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DESKTOP-JHL336T\Users\ASUS\Desktop\LEAVE-CARD\MASTER FILE\"/>
    </mc:Choice>
  </mc:AlternateContent>
  <bookViews>
    <workbookView xWindow="-105" yWindow="-105" windowWidth="23250" windowHeight="12570" firstSheet="1" activeTab="2"/>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2" r:id="rId9"/>
    <pivotCache cacheId="3" r:id="rId10"/>
  </pivotCaches>
</workbook>
</file>

<file path=xl/calcChain.xml><?xml version="1.0" encoding="utf-8"?>
<calcChain xmlns="http://schemas.openxmlformats.org/spreadsheetml/2006/main">
  <c r="B372" i="2" l="1"/>
  <c r="B395" i="2"/>
  <c r="B143" i="2" l="1"/>
  <c r="E7191" i="1"/>
  <c r="F7191" i="1"/>
  <c r="B311" i="2" l="1"/>
  <c r="B312" i="2"/>
  <c r="B112" i="2"/>
  <c r="B362" i="2"/>
  <c r="B214" i="2"/>
  <c r="B503" i="2"/>
  <c r="K7014" i="1"/>
  <c r="B26" i="2" l="1"/>
  <c r="B349" i="2"/>
  <c r="B366" i="2" l="1"/>
  <c r="E6997" i="1"/>
  <c r="E6998" i="1"/>
  <c r="E6999" i="1"/>
  <c r="E7000" i="1"/>
  <c r="E7001" i="1"/>
  <c r="E7002" i="1"/>
  <c r="E7003" i="1"/>
  <c r="E7004" i="1"/>
  <c r="E7005" i="1"/>
  <c r="E7006" i="1"/>
  <c r="E7007" i="1"/>
  <c r="F6997" i="1"/>
  <c r="F6998" i="1"/>
  <c r="F6999" i="1"/>
  <c r="F7000" i="1"/>
  <c r="F7001" i="1"/>
  <c r="F7002" i="1"/>
  <c r="F7003" i="1"/>
  <c r="F7004" i="1"/>
  <c r="F7005" i="1"/>
  <c r="F7006" i="1"/>
  <c r="F7007" i="1"/>
  <c r="B463" i="2" l="1"/>
  <c r="B477" i="2"/>
  <c r="A6938" i="1"/>
  <c r="A6939" i="1" s="1"/>
  <c r="A6940" i="1" s="1"/>
  <c r="A6941" i="1" s="1"/>
  <c r="A6942" i="1" s="1"/>
  <c r="A6943" i="1" s="1"/>
  <c r="A6944" i="1" s="1"/>
  <c r="A6946" i="1" s="1"/>
  <c r="A6947" i="1" s="1"/>
  <c r="A6948" i="1" s="1"/>
  <c r="A6949" i="1" s="1"/>
  <c r="A6950" i="1" s="1"/>
  <c r="A6951" i="1" s="1"/>
  <c r="A6952" i="1" s="1"/>
  <c r="A6954" i="1" s="1"/>
  <c r="A6955" i="1" s="1"/>
  <c r="A6956" i="1" s="1"/>
  <c r="A6957" i="1" s="1"/>
  <c r="A6959" i="1" s="1"/>
  <c r="A6960" i="1" s="1"/>
  <c r="A6962" i="1" s="1"/>
  <c r="A6963" i="1" s="1"/>
  <c r="A6964" i="1" s="1"/>
  <c r="A6965" i="1" s="1"/>
  <c r="A6966" i="1" s="1"/>
  <c r="A6967" i="1" s="1"/>
  <c r="A6968" i="1" s="1"/>
  <c r="A6969" i="1" s="1"/>
  <c r="A6970" i="1" s="1"/>
  <c r="A6971" i="1" s="1"/>
  <c r="A6972" i="1" s="1"/>
  <c r="A6973" i="1" s="1"/>
  <c r="A6974" i="1" s="1"/>
  <c r="A6975" i="1" s="1"/>
  <c r="A6976" i="1" s="1"/>
  <c r="A6977" i="1" s="1"/>
  <c r="A6978" i="1" s="1"/>
  <c r="A6979" i="1" s="1"/>
  <c r="A6980" i="1" s="1"/>
  <c r="A6981" i="1" s="1"/>
  <c r="A6982" i="1" s="1"/>
  <c r="A6984" i="1" s="1"/>
  <c r="A6985" i="1" s="1"/>
  <c r="A6986" i="1" s="1"/>
  <c r="A6987" i="1" s="1"/>
  <c r="A6988" i="1" s="1"/>
  <c r="A6989" i="1" s="1"/>
  <c r="A6990" i="1" s="1"/>
  <c r="A6991" i="1" s="1"/>
  <c r="A6992" i="1" s="1"/>
  <c r="A6993" i="1" s="1"/>
  <c r="A6994" i="1" s="1"/>
  <c r="A6995" i="1" s="1"/>
  <c r="A6996" i="1" s="1"/>
  <c r="A6997" i="1" s="1"/>
  <c r="A6998" i="1" s="1"/>
  <c r="A6999" i="1" s="1"/>
  <c r="A7000" i="1" s="1"/>
  <c r="A7001" i="1" s="1"/>
  <c r="A7002" i="1" s="1"/>
  <c r="A7003" i="1" s="1"/>
  <c r="A7004" i="1" s="1"/>
  <c r="A7005" i="1" s="1"/>
  <c r="A7006" i="1" s="1"/>
  <c r="A7007" i="1" s="1"/>
  <c r="A7008" i="1" s="1"/>
  <c r="A7009" i="1" s="1"/>
  <c r="A7010" i="1" s="1"/>
  <c r="A7011" i="1" s="1"/>
  <c r="A7012" i="1" s="1"/>
  <c r="A7013" i="1" s="1"/>
  <c r="A7015" i="1" s="1"/>
  <c r="A7017" i="1" s="1"/>
  <c r="A7018" i="1" s="1"/>
  <c r="A7019" i="1" s="1"/>
  <c r="A7020" i="1" s="1"/>
  <c r="A7021" i="1" s="1"/>
  <c r="A7022" i="1" s="1"/>
  <c r="A7023" i="1" s="1"/>
  <c r="A7026" i="1" s="1"/>
  <c r="A7027" i="1" s="1"/>
  <c r="A7028" i="1" s="1"/>
  <c r="A7029" i="1" s="1"/>
  <c r="A7030" i="1" s="1"/>
  <c r="A7031" i="1" s="1"/>
  <c r="A7032" i="1" s="1"/>
  <c r="A7033" i="1" s="1"/>
  <c r="A7034" i="1" s="1"/>
  <c r="A7035" i="1" s="1"/>
  <c r="A7037" i="1" s="1"/>
  <c r="A7039" i="1" s="1"/>
  <c r="A7040" i="1" s="1"/>
  <c r="A7041" i="1" s="1"/>
  <c r="A7042" i="1" s="1"/>
  <c r="A7043" i="1" s="1"/>
  <c r="A7044" i="1" s="1"/>
  <c r="A7045" i="1" s="1"/>
  <c r="A7046" i="1" s="1"/>
  <c r="A7047" i="1" s="1"/>
  <c r="A7050" i="1" s="1"/>
  <c r="A7051" i="1" s="1"/>
  <c r="A7052" i="1" s="1"/>
  <c r="A7053" i="1" s="1"/>
  <c r="A7054" i="1" s="1"/>
  <c r="A7055" i="1" s="1"/>
  <c r="A7056" i="1" s="1"/>
  <c r="A7057" i="1" s="1"/>
  <c r="A7058" i="1" s="1"/>
  <c r="A7059" i="1" s="1"/>
  <c r="A7060" i="1" s="1"/>
  <c r="A7061" i="1" s="1"/>
  <c r="A7062" i="1" s="1"/>
  <c r="A7063" i="1" s="1"/>
  <c r="A7065" i="1" s="1"/>
  <c r="A7066" i="1" s="1"/>
  <c r="A7067" i="1" s="1"/>
  <c r="A7068" i="1" s="1"/>
  <c r="A7069" i="1" s="1"/>
  <c r="A7070" i="1" s="1"/>
  <c r="A7071" i="1" s="1"/>
  <c r="A7072" i="1" s="1"/>
  <c r="A7073" i="1" s="1"/>
  <c r="A7074" i="1" s="1"/>
  <c r="A7075" i="1" s="1"/>
  <c r="A7081" i="1" s="1"/>
  <c r="A7082" i="1" s="1"/>
  <c r="A7084" i="1" s="1"/>
  <c r="A7085" i="1" s="1"/>
  <c r="A7086" i="1" s="1"/>
  <c r="A7087" i="1" s="1"/>
  <c r="A7088" i="1" s="1"/>
  <c r="A7089" i="1" s="1"/>
  <c r="A7090" i="1" s="1"/>
  <c r="A7091" i="1" s="1"/>
  <c r="A7092" i="1" s="1"/>
  <c r="A7094" i="1" s="1"/>
  <c r="A7097" i="1" l="1"/>
  <c r="A7098" i="1" s="1"/>
  <c r="A7100" i="1" s="1"/>
  <c r="A7102" i="1" s="1"/>
  <c r="A7103" i="1" s="1"/>
  <c r="A7104" i="1" s="1"/>
  <c r="A7105" i="1" s="1"/>
  <c r="A7106" i="1" s="1"/>
  <c r="A7107" i="1" s="1"/>
  <c r="A7108" i="1" s="1"/>
  <c r="A7109" i="1" s="1"/>
  <c r="A7119" i="1" s="1"/>
  <c r="A7120" i="1" s="1"/>
  <c r="A7121" i="1" s="1"/>
  <c r="A7122" i="1" s="1"/>
  <c r="A7123" i="1" s="1"/>
  <c r="A7124" i="1" s="1"/>
  <c r="A7125" i="1" s="1"/>
  <c r="A7126" i="1" s="1"/>
  <c r="A7127" i="1" s="1"/>
  <c r="A7128" i="1" s="1"/>
  <c r="A7129" i="1" s="1"/>
  <c r="A7130" i="1" s="1"/>
  <c r="A7131" i="1" s="1"/>
  <c r="A7132" i="1" s="1"/>
  <c r="A7133" i="1" s="1"/>
  <c r="A7134" i="1" s="1"/>
  <c r="A7135" i="1" s="1"/>
  <c r="A7136" i="1" s="1"/>
  <c r="A7137" i="1" s="1"/>
  <c r="A7140" i="1" s="1"/>
  <c r="A7142" i="1" s="1"/>
  <c r="A7143" i="1" s="1"/>
  <c r="A7144" i="1" s="1"/>
  <c r="A7145" i="1" s="1"/>
  <c r="A7146" i="1" s="1"/>
  <c r="A7147" i="1" s="1"/>
  <c r="A7148" i="1" s="1"/>
  <c r="A7149" i="1" s="1"/>
  <c r="A7150" i="1" s="1"/>
  <c r="A7151" i="1" s="1"/>
  <c r="A7152" i="1" s="1"/>
  <c r="A7153" i="1" s="1"/>
  <c r="A7154" i="1" s="1"/>
  <c r="A7155" i="1" s="1"/>
  <c r="A7156" i="1" s="1"/>
  <c r="A7157" i="1" s="1"/>
  <c r="A7158" i="1" s="1"/>
  <c r="A7159" i="1" s="1"/>
  <c r="A7160" i="1" s="1"/>
  <c r="A7161" i="1" s="1"/>
  <c r="A7162" i="1" s="1"/>
  <c r="A7163" i="1" s="1"/>
  <c r="A7164" i="1" s="1"/>
  <c r="A7166" i="1" s="1"/>
  <c r="A7168" i="1" s="1"/>
  <c r="A7170" i="1" s="1"/>
  <c r="A7171" i="1" s="1"/>
  <c r="A7172" i="1" s="1"/>
  <c r="A7173" i="1" s="1"/>
  <c r="A7174" i="1" s="1"/>
  <c r="A7175" i="1" s="1"/>
  <c r="A7184" i="1" s="1"/>
  <c r="A7190" i="1" s="1"/>
  <c r="A7191" i="1" s="1"/>
  <c r="B466" i="2"/>
  <c r="E6761" i="1"/>
  <c r="E6762" i="1"/>
  <c r="E6763" i="1"/>
  <c r="E6764" i="1"/>
  <c r="E6765" i="1"/>
  <c r="E6766" i="1"/>
  <c r="E6767" i="1"/>
  <c r="E6768" i="1"/>
  <c r="E6769" i="1"/>
  <c r="E6770" i="1"/>
  <c r="E6771" i="1"/>
  <c r="E6772" i="1"/>
  <c r="E6773" i="1"/>
  <c r="E6774" i="1"/>
  <c r="E6775" i="1"/>
  <c r="E6776" i="1"/>
  <c r="E6777" i="1"/>
  <c r="E6778" i="1"/>
  <c r="E6779" i="1"/>
  <c r="E6780" i="1"/>
  <c r="E6781" i="1"/>
  <c r="E6782" i="1"/>
  <c r="E6783" i="1"/>
  <c r="E6784" i="1"/>
  <c r="E6785" i="1"/>
  <c r="E6786" i="1"/>
  <c r="E6787" i="1"/>
  <c r="E6788" i="1"/>
  <c r="E6789" i="1"/>
  <c r="E6790" i="1"/>
  <c r="E6791" i="1"/>
  <c r="E6792" i="1"/>
  <c r="E6793" i="1"/>
  <c r="E6794" i="1"/>
  <c r="E6795" i="1"/>
  <c r="E6796" i="1"/>
  <c r="E6797" i="1"/>
  <c r="E6798" i="1"/>
  <c r="E6799" i="1"/>
  <c r="E6800" i="1"/>
  <c r="E6801" i="1"/>
  <c r="E6802" i="1"/>
  <c r="E6803" i="1"/>
  <c r="E6804" i="1"/>
  <c r="E6805" i="1"/>
  <c r="E6806" i="1"/>
  <c r="E6807" i="1"/>
  <c r="E6808" i="1"/>
  <c r="E6809" i="1"/>
  <c r="E6810" i="1"/>
  <c r="E6811" i="1"/>
  <c r="E6812" i="1"/>
  <c r="E6813" i="1"/>
  <c r="E6814" i="1"/>
  <c r="E6815" i="1"/>
  <c r="E6816" i="1"/>
  <c r="E6817" i="1"/>
  <c r="E6818" i="1"/>
  <c r="E6819" i="1"/>
  <c r="E6820" i="1"/>
  <c r="E6821" i="1"/>
  <c r="E6822" i="1"/>
  <c r="E6823" i="1"/>
  <c r="E6824" i="1"/>
  <c r="E6825" i="1"/>
  <c r="E6826" i="1"/>
  <c r="E6827" i="1"/>
  <c r="E6828" i="1"/>
  <c r="E6829" i="1"/>
  <c r="E6830" i="1"/>
  <c r="E6831" i="1"/>
  <c r="E6832" i="1"/>
  <c r="E6833" i="1"/>
  <c r="E6834" i="1"/>
  <c r="E6835" i="1"/>
  <c r="E6836" i="1"/>
  <c r="E6837" i="1"/>
  <c r="E6838" i="1"/>
  <c r="E6839" i="1"/>
  <c r="E6840" i="1"/>
  <c r="E6841" i="1"/>
  <c r="E6842" i="1"/>
  <c r="E6843" i="1"/>
  <c r="E6844" i="1"/>
  <c r="E6845" i="1"/>
  <c r="E6846" i="1"/>
  <c r="E6847" i="1"/>
  <c r="E6848" i="1"/>
  <c r="E6849" i="1"/>
  <c r="E6850" i="1"/>
  <c r="E6851" i="1"/>
  <c r="E6852" i="1"/>
  <c r="E6853" i="1"/>
  <c r="E6854" i="1"/>
  <c r="E6855" i="1"/>
  <c r="E6856" i="1"/>
  <c r="E6857" i="1"/>
  <c r="E6858" i="1"/>
  <c r="E6859" i="1"/>
  <c r="E6860" i="1"/>
  <c r="E6861" i="1"/>
  <c r="E6862" i="1"/>
  <c r="E6863" i="1"/>
  <c r="E6864" i="1"/>
  <c r="E6865" i="1"/>
  <c r="E6866" i="1"/>
  <c r="E6867" i="1"/>
  <c r="E6868" i="1"/>
  <c r="E6869" i="1"/>
  <c r="E6870" i="1"/>
  <c r="E6871" i="1"/>
  <c r="E6872" i="1"/>
  <c r="E6873" i="1"/>
  <c r="E6874" i="1"/>
  <c r="E6875" i="1"/>
  <c r="E6876" i="1"/>
  <c r="E6877" i="1"/>
  <c r="E6878" i="1"/>
  <c r="E6879" i="1"/>
  <c r="E6880" i="1"/>
  <c r="E6881" i="1"/>
  <c r="E6882" i="1"/>
  <c r="E6883" i="1"/>
  <c r="E6884" i="1"/>
  <c r="E6885" i="1"/>
  <c r="E6886" i="1"/>
  <c r="E6887"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B572" i="2" l="1"/>
  <c r="B600" i="2" l="1"/>
  <c r="B330" i="2"/>
  <c r="B478" i="2"/>
  <c r="B264" i="2"/>
  <c r="B34" i="2" l="1"/>
  <c r="B367" i="2"/>
  <c r="B207" i="2" l="1"/>
  <c r="B644" i="2"/>
  <c r="B578" i="2"/>
  <c r="A6" i="2"/>
  <c r="B6" i="2"/>
  <c r="B21" i="2"/>
  <c r="B267" i="2"/>
  <c r="B461" i="2" l="1"/>
  <c r="B45" i="2"/>
  <c r="B658" i="2"/>
  <c r="B718" i="2" l="1"/>
  <c r="B714" i="2" l="1"/>
  <c r="B274" i="2"/>
  <c r="B440" i="2"/>
  <c r="B438" i="2" l="1"/>
  <c r="B446" i="2"/>
  <c r="B522" i="2"/>
  <c r="B123" i="2" l="1"/>
  <c r="B122" i="2"/>
  <c r="B482" i="2" l="1"/>
  <c r="B613" i="2" l="1"/>
  <c r="B668" i="2"/>
  <c r="B137" i="2"/>
  <c r="B22" i="2"/>
  <c r="B382" i="2" l="1"/>
  <c r="B562" i="2"/>
  <c r="B405" i="2" l="1"/>
  <c r="B370" i="2"/>
  <c r="B187" i="2"/>
  <c r="B32" i="2"/>
  <c r="B575" i="2"/>
  <c r="B651" i="2" l="1"/>
  <c r="B591" i="2"/>
  <c r="B117" i="2"/>
  <c r="B408" i="2" l="1"/>
  <c r="K5801" i="1"/>
  <c r="B360" i="2"/>
  <c r="B570" i="2" l="1"/>
  <c r="B571" i="2"/>
  <c r="A5786" i="1" l="1"/>
  <c r="A5787" i="1" s="1"/>
  <c r="A5788" i="1" s="1"/>
  <c r="A5789" i="1" s="1"/>
  <c r="A5790" i="1" s="1"/>
  <c r="A5783" i="1"/>
  <c r="A5784" i="1" s="1"/>
  <c r="B495" i="2" l="1"/>
  <c r="B321" i="2"/>
  <c r="B197"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335" i="2"/>
  <c r="B436" i="2"/>
  <c r="A5650" i="1"/>
  <c r="A5651" i="1" s="1"/>
  <c r="A5652" i="1" s="1"/>
  <c r="A5653" i="1" s="1"/>
  <c r="A5661" i="1" s="1"/>
  <c r="B294" i="2"/>
  <c r="B154" i="2"/>
  <c r="B413" i="2" l="1"/>
  <c r="B92" i="2"/>
  <c r="B351" i="2" l="1"/>
  <c r="B193" i="2"/>
  <c r="B72" i="2"/>
  <c r="B593" i="2" l="1"/>
  <c r="B465" i="2" l="1"/>
  <c r="B637"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23" i="2"/>
  <c r="B151"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12" i="2"/>
  <c r="B448"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14" i="2"/>
  <c r="B501" i="2"/>
  <c r="B529"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602"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100" i="2" l="1"/>
  <c r="B551" i="2"/>
  <c r="B326" i="2"/>
  <c r="B91" i="2"/>
  <c r="B698" i="2"/>
  <c r="B633" i="2"/>
  <c r="B669" i="2"/>
  <c r="B332" i="2"/>
  <c r="B597" i="2"/>
  <c r="B433" i="2" l="1"/>
  <c r="B286" i="2"/>
  <c r="B393" i="2"/>
  <c r="B158" i="2"/>
  <c r="B422" i="2"/>
  <c r="B455" i="2"/>
  <c r="B289" i="2"/>
  <c r="B707"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71" i="2"/>
  <c r="B77"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26" i="2"/>
  <c r="B165" i="2"/>
  <c r="B231" i="2"/>
  <c r="B275" i="2"/>
  <c r="B13" i="2"/>
  <c r="B86" i="2"/>
  <c r="B316"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31"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96" i="2" l="1"/>
  <c r="B601"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8" i="2"/>
  <c r="B198" i="2"/>
  <c r="B684" i="2"/>
  <c r="B688" i="2"/>
  <c r="B504" i="2"/>
  <c r="B396" i="2"/>
  <c r="B380" i="2"/>
  <c r="B170"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40" i="2"/>
  <c r="B373" i="2"/>
  <c r="B402" i="2"/>
  <c r="A4660" i="1" l="1"/>
  <c r="B492" i="2"/>
  <c r="B656" i="2" l="1"/>
  <c r="B608"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46" i="2"/>
  <c r="B486" i="2" l="1"/>
  <c r="B676" i="2"/>
  <c r="B692" i="2"/>
  <c r="B636" i="2"/>
  <c r="B671" i="2"/>
  <c r="B256" i="2"/>
  <c r="B634"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8" i="2"/>
  <c r="B107" i="2"/>
  <c r="B19" i="2"/>
  <c r="A4131" i="1"/>
  <c r="B379" i="2"/>
  <c r="B547" i="2"/>
  <c r="B251"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8"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84"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6" i="2"/>
  <c r="B303" i="2"/>
  <c r="B701" i="2" l="1"/>
  <c r="B388" i="2" l="1"/>
  <c r="B527" i="2"/>
  <c r="B343" i="2"/>
  <c r="B196" i="2"/>
  <c r="B283" i="2" l="1"/>
  <c r="B376" i="2"/>
  <c r="B263" i="2"/>
  <c r="B269" i="2"/>
  <c r="B83" i="2"/>
  <c r="B228" i="2"/>
  <c r="B232" i="2"/>
  <c r="B234"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5" i="2"/>
  <c r="B704" i="2"/>
  <c r="B383" i="2"/>
  <c r="B201" i="2"/>
  <c r="B587"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9" i="2"/>
  <c r="B539" i="2"/>
  <c r="B47" i="2" l="1"/>
  <c r="B75" i="2"/>
  <c r="B542" i="2"/>
  <c r="B181" i="2"/>
  <c r="B468" i="2"/>
  <c r="B63"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5" i="2"/>
  <c r="B85" i="2"/>
  <c r="B134" i="2"/>
  <c r="B523" i="2" l="1"/>
  <c r="B5" i="2"/>
  <c r="A5" i="2" s="1"/>
  <c r="B7" i="2"/>
  <c r="B8" i="2"/>
  <c r="B9" i="2"/>
  <c r="B10" i="2"/>
  <c r="B11" i="2"/>
  <c r="B12" i="2"/>
  <c r="B14" i="2"/>
  <c r="B15" i="2"/>
  <c r="B16" i="2"/>
  <c r="B17" i="2"/>
  <c r="B18" i="2"/>
  <c r="B20" i="2"/>
  <c r="B23" i="2"/>
  <c r="B24" i="2"/>
  <c r="B25" i="2"/>
  <c r="B27" i="2"/>
  <c r="B28" i="2"/>
  <c r="B29" i="2"/>
  <c r="B30" i="2"/>
  <c r="B31" i="2"/>
  <c r="B33" i="2"/>
  <c r="B35" i="2"/>
  <c r="B36" i="2"/>
  <c r="B37" i="2"/>
  <c r="B38" i="2"/>
  <c r="B39" i="2"/>
  <c r="B40" i="2"/>
  <c r="B41" i="2"/>
  <c r="B42" i="2"/>
  <c r="B43" i="2"/>
  <c r="B44" i="2"/>
  <c r="B46" i="2"/>
  <c r="B48" i="2"/>
  <c r="B49" i="2"/>
  <c r="B50" i="2"/>
  <c r="B51" i="2"/>
  <c r="B52" i="2"/>
  <c r="B53" i="2"/>
  <c r="B54" i="2"/>
  <c r="B55" i="2"/>
  <c r="B56" i="2"/>
  <c r="B57" i="2"/>
  <c r="B58" i="2"/>
  <c r="B60" i="2"/>
  <c r="B61" i="2"/>
  <c r="B62" i="2"/>
  <c r="B64" i="2"/>
  <c r="B65" i="2"/>
  <c r="B66" i="2"/>
  <c r="B67" i="2"/>
  <c r="B68" i="2"/>
  <c r="B69" i="2"/>
  <c r="B70" i="2"/>
  <c r="B71" i="2"/>
  <c r="B73" i="2"/>
  <c r="B74" i="2"/>
  <c r="B76" i="2"/>
  <c r="B79" i="2"/>
  <c r="B80" i="2"/>
  <c r="B81" i="2"/>
  <c r="B82" i="2"/>
  <c r="B84" i="2"/>
  <c r="B87" i="2"/>
  <c r="B88" i="2"/>
  <c r="B89" i="2"/>
  <c r="B90" i="2"/>
  <c r="B93" i="2"/>
  <c r="B94" i="2"/>
  <c r="B95" i="2"/>
  <c r="B96" i="2"/>
  <c r="B97" i="2"/>
  <c r="B98" i="2"/>
  <c r="B99" i="2"/>
  <c r="B101" i="2"/>
  <c r="B102" i="2"/>
  <c r="B103" i="2"/>
  <c r="B104" i="2"/>
  <c r="B105" i="2"/>
  <c r="B106" i="2"/>
  <c r="B108" i="2"/>
  <c r="B109" i="2"/>
  <c r="B110" i="2"/>
  <c r="B111" i="2"/>
  <c r="B113" i="2"/>
  <c r="B114" i="2"/>
  <c r="B115" i="2"/>
  <c r="B118" i="2"/>
  <c r="B119" i="2"/>
  <c r="B120" i="2"/>
  <c r="B121" i="2"/>
  <c r="B124" i="2"/>
  <c r="B125" i="2"/>
  <c r="B126" i="2"/>
  <c r="B127" i="2"/>
  <c r="B128" i="2"/>
  <c r="B129" i="2"/>
  <c r="B130" i="2"/>
  <c r="B131" i="2"/>
  <c r="B132" i="2"/>
  <c r="B133" i="2"/>
  <c r="B135" i="2"/>
  <c r="B136" i="2"/>
  <c r="B138" i="2"/>
  <c r="B139" i="2"/>
  <c r="B140" i="2"/>
  <c r="B141" i="2"/>
  <c r="B142" i="2"/>
  <c r="B144" i="2"/>
  <c r="B145" i="2"/>
  <c r="B146" i="2"/>
  <c r="B147" i="2"/>
  <c r="B148" i="2"/>
  <c r="B149" i="2"/>
  <c r="B150" i="2"/>
  <c r="B152" i="2"/>
  <c r="B153" i="2"/>
  <c r="B155" i="2"/>
  <c r="B156" i="2"/>
  <c r="B157" i="2"/>
  <c r="B159" i="2"/>
  <c r="B160" i="2"/>
  <c r="B161" i="2"/>
  <c r="B162" i="2"/>
  <c r="B163" i="2"/>
  <c r="B164" i="2"/>
  <c r="B166" i="2"/>
  <c r="B167" i="2"/>
  <c r="B168" i="2"/>
  <c r="B169" i="2"/>
  <c r="B171" i="2"/>
  <c r="B172" i="2"/>
  <c r="B173" i="2"/>
  <c r="B174" i="2"/>
  <c r="B176" i="2"/>
  <c r="B177" i="2"/>
  <c r="B178" i="2"/>
  <c r="B179" i="2"/>
  <c r="B180" i="2"/>
  <c r="B182" i="2"/>
  <c r="B183" i="2"/>
  <c r="B184" i="2"/>
  <c r="B185" i="2"/>
  <c r="B188" i="2"/>
  <c r="B189" i="2"/>
  <c r="B190" i="2"/>
  <c r="B192" i="2"/>
  <c r="B194" i="2"/>
  <c r="B195" i="2"/>
  <c r="B199" i="2"/>
  <c r="B200" i="2"/>
  <c r="B202" i="2"/>
  <c r="B203" i="2"/>
  <c r="B204" i="2"/>
  <c r="B205" i="2"/>
  <c r="B206" i="2"/>
  <c r="B209" i="2"/>
  <c r="B210" i="2"/>
  <c r="B211" i="2"/>
  <c r="B213" i="2"/>
  <c r="B215" i="2"/>
  <c r="B216" i="2"/>
  <c r="B217" i="2"/>
  <c r="B218" i="2"/>
  <c r="B219" i="2"/>
  <c r="B220" i="2"/>
  <c r="B221" i="2"/>
  <c r="B222" i="2"/>
  <c r="B223" i="2"/>
  <c r="B224" i="2"/>
  <c r="B225" i="2"/>
  <c r="B226" i="2"/>
  <c r="B227" i="2"/>
  <c r="B229" i="2"/>
  <c r="B230" i="2"/>
  <c r="B233" i="2"/>
  <c r="B236" i="2"/>
  <c r="B237" i="2"/>
  <c r="B238" i="2"/>
  <c r="B239" i="2"/>
  <c r="B241" i="2"/>
  <c r="B242" i="2"/>
  <c r="B243" i="2"/>
  <c r="B244" i="2"/>
  <c r="B245" i="2"/>
  <c r="B246" i="2"/>
  <c r="B247" i="2"/>
  <c r="B248" i="2"/>
  <c r="B249" i="2"/>
  <c r="B250" i="2"/>
  <c r="B186" i="2"/>
  <c r="B252" i="2"/>
  <c r="B253" i="2"/>
  <c r="B254" i="2"/>
  <c r="B255" i="2"/>
  <c r="B257" i="2"/>
  <c r="B258" i="2"/>
  <c r="B259" i="2"/>
  <c r="B260" i="2"/>
  <c r="B261" i="2"/>
  <c r="B262" i="2"/>
  <c r="B265" i="2"/>
  <c r="B266" i="2"/>
  <c r="B268" i="2"/>
  <c r="B270" i="2"/>
  <c r="B271" i="2"/>
  <c r="B272" i="2"/>
  <c r="B273" i="2"/>
  <c r="B276" i="2"/>
  <c r="B277" i="2"/>
  <c r="B278" i="2"/>
  <c r="B279" i="2"/>
  <c r="B280" i="2"/>
  <c r="B281" i="2"/>
  <c r="B282" i="2"/>
  <c r="B285" i="2"/>
  <c r="B287" i="2"/>
  <c r="B288" i="2"/>
  <c r="B290" i="2"/>
  <c r="B291" i="2"/>
  <c r="B292" i="2"/>
  <c r="B293" i="2"/>
  <c r="B295" i="2"/>
  <c r="B296" i="2"/>
  <c r="B297" i="2"/>
  <c r="B298" i="2"/>
  <c r="B299" i="2"/>
  <c r="B300" i="2"/>
  <c r="B301" i="2"/>
  <c r="B302" i="2"/>
  <c r="B304" i="2"/>
  <c r="B305" i="2"/>
  <c r="B306" i="2"/>
  <c r="B307" i="2"/>
  <c r="B309" i="2"/>
  <c r="B310" i="2"/>
  <c r="B313" i="2"/>
  <c r="B315" i="2"/>
  <c r="B317" i="2"/>
  <c r="B318" i="2"/>
  <c r="B319" i="2"/>
  <c r="B320" i="2"/>
  <c r="B322" i="2"/>
  <c r="B323" i="2"/>
  <c r="B324" i="2"/>
  <c r="B325" i="2"/>
  <c r="B327" i="2"/>
  <c r="B328" i="2"/>
  <c r="B329" i="2"/>
  <c r="B331" i="2"/>
  <c r="B333" i="2"/>
  <c r="B334" i="2"/>
  <c r="B336" i="2"/>
  <c r="B337" i="2"/>
  <c r="B338" i="2"/>
  <c r="B339" i="2"/>
  <c r="B340" i="2"/>
  <c r="B341" i="2"/>
  <c r="B342" i="2"/>
  <c r="B344" i="2"/>
  <c r="B345" i="2"/>
  <c r="B346" i="2"/>
  <c r="B347" i="2"/>
  <c r="B348" i="2"/>
  <c r="B350" i="2"/>
  <c r="B352" i="2"/>
  <c r="B353" i="2"/>
  <c r="B354" i="2"/>
  <c r="B355" i="2"/>
  <c r="B356" i="2"/>
  <c r="B357" i="2"/>
  <c r="B358" i="2"/>
  <c r="B359" i="2"/>
  <c r="B361" i="2"/>
  <c r="B363" i="2"/>
  <c r="B364" i="2"/>
  <c r="B365" i="2"/>
  <c r="B368" i="2"/>
  <c r="B369" i="2"/>
  <c r="B374" i="2"/>
  <c r="B375" i="2"/>
  <c r="B377" i="2"/>
  <c r="B378" i="2"/>
  <c r="B381" i="2"/>
  <c r="B384" i="2"/>
  <c r="B385" i="2"/>
  <c r="B386" i="2"/>
  <c r="B387" i="2"/>
  <c r="B389" i="2"/>
  <c r="B390" i="2"/>
  <c r="B391" i="2"/>
  <c r="B392" i="2"/>
  <c r="B394" i="2"/>
  <c r="B397" i="2"/>
  <c r="B398" i="2"/>
  <c r="B399" i="2"/>
  <c r="B400" i="2"/>
  <c r="B401" i="2"/>
  <c r="B404" i="2"/>
  <c r="B403" i="2"/>
  <c r="B406" i="2"/>
  <c r="B407" i="2"/>
  <c r="B409" i="2"/>
  <c r="B410" i="2"/>
  <c r="B411" i="2"/>
  <c r="B412" i="2"/>
  <c r="B414" i="2"/>
  <c r="B415" i="2"/>
  <c r="B416" i="2"/>
  <c r="B417" i="2"/>
  <c r="B418" i="2"/>
  <c r="B419" i="2"/>
  <c r="B420" i="2"/>
  <c r="B421" i="2"/>
  <c r="B424" i="2"/>
  <c r="B425" i="2"/>
  <c r="B426" i="2"/>
  <c r="B427" i="2"/>
  <c r="B428" i="2"/>
  <c r="B429" i="2"/>
  <c r="B432" i="2"/>
  <c r="B434" i="2"/>
  <c r="B435" i="2"/>
  <c r="B437" i="2"/>
  <c r="B439" i="2"/>
  <c r="B441" i="2"/>
  <c r="B442" i="2"/>
  <c r="B443" i="2"/>
  <c r="B444" i="2"/>
  <c r="B445" i="2"/>
  <c r="B447" i="2"/>
  <c r="B449" i="2"/>
  <c r="B450" i="2"/>
  <c r="B451" i="2"/>
  <c r="B452" i="2"/>
  <c r="B453" i="2"/>
  <c r="B454" i="2"/>
  <c r="B456" i="2"/>
  <c r="B457" i="2"/>
  <c r="B458" i="2"/>
  <c r="B459" i="2"/>
  <c r="B460" i="2"/>
  <c r="B462" i="2"/>
  <c r="B464" i="2"/>
  <c r="B467" i="2"/>
  <c r="B469" i="2"/>
  <c r="B470" i="2"/>
  <c r="B471" i="2"/>
  <c r="B472" i="2"/>
  <c r="B473" i="2"/>
  <c r="B474" i="2"/>
  <c r="B475" i="2"/>
  <c r="B476" i="2"/>
  <c r="B479" i="2"/>
  <c r="B480" i="2"/>
  <c r="B481" i="2"/>
  <c r="B483" i="2"/>
  <c r="B484" i="2"/>
  <c r="B485" i="2"/>
  <c r="B487" i="2"/>
  <c r="B488" i="2"/>
  <c r="B489" i="2"/>
  <c r="B491" i="2"/>
  <c r="B493" i="2"/>
  <c r="B494" i="2"/>
  <c r="B496" i="2"/>
  <c r="B497" i="2"/>
  <c r="B498" i="2"/>
  <c r="B499" i="2"/>
  <c r="B500" i="2"/>
  <c r="B502" i="2"/>
  <c r="B505" i="2"/>
  <c r="B506" i="2"/>
  <c r="B507" i="2"/>
  <c r="B508" i="2"/>
  <c r="B509" i="2"/>
  <c r="B510" i="2"/>
  <c r="B511" i="2"/>
  <c r="B512" i="2"/>
  <c r="B513" i="2"/>
  <c r="B514" i="2"/>
  <c r="B515" i="2"/>
  <c r="B516" i="2"/>
  <c r="B517" i="2"/>
  <c r="B518" i="2"/>
  <c r="B519" i="2"/>
  <c r="B520" i="2"/>
  <c r="B521" i="2"/>
  <c r="B524" i="2"/>
  <c r="B525" i="2"/>
  <c r="B526" i="2"/>
  <c r="B528" i="2"/>
  <c r="B530" i="2"/>
  <c r="B531" i="2"/>
  <c r="B532" i="2"/>
  <c r="B533" i="2"/>
  <c r="B534" i="2"/>
  <c r="B535" i="2"/>
  <c r="B536" i="2"/>
  <c r="B537" i="2"/>
  <c r="B538" i="2"/>
  <c r="B540" i="2"/>
  <c r="B541" i="2"/>
  <c r="B543" i="2"/>
  <c r="B544" i="2"/>
  <c r="B545" i="2"/>
  <c r="B546" i="2"/>
  <c r="B548" i="2"/>
  <c r="B549" i="2"/>
  <c r="B550" i="2"/>
  <c r="B552" i="2"/>
  <c r="B553" i="2"/>
  <c r="B554" i="2"/>
  <c r="B555" i="2"/>
  <c r="B556" i="2"/>
  <c r="B557" i="2"/>
  <c r="B558" i="2"/>
  <c r="B559" i="2"/>
  <c r="B560" i="2"/>
  <c r="B561" i="2"/>
  <c r="B563" i="2"/>
  <c r="B564" i="2"/>
  <c r="B565" i="2"/>
  <c r="B566" i="2"/>
  <c r="B567" i="2"/>
  <c r="B568" i="2"/>
  <c r="B569" i="2"/>
  <c r="B573" i="2"/>
  <c r="B574" i="2"/>
  <c r="B576" i="2"/>
  <c r="B577" i="2"/>
  <c r="B579" i="2"/>
  <c r="B580" i="2"/>
  <c r="B581" i="2"/>
  <c r="B582" i="2"/>
  <c r="B583" i="2"/>
  <c r="B584" i="2"/>
  <c r="B585" i="2"/>
  <c r="B586" i="2"/>
  <c r="B588" i="2"/>
  <c r="B589" i="2"/>
  <c r="B590" i="2"/>
  <c r="B592" i="2"/>
  <c r="B594" i="2"/>
  <c r="B595" i="2"/>
  <c r="B596" i="2"/>
  <c r="B598" i="2"/>
  <c r="B599" i="2"/>
  <c r="B603" i="2"/>
  <c r="B604" i="2"/>
  <c r="B605" i="2"/>
  <c r="B606" i="2"/>
  <c r="B607" i="2"/>
  <c r="B609" i="2"/>
  <c r="B610" i="2"/>
  <c r="B611" i="2"/>
  <c r="B612" i="2"/>
  <c r="B614" i="2"/>
  <c r="B615" i="2"/>
  <c r="B616" i="2"/>
  <c r="B617" i="2"/>
  <c r="B618" i="2"/>
  <c r="B619" i="2"/>
  <c r="B620" i="2"/>
  <c r="B621" i="2"/>
  <c r="B622" i="2"/>
  <c r="B623" i="2"/>
  <c r="B624" i="2"/>
  <c r="B625" i="2"/>
  <c r="B627" i="2"/>
  <c r="B628" i="2"/>
  <c r="B629" i="2"/>
  <c r="B630" i="2"/>
  <c r="B631" i="2"/>
  <c r="B632" i="2"/>
  <c r="B635" i="2"/>
  <c r="B638" i="2"/>
  <c r="B639" i="2"/>
  <c r="B640" i="2"/>
  <c r="B641" i="2"/>
  <c r="B642" i="2"/>
  <c r="B643" i="2"/>
  <c r="B645" i="2"/>
  <c r="B647" i="2"/>
  <c r="B648" i="2"/>
  <c r="B649" i="2"/>
  <c r="B650" i="2"/>
  <c r="B652" i="2"/>
  <c r="B653" i="2"/>
  <c r="B654" i="2"/>
  <c r="B655" i="2"/>
  <c r="B657" i="2"/>
  <c r="B659" i="2"/>
  <c r="B660" i="2"/>
  <c r="B661" i="2"/>
  <c r="B662" i="2"/>
  <c r="B663" i="2"/>
  <c r="B664" i="2"/>
  <c r="B665" i="2"/>
  <c r="B666" i="2"/>
  <c r="B667" i="2"/>
  <c r="B670" i="2"/>
  <c r="B672" i="2"/>
  <c r="B673" i="2"/>
  <c r="B674" i="2"/>
  <c r="B675" i="2"/>
  <c r="B677" i="2"/>
  <c r="B678" i="2"/>
  <c r="B680" i="2"/>
  <c r="B681" i="2"/>
  <c r="B682" i="2"/>
  <c r="B683" i="2"/>
  <c r="B685" i="2"/>
  <c r="B686" i="2"/>
  <c r="B687" i="2"/>
  <c r="B689" i="2"/>
  <c r="B690" i="2"/>
  <c r="B691" i="2"/>
  <c r="B693" i="2"/>
  <c r="B694" i="2"/>
  <c r="B695" i="2"/>
  <c r="B697" i="2"/>
  <c r="B699" i="2"/>
  <c r="B700" i="2"/>
  <c r="B702" i="2"/>
  <c r="B703" i="2"/>
  <c r="B705" i="2"/>
  <c r="B706" i="2"/>
  <c r="B708" i="2"/>
  <c r="B709" i="2"/>
  <c r="B710" i="2"/>
  <c r="B711" i="2"/>
  <c r="B712" i="2"/>
  <c r="B713" i="2"/>
  <c r="B715" i="2"/>
  <c r="B716" i="2"/>
  <c r="B717"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7190" i="1" l="1"/>
  <c r="E7190" i="1"/>
  <c r="E7189" i="1"/>
  <c r="E7188" i="1"/>
  <c r="E7187" i="1"/>
  <c r="E7186" i="1"/>
  <c r="E7185" i="1"/>
  <c r="F7189" i="1"/>
  <c r="F7188" i="1"/>
  <c r="F7187" i="1"/>
  <c r="F7186" i="1"/>
  <c r="F7185" i="1"/>
  <c r="E7184" i="1"/>
  <c r="F7184" i="1"/>
  <c r="E7183" i="1"/>
  <c r="E7182" i="1"/>
  <c r="E7181" i="1"/>
  <c r="E7180" i="1"/>
  <c r="E7178" i="1"/>
  <c r="E7179" i="1"/>
  <c r="E7177" i="1"/>
  <c r="E7176" i="1"/>
  <c r="F7183" i="1"/>
  <c r="F7182" i="1"/>
  <c r="F7181" i="1"/>
  <c r="F7180" i="1"/>
  <c r="F7178" i="1"/>
  <c r="F7179" i="1"/>
  <c r="F7177" i="1"/>
  <c r="F7176" i="1"/>
  <c r="F7175" i="1"/>
  <c r="E7175" i="1"/>
  <c r="E7174" i="1"/>
  <c r="F7174" i="1"/>
  <c r="E7173" i="1"/>
  <c r="F7173" i="1"/>
  <c r="E7172" i="1"/>
  <c r="F7172" i="1"/>
  <c r="F7171" i="1"/>
  <c r="E7171" i="1"/>
  <c r="E7170" i="1"/>
  <c r="F7170" i="1"/>
  <c r="F7169" i="1"/>
  <c r="F7156" i="1"/>
  <c r="F7166" i="1"/>
  <c r="E7167" i="1"/>
  <c r="E7166" i="1"/>
  <c r="E7169" i="1"/>
  <c r="F7168" i="1"/>
  <c r="F7167" i="1"/>
  <c r="E7168" i="1"/>
  <c r="F7165" i="1"/>
  <c r="F7164" i="1"/>
  <c r="E7165" i="1"/>
  <c r="E7164" i="1"/>
  <c r="E7162" i="1"/>
  <c r="E7163" i="1"/>
  <c r="F7163" i="1"/>
  <c r="F7162" i="1"/>
  <c r="F7160" i="1"/>
  <c r="F7161" i="1"/>
  <c r="E7161" i="1"/>
  <c r="E7160" i="1"/>
  <c r="E7158" i="1"/>
  <c r="E7159" i="1"/>
  <c r="F7159" i="1"/>
  <c r="F7157" i="1"/>
  <c r="E7157" i="1"/>
  <c r="E7156" i="1"/>
  <c r="F7158" i="1"/>
  <c r="F7153" i="1"/>
  <c r="E7155" i="1"/>
  <c r="E7154" i="1"/>
  <c r="F7155" i="1"/>
  <c r="E7153" i="1"/>
  <c r="F7154" i="1"/>
  <c r="E7152" i="1"/>
  <c r="F7152" i="1"/>
  <c r="E7151" i="1"/>
  <c r="F7151" i="1"/>
  <c r="F7150" i="1"/>
  <c r="E7150" i="1"/>
  <c r="E7149" i="1"/>
  <c r="F7149" i="1"/>
  <c r="E7147" i="1"/>
  <c r="E7148" i="1"/>
  <c r="F7147" i="1"/>
  <c r="F7148" i="1"/>
  <c r="E7146" i="1"/>
  <c r="F7146" i="1"/>
  <c r="E7145" i="1"/>
  <c r="E7144" i="1"/>
  <c r="F7145" i="1"/>
  <c r="E7143" i="1"/>
  <c r="F7144" i="1"/>
  <c r="F7142" i="1"/>
  <c r="F7143" i="1"/>
  <c r="F7141" i="1"/>
  <c r="E7142" i="1"/>
  <c r="E7136" i="1"/>
  <c r="E7139" i="1"/>
  <c r="F7140" i="1"/>
  <c r="E7140" i="1"/>
  <c r="E7141" i="1"/>
  <c r="F7137" i="1"/>
  <c r="E7138" i="1"/>
  <c r="E7137" i="1"/>
  <c r="F7139" i="1"/>
  <c r="F7138" i="1"/>
  <c r="F7136" i="1"/>
  <c r="E7135" i="1"/>
  <c r="F7135" i="1"/>
  <c r="E7134" i="1"/>
  <c r="F7134" i="1"/>
  <c r="E7133" i="1"/>
  <c r="E7132" i="1"/>
  <c r="F7133" i="1"/>
  <c r="F7132" i="1"/>
  <c r="E7131" i="1"/>
  <c r="F7131" i="1"/>
  <c r="E7125" i="1"/>
  <c r="E7130" i="1"/>
  <c r="F7129" i="1"/>
  <c r="E7129" i="1"/>
  <c r="F7130" i="1"/>
  <c r="F7128" i="1"/>
  <c r="E7127" i="1"/>
  <c r="F7126" i="1"/>
  <c r="F7127" i="1"/>
  <c r="E7126" i="1"/>
  <c r="E7128" i="1"/>
  <c r="E7124" i="1"/>
  <c r="F7125" i="1"/>
  <c r="F7124" i="1"/>
  <c r="E7123" i="1"/>
  <c r="F7123" i="1"/>
  <c r="E7122" i="1"/>
  <c r="F7122" i="1"/>
  <c r="E7121" i="1"/>
  <c r="F7121" i="1"/>
  <c r="E7120" i="1"/>
  <c r="F7120" i="1"/>
  <c r="F7119" i="1"/>
  <c r="E7119" i="1"/>
  <c r="F7118" i="1"/>
  <c r="F7117" i="1"/>
  <c r="F7116" i="1"/>
  <c r="F7115" i="1"/>
  <c r="F7112" i="1"/>
  <c r="F7113" i="1"/>
  <c r="F7114" i="1"/>
  <c r="F7111" i="1"/>
  <c r="F7110" i="1"/>
  <c r="E7109" i="1"/>
  <c r="F7109" i="1"/>
  <c r="E7118" i="1"/>
  <c r="E7117" i="1"/>
  <c r="E7116" i="1"/>
  <c r="E7115" i="1"/>
  <c r="E7112" i="1"/>
  <c r="E7113" i="1"/>
  <c r="E7114" i="1"/>
  <c r="E7111" i="1"/>
  <c r="E7110" i="1"/>
  <c r="E7108" i="1"/>
  <c r="F7108" i="1"/>
  <c r="E7107" i="1"/>
  <c r="F7107" i="1"/>
  <c r="E7106" i="1"/>
  <c r="F7106" i="1"/>
  <c r="E7105" i="1"/>
  <c r="F7105" i="1"/>
  <c r="F7104" i="1"/>
  <c r="E7104" i="1"/>
  <c r="F7101" i="1"/>
  <c r="E7102" i="1"/>
  <c r="F7102" i="1"/>
  <c r="E7101" i="1"/>
  <c r="E7100" i="1"/>
  <c r="E7103" i="1"/>
  <c r="F7100" i="1"/>
  <c r="F7103" i="1"/>
  <c r="F7099" i="1"/>
  <c r="E7098" i="1"/>
  <c r="F7098" i="1"/>
  <c r="E7099" i="1"/>
  <c r="F7097" i="1"/>
  <c r="E7097" i="1"/>
  <c r="F7096" i="1"/>
  <c r="E7094" i="1"/>
  <c r="E7096" i="1"/>
  <c r="F7095" i="1"/>
  <c r="F7094" i="1"/>
  <c r="E7095" i="1"/>
  <c r="F7093" i="1"/>
  <c r="F7092" i="1"/>
  <c r="E7092" i="1"/>
  <c r="E7093" i="1"/>
  <c r="E7091" i="1"/>
  <c r="F7091" i="1"/>
  <c r="E7090" i="1"/>
  <c r="F7090" i="1"/>
  <c r="E7089" i="1"/>
  <c r="F7089" i="1"/>
  <c r="E7088" i="1"/>
  <c r="F7088" i="1"/>
  <c r="F7087" i="1"/>
  <c r="E7087" i="1"/>
  <c r="E7086" i="1"/>
  <c r="F7086" i="1"/>
  <c r="E7085" i="1"/>
  <c r="F7085" i="1"/>
  <c r="E7084" i="1"/>
  <c r="F7084" i="1"/>
  <c r="F7083" i="1"/>
  <c r="E7083" i="1"/>
  <c r="E7082" i="1"/>
  <c r="F7082" i="1"/>
  <c r="E7081" i="1"/>
  <c r="F7081" i="1"/>
  <c r="F7080" i="1"/>
  <c r="F7078" i="1"/>
  <c r="F7076" i="1"/>
  <c r="E7080" i="1"/>
  <c r="E7078" i="1"/>
  <c r="E7076" i="1"/>
  <c r="F7079" i="1"/>
  <c r="F7077" i="1"/>
  <c r="E7075" i="1"/>
  <c r="E7079" i="1"/>
  <c r="E7077" i="1"/>
  <c r="F7075" i="1"/>
  <c r="E7074" i="1"/>
  <c r="F7074" i="1"/>
  <c r="E7073" i="1"/>
  <c r="F7073" i="1"/>
  <c r="E7072" i="1"/>
  <c r="F7072" i="1"/>
  <c r="E7071" i="1"/>
  <c r="F7071" i="1"/>
  <c r="E7069" i="1"/>
  <c r="E7070" i="1"/>
  <c r="F7070" i="1"/>
  <c r="F7069" i="1"/>
  <c r="E7068" i="1"/>
  <c r="F7068" i="1"/>
  <c r="E7067" i="1"/>
  <c r="F7067" i="1"/>
  <c r="E7065" i="1"/>
  <c r="F7066" i="1"/>
  <c r="F7065" i="1"/>
  <c r="E7066" i="1"/>
  <c r="F7064" i="1"/>
  <c r="F7063" i="1"/>
  <c r="E7063" i="1"/>
  <c r="E7064" i="1"/>
  <c r="F7062" i="1"/>
  <c r="E7062" i="1"/>
  <c r="E7061" i="1"/>
  <c r="F7061" i="1"/>
  <c r="E7060" i="1"/>
  <c r="F7060" i="1"/>
  <c r="E7059" i="1"/>
  <c r="F7059" i="1"/>
  <c r="E7058" i="1"/>
  <c r="F7058" i="1"/>
  <c r="E7057" i="1"/>
  <c r="F7057" i="1"/>
  <c r="E7056" i="1"/>
  <c r="F7056" i="1"/>
  <c r="E7055" i="1"/>
  <c r="F7055" i="1"/>
  <c r="F7054" i="1"/>
  <c r="E7054" i="1"/>
  <c r="E7053" i="1"/>
  <c r="F7053" i="1"/>
  <c r="E7052" i="1"/>
  <c r="F7052" i="1"/>
  <c r="E7051" i="1"/>
  <c r="F7051" i="1"/>
  <c r="E7050" i="1"/>
  <c r="F7050" i="1"/>
  <c r="E7049" i="1"/>
  <c r="E7048" i="1"/>
  <c r="E7047" i="1"/>
  <c r="F7047" i="1"/>
  <c r="F7049" i="1"/>
  <c r="F7048" i="1"/>
  <c r="F7046" i="1"/>
  <c r="E7046" i="1"/>
  <c r="E7045" i="1"/>
  <c r="F7045" i="1"/>
  <c r="F7044" i="1"/>
  <c r="E7044" i="1"/>
  <c r="E7043" i="1"/>
  <c r="F7043" i="1"/>
  <c r="F7042" i="1"/>
  <c r="E7042" i="1"/>
  <c r="E7041" i="1"/>
  <c r="F7041" i="1"/>
  <c r="E7040" i="1"/>
  <c r="F7040" i="1"/>
  <c r="E7039" i="1"/>
  <c r="F7039" i="1"/>
  <c r="F7038" i="1"/>
  <c r="F7037" i="1"/>
  <c r="E7038" i="1"/>
  <c r="E7037" i="1"/>
  <c r="F7036" i="1"/>
  <c r="E7036" i="1"/>
  <c r="E7035" i="1"/>
  <c r="F7035" i="1"/>
  <c r="F7034" i="1"/>
  <c r="E7034" i="1"/>
  <c r="E7033" i="1"/>
  <c r="F7033" i="1"/>
  <c r="F7032" i="1"/>
  <c r="E7032" i="1"/>
  <c r="E7031" i="1"/>
  <c r="F7031" i="1"/>
  <c r="E7030" i="1"/>
  <c r="F7030" i="1"/>
  <c r="E7029" i="1"/>
  <c r="F7029" i="1"/>
  <c r="F7028" i="1"/>
  <c r="E7028" i="1"/>
  <c r="E7027" i="1"/>
  <c r="F7027" i="1"/>
  <c r="F7026" i="1"/>
  <c r="E7026" i="1"/>
  <c r="F7025" i="1"/>
  <c r="F7024" i="1"/>
  <c r="E7025" i="1"/>
  <c r="E7024" i="1"/>
  <c r="E7023" i="1"/>
  <c r="F7023" i="1"/>
  <c r="E7022" i="1"/>
  <c r="F7022" i="1"/>
  <c r="E7021" i="1"/>
  <c r="F7021" i="1"/>
  <c r="E7020" i="1"/>
  <c r="F7020" i="1"/>
  <c r="E7019" i="1"/>
  <c r="F7019" i="1"/>
  <c r="E7018" i="1"/>
  <c r="F7018" i="1"/>
  <c r="E7017" i="1"/>
  <c r="F7017" i="1"/>
  <c r="F7016" i="1"/>
  <c r="E7016" i="1"/>
  <c r="E7015" i="1"/>
  <c r="F7015" i="1"/>
  <c r="E7014" i="1"/>
  <c r="F7014" i="1"/>
  <c r="F7013" i="1"/>
  <c r="E7013" i="1"/>
  <c r="E7012" i="1"/>
  <c r="F7012" i="1"/>
  <c r="F7011" i="1"/>
  <c r="E7011" i="1"/>
  <c r="E7010" i="1"/>
  <c r="F7010" i="1"/>
  <c r="F7009" i="1"/>
  <c r="E7009" i="1"/>
  <c r="E7008" i="1"/>
  <c r="F7008" i="1"/>
  <c r="E6996" i="1"/>
  <c r="F6996" i="1"/>
  <c r="F6995" i="1"/>
  <c r="E6995" i="1"/>
  <c r="E6994" i="1"/>
  <c r="F6994" i="1"/>
  <c r="F6993" i="1"/>
  <c r="E6993" i="1"/>
  <c r="E6991" i="1"/>
  <c r="F6992" i="1"/>
  <c r="E6992" i="1"/>
  <c r="F6991" i="1"/>
  <c r="E6990" i="1"/>
  <c r="F6990" i="1"/>
  <c r="F6989" i="1"/>
  <c r="E6989" i="1"/>
  <c r="E6988" i="1"/>
  <c r="F6988" i="1"/>
  <c r="E6987" i="1"/>
  <c r="F6987" i="1"/>
  <c r="E6986" i="1"/>
  <c r="F6986" i="1"/>
  <c r="E6985" i="1"/>
  <c r="F6985" i="1"/>
  <c r="F6984" i="1"/>
  <c r="E6984" i="1"/>
  <c r="E6983" i="1"/>
  <c r="E6982" i="1"/>
  <c r="F6982" i="1"/>
  <c r="F6983" i="1"/>
  <c r="F6981" i="1"/>
  <c r="E6981" i="1"/>
  <c r="E6980" i="1"/>
  <c r="F6980" i="1"/>
  <c r="E6979" i="1"/>
  <c r="F6979" i="1"/>
  <c r="E6977" i="1"/>
  <c r="F6978" i="1"/>
  <c r="E6978" i="1"/>
  <c r="F6977" i="1"/>
  <c r="E6976" i="1"/>
  <c r="F6976" i="1"/>
  <c r="F6975" i="1"/>
  <c r="E6975" i="1"/>
  <c r="E6974" i="1"/>
  <c r="F6974" i="1"/>
  <c r="E6973" i="1"/>
  <c r="F6973" i="1"/>
  <c r="E6972" i="1"/>
  <c r="F6972" i="1"/>
  <c r="E6971" i="1"/>
  <c r="F6971" i="1"/>
  <c r="F6970" i="1"/>
  <c r="E6970" i="1"/>
  <c r="E6969" i="1"/>
  <c r="F6969" i="1"/>
  <c r="E6968" i="1"/>
  <c r="F6968" i="1"/>
  <c r="E6967" i="1"/>
  <c r="F6967" i="1"/>
  <c r="F6966" i="1"/>
  <c r="E6966" i="1"/>
  <c r="E6965" i="1"/>
  <c r="F6965" i="1"/>
  <c r="E6964" i="1"/>
  <c r="F6964" i="1"/>
  <c r="E6963" i="1"/>
  <c r="F6963" i="1"/>
  <c r="E6962" i="1"/>
  <c r="F6962" i="1"/>
  <c r="E6961" i="1"/>
  <c r="E6960" i="1"/>
  <c r="F6960" i="1"/>
  <c r="F6961" i="1"/>
  <c r="F6959" i="1"/>
  <c r="E6959" i="1"/>
  <c r="F6958" i="1"/>
  <c r="E6957" i="1"/>
  <c r="F6957" i="1"/>
  <c r="E6958" i="1"/>
  <c r="E6956" i="1"/>
  <c r="F6956" i="1"/>
  <c r="E6955" i="1"/>
  <c r="F6955" i="1"/>
  <c r="F6954" i="1"/>
  <c r="E6954" i="1"/>
  <c r="E6953" i="1"/>
  <c r="F6953" i="1"/>
  <c r="E6952" i="1"/>
  <c r="F6952" i="1"/>
  <c r="E6951" i="1"/>
  <c r="F6951" i="1"/>
  <c r="E6950" i="1"/>
  <c r="F6950" i="1"/>
  <c r="E6948" i="1"/>
  <c r="F6948" i="1"/>
  <c r="E6949" i="1"/>
  <c r="F6949" i="1"/>
  <c r="E6947" i="1"/>
  <c r="F6947" i="1"/>
  <c r="E6946" i="1"/>
  <c r="F6946" i="1"/>
  <c r="F6945" i="1"/>
  <c r="E6944" i="1"/>
  <c r="E6945" i="1"/>
  <c r="F6944" i="1"/>
  <c r="E6943" i="1"/>
  <c r="F6943" i="1"/>
  <c r="E6942" i="1"/>
  <c r="F6942" i="1"/>
  <c r="E6941" i="1"/>
  <c r="F6941" i="1"/>
  <c r="E6940" i="1"/>
  <c r="F6940" i="1"/>
  <c r="E6939" i="1"/>
  <c r="F6939" i="1"/>
  <c r="E6938" i="1"/>
  <c r="F6938" i="1"/>
  <c r="E6937" i="1"/>
  <c r="F6936" i="1"/>
  <c r="F6937" i="1"/>
  <c r="E6936" i="1"/>
  <c r="F6935" i="1"/>
  <c r="E6935" i="1"/>
  <c r="E6934" i="1"/>
  <c r="F6934" i="1"/>
  <c r="F6933" i="1"/>
  <c r="E6933" i="1"/>
  <c r="E6932" i="1"/>
  <c r="F6932" i="1"/>
  <c r="E6931" i="1"/>
  <c r="E6930" i="1"/>
  <c r="E6929" i="1"/>
  <c r="F6931" i="1"/>
  <c r="F6930" i="1"/>
  <c r="F6929" i="1"/>
  <c r="E6928" i="1"/>
  <c r="F6928" i="1"/>
  <c r="E6927" i="1"/>
  <c r="F6927" i="1"/>
  <c r="E6926" i="1"/>
  <c r="F6926" i="1"/>
  <c r="E6924" i="1"/>
  <c r="E6925" i="1"/>
  <c r="F6924" i="1"/>
  <c r="F6925" i="1"/>
  <c r="E6923" i="1"/>
  <c r="F6923" i="1"/>
  <c r="E6922" i="1"/>
  <c r="F6922" i="1"/>
  <c r="E6921" i="1"/>
  <c r="E6920" i="1"/>
  <c r="F6920" i="1"/>
  <c r="F6921" i="1"/>
  <c r="E6918" i="1"/>
  <c r="F6918" i="1"/>
  <c r="E6919" i="1"/>
  <c r="F6919" i="1"/>
  <c r="F6917" i="1"/>
  <c r="E6917" i="1"/>
  <c r="E6916" i="1"/>
  <c r="F6916" i="1"/>
  <c r="F6915" i="1"/>
  <c r="F6914" i="1"/>
  <c r="E6915" i="1"/>
  <c r="E6914" i="1"/>
  <c r="F6912" i="1"/>
  <c r="E6912" i="1"/>
  <c r="E6913" i="1"/>
  <c r="F6913" i="1"/>
  <c r="E6911" i="1"/>
  <c r="E6910" i="1"/>
  <c r="F6911" i="1"/>
  <c r="F6910" i="1"/>
  <c r="E6909" i="1"/>
  <c r="E6908" i="1"/>
  <c r="F6909" i="1"/>
  <c r="F6908" i="1"/>
  <c r="F6907" i="1"/>
  <c r="E6907" i="1"/>
  <c r="E6906" i="1"/>
  <c r="F6906" i="1"/>
  <c r="E6905" i="1"/>
  <c r="F6905" i="1"/>
  <c r="E6904" i="1"/>
  <c r="F6904" i="1"/>
  <c r="F6903" i="1"/>
  <c r="E6903" i="1"/>
  <c r="E6902" i="1"/>
  <c r="F6902" i="1"/>
  <c r="F6901" i="1"/>
  <c r="F6900" i="1"/>
  <c r="E6901" i="1"/>
  <c r="E6900" i="1"/>
  <c r="E6899" i="1"/>
  <c r="F6899" i="1"/>
  <c r="F6898" i="1"/>
  <c r="E6898" i="1"/>
  <c r="E6897" i="1"/>
  <c r="F6897" i="1"/>
  <c r="E6896" i="1"/>
  <c r="F6896" i="1"/>
  <c r="E6895" i="1"/>
  <c r="F6895" i="1"/>
  <c r="F6894" i="1"/>
  <c r="E6894" i="1"/>
  <c r="E6893" i="1"/>
  <c r="F6893" i="1"/>
  <c r="F6892" i="1"/>
  <c r="E6892" i="1"/>
  <c r="E6891" i="1"/>
  <c r="F6891" i="1"/>
  <c r="F6890" i="1"/>
  <c r="E6890" i="1"/>
  <c r="E6889" i="1"/>
  <c r="F6889" i="1"/>
  <c r="F6888" i="1"/>
  <c r="E6888" i="1"/>
  <c r="E6760" i="1"/>
  <c r="F6760" i="1"/>
  <c r="E6759" i="1"/>
  <c r="F6759" i="1"/>
  <c r="E6758" i="1"/>
  <c r="F6758" i="1"/>
  <c r="E6757" i="1"/>
  <c r="F6757" i="1"/>
  <c r="E6756" i="1"/>
  <c r="F6756" i="1"/>
  <c r="E6755" i="1"/>
  <c r="E6754" i="1"/>
  <c r="F6753" i="1"/>
  <c r="F6755" i="1"/>
  <c r="E6753" i="1"/>
  <c r="F6754" i="1"/>
  <c r="E6752" i="1"/>
  <c r="F6752" i="1"/>
  <c r="E6751" i="1"/>
  <c r="F6751" i="1"/>
  <c r="E6750" i="1"/>
  <c r="F6750" i="1"/>
  <c r="F6749" i="1"/>
  <c r="E6749" i="1"/>
  <c r="E6748" i="1"/>
  <c r="F6748" i="1"/>
  <c r="F6747" i="1"/>
  <c r="E6747" i="1"/>
  <c r="E6746" i="1"/>
  <c r="F6746" i="1"/>
  <c r="E6745" i="1"/>
  <c r="F6745" i="1"/>
  <c r="E6743" i="1"/>
  <c r="E6744" i="1"/>
  <c r="F6742" i="1"/>
  <c r="F6743" i="1"/>
  <c r="E6742" i="1"/>
  <c r="F6744" i="1"/>
  <c r="E6741" i="1"/>
  <c r="F6741" i="1"/>
  <c r="F6740" i="1"/>
  <c r="E6740" i="1"/>
  <c r="E6739" i="1"/>
  <c r="F6739" i="1"/>
  <c r="E6738" i="1"/>
  <c r="F6738" i="1"/>
  <c r="E6737" i="1"/>
  <c r="F6737" i="1"/>
  <c r="E6735" i="1"/>
  <c r="F6736" i="1"/>
  <c r="E6736" i="1"/>
  <c r="F6735" i="1"/>
  <c r="E6734" i="1"/>
  <c r="F6734" i="1"/>
  <c r="E6733" i="1"/>
  <c r="F6733" i="1"/>
  <c r="E6732" i="1"/>
  <c r="F6732" i="1"/>
  <c r="E6731" i="1"/>
  <c r="F6731" i="1"/>
  <c r="F6730" i="1"/>
  <c r="E6730" i="1"/>
  <c r="E6729" i="1"/>
  <c r="F6729" i="1"/>
  <c r="E6728" i="1"/>
  <c r="F6728" i="1"/>
  <c r="F6727" i="1"/>
  <c r="E6727" i="1"/>
  <c r="F6726" i="1"/>
  <c r="E6726" i="1"/>
  <c r="E6725" i="1"/>
  <c r="F6725" i="1"/>
  <c r="E6724" i="1"/>
  <c r="F6724" i="1"/>
  <c r="E6723" i="1"/>
  <c r="F6723" i="1"/>
  <c r="E6721" i="1"/>
  <c r="F6721" i="1"/>
  <c r="E6722" i="1"/>
  <c r="F6722" i="1"/>
  <c r="E6720" i="1"/>
  <c r="F6720" i="1"/>
  <c r="E6719" i="1"/>
  <c r="F6719" i="1"/>
  <c r="F6718" i="1"/>
  <c r="E6718" i="1"/>
  <c r="F6717" i="1"/>
  <c r="E6717" i="1"/>
  <c r="E6716" i="1"/>
  <c r="F6716" i="1"/>
  <c r="E6715" i="1"/>
  <c r="F6715" i="1"/>
  <c r="E6713" i="1"/>
  <c r="F6714" i="1"/>
  <c r="E6714" i="1"/>
  <c r="F6713" i="1"/>
  <c r="E6712" i="1"/>
  <c r="F6712" i="1"/>
  <c r="E6711" i="1"/>
  <c r="F6711" i="1"/>
  <c r="E6710" i="1"/>
  <c r="F6710" i="1"/>
  <c r="F6709" i="1"/>
  <c r="E6709" i="1"/>
  <c r="F6708" i="1"/>
  <c r="E6708" i="1"/>
  <c r="E6707" i="1"/>
  <c r="F6707" i="1"/>
  <c r="F6706" i="1"/>
  <c r="E6706" i="1"/>
  <c r="E6705" i="1"/>
  <c r="F6705" i="1"/>
  <c r="F6704" i="1"/>
  <c r="F6703" i="1"/>
  <c r="E6704" i="1"/>
  <c r="E6703" i="1"/>
  <c r="F6702" i="1"/>
  <c r="E6702" i="1"/>
  <c r="E6701" i="1"/>
  <c r="F6701" i="1"/>
  <c r="E6700" i="1"/>
  <c r="F6700" i="1"/>
  <c r="E6699" i="1"/>
  <c r="F6699" i="1"/>
  <c r="F6698" i="1"/>
  <c r="E6698" i="1"/>
  <c r="E6697" i="1"/>
  <c r="F6697" i="1"/>
  <c r="F6696" i="1"/>
  <c r="E6696" i="1"/>
  <c r="E6694" i="1"/>
  <c r="E6695" i="1"/>
  <c r="F6695" i="1"/>
  <c r="F6694" i="1"/>
  <c r="F6693" i="1"/>
  <c r="E6693" i="1"/>
  <c r="F6692" i="1"/>
  <c r="E6692" i="1"/>
  <c r="F6666" i="1"/>
  <c r="E6691" i="1"/>
  <c r="F6691" i="1"/>
  <c r="E6690" i="1"/>
  <c r="F6690" i="1"/>
  <c r="F6689" i="1"/>
  <c r="E6689" i="1"/>
  <c r="E6688" i="1"/>
  <c r="E6687" i="1"/>
  <c r="F6687" i="1"/>
  <c r="F6688" i="1"/>
  <c r="F6685" i="1"/>
  <c r="E6685" i="1"/>
  <c r="E6683" i="1"/>
  <c r="E6684" i="1"/>
  <c r="F6684" i="1"/>
  <c r="F6683" i="1"/>
  <c r="E6679" i="1"/>
  <c r="F6679" i="1"/>
  <c r="E6681" i="1"/>
  <c r="E6682" i="1"/>
  <c r="F6682" i="1"/>
  <c r="F6681" i="1"/>
  <c r="E6678" i="1"/>
  <c r="F6680" i="1"/>
  <c r="E6680" i="1"/>
  <c r="F6678" i="1"/>
  <c r="F6675" i="1"/>
  <c r="E6677" i="1"/>
  <c r="E6676" i="1"/>
  <c r="F6677" i="1"/>
  <c r="F6676" i="1"/>
  <c r="F6674" i="1"/>
  <c r="E6674" i="1"/>
  <c r="F6673" i="1"/>
  <c r="E6675" i="1"/>
  <c r="E6673" i="1"/>
  <c r="E6672" i="1"/>
  <c r="F6672" i="1"/>
  <c r="E6671" i="1"/>
  <c r="F6671" i="1"/>
  <c r="E6670" i="1"/>
  <c r="F6670" i="1"/>
  <c r="F6669" i="1"/>
  <c r="E6669" i="1"/>
  <c r="F6667" i="1"/>
  <c r="F6668" i="1"/>
  <c r="E6668" i="1"/>
  <c r="E6667" i="1"/>
  <c r="E6666" i="1"/>
  <c r="F6662" i="1"/>
  <c r="F6663" i="1"/>
  <c r="F6665" i="1"/>
  <c r="E6665" i="1"/>
  <c r="E6664" i="1"/>
  <c r="F6664" i="1"/>
  <c r="E6663" i="1"/>
  <c r="F6660" i="1"/>
  <c r="E6662" i="1"/>
  <c r="E6661" i="1"/>
  <c r="F6661" i="1"/>
  <c r="E6660" i="1"/>
  <c r="E6659" i="1"/>
  <c r="F6659" i="1"/>
  <c r="F6658" i="1"/>
  <c r="E6658" i="1"/>
  <c r="E6657" i="1"/>
  <c r="F6657" i="1"/>
  <c r="F6656" i="1"/>
  <c r="E6656" i="1"/>
  <c r="F6654" i="1"/>
  <c r="E6655" i="1"/>
  <c r="F6655" i="1"/>
  <c r="E6654" i="1"/>
  <c r="E6652" i="1"/>
  <c r="F6651" i="1"/>
  <c r="F6653" i="1"/>
  <c r="E6653" i="1"/>
  <c r="F6652" i="1"/>
  <c r="E6651" i="1"/>
  <c r="F6650" i="1"/>
  <c r="E6650" i="1"/>
  <c r="E6649" i="1"/>
  <c r="F6649" i="1"/>
  <c r="E6647" i="1"/>
  <c r="F6647" i="1"/>
  <c r="E6648" i="1"/>
  <c r="F6648" i="1"/>
  <c r="E6646" i="1"/>
  <c r="F6646" i="1"/>
  <c r="E6645" i="1"/>
  <c r="F6645" i="1"/>
  <c r="E6644" i="1"/>
  <c r="F6644" i="1"/>
  <c r="E6643" i="1"/>
  <c r="F6643" i="1"/>
  <c r="E6642" i="1"/>
  <c r="F6642" i="1"/>
  <c r="E6641" i="1"/>
  <c r="F6641" i="1"/>
  <c r="E6640" i="1"/>
  <c r="F6640" i="1"/>
  <c r="E6639" i="1"/>
  <c r="F6639" i="1"/>
  <c r="F6638" i="1"/>
  <c r="E6638" i="1"/>
  <c r="E6637" i="1"/>
  <c r="F6637" i="1"/>
  <c r="E6636" i="1"/>
  <c r="F6636" i="1"/>
  <c r="F6635" i="1"/>
  <c r="E6635" i="1"/>
  <c r="F6634" i="1"/>
  <c r="E6634" i="1"/>
  <c r="E6633" i="1"/>
  <c r="F6633" i="1"/>
  <c r="F6632" i="1"/>
  <c r="E6632" i="1"/>
  <c r="E6631" i="1"/>
  <c r="F6631" i="1"/>
  <c r="E6630" i="1"/>
  <c r="F6630" i="1"/>
  <c r="E6629" i="1"/>
  <c r="F6629" i="1"/>
  <c r="E6628" i="1"/>
  <c r="F6628" i="1"/>
  <c r="E6627" i="1"/>
  <c r="F6627" i="1"/>
  <c r="F6626" i="1"/>
  <c r="E6626" i="1"/>
  <c r="E6625" i="1"/>
  <c r="F6625" i="1"/>
  <c r="F6624" i="1"/>
  <c r="E6624" i="1"/>
  <c r="E6623" i="1"/>
  <c r="F6623" i="1"/>
  <c r="F6622" i="1"/>
  <c r="E6622" i="1"/>
  <c r="F6621" i="1"/>
  <c r="E6621" i="1"/>
  <c r="F6620" i="1"/>
  <c r="E6620" i="1"/>
  <c r="E6619" i="1"/>
  <c r="F6619" i="1"/>
  <c r="F6618" i="1"/>
  <c r="E6618" i="1"/>
  <c r="F6617" i="1"/>
  <c r="E6617" i="1"/>
  <c r="F6616" i="1"/>
  <c r="E6616" i="1"/>
  <c r="E6615" i="1"/>
  <c r="E6614" i="1"/>
  <c r="F6614" i="1"/>
  <c r="F6615" i="1"/>
  <c r="E6613" i="1"/>
  <c r="F6613" i="1"/>
  <c r="E6612" i="1"/>
  <c r="F6611" i="1"/>
  <c r="F6612" i="1"/>
  <c r="E6611" i="1"/>
  <c r="F6610" i="1"/>
  <c r="E6610" i="1"/>
  <c r="E6609" i="1"/>
  <c r="F6609" i="1"/>
  <c r="F6608" i="1"/>
  <c r="E6608" i="1"/>
  <c r="E6607" i="1"/>
  <c r="E6606" i="1"/>
  <c r="F6606" i="1"/>
  <c r="F6607" i="1"/>
  <c r="E6605" i="1"/>
  <c r="F6605" i="1"/>
  <c r="F6604" i="1"/>
  <c r="E6604" i="1"/>
  <c r="F6603" i="1"/>
  <c r="E6603" i="1"/>
  <c r="F6602" i="1"/>
  <c r="E6602" i="1"/>
  <c r="E6600" i="1"/>
  <c r="E6599" i="1"/>
  <c r="F6599" i="1"/>
  <c r="F6600" i="1"/>
  <c r="E6601" i="1"/>
  <c r="F6601" i="1"/>
  <c r="E6598" i="1"/>
  <c r="E6597" i="1"/>
  <c r="F6598" i="1"/>
  <c r="F6597" i="1"/>
  <c r="E6595" i="1"/>
  <c r="E6596" i="1"/>
  <c r="F6595" i="1"/>
  <c r="F6596" i="1"/>
  <c r="F6594" i="1"/>
  <c r="E6594" i="1"/>
  <c r="E6593" i="1"/>
  <c r="F6593" i="1"/>
  <c r="F6592" i="1"/>
  <c r="E6592" i="1"/>
  <c r="E6591" i="1"/>
  <c r="F6591" i="1"/>
  <c r="E6590" i="1"/>
  <c r="F6590" i="1"/>
  <c r="E6589" i="1"/>
  <c r="F6589" i="1"/>
  <c r="F6588" i="1"/>
  <c r="E6588" i="1"/>
  <c r="E6587" i="1"/>
  <c r="F6587" i="1"/>
  <c r="F6586" i="1"/>
  <c r="E6586" i="1"/>
  <c r="E6585" i="1"/>
  <c r="F6585" i="1"/>
  <c r="F6584" i="1"/>
  <c r="E6584" i="1"/>
  <c r="E6583" i="1"/>
  <c r="F6583" i="1"/>
  <c r="F6582" i="1"/>
  <c r="E6582" i="1"/>
  <c r="E6581" i="1"/>
  <c r="F6581" i="1"/>
  <c r="F6580" i="1"/>
  <c r="E6580" i="1"/>
  <c r="E6579" i="1"/>
  <c r="F6579" i="1"/>
  <c r="F6578" i="1"/>
  <c r="E6578" i="1"/>
  <c r="E6577" i="1"/>
  <c r="F6577" i="1"/>
  <c r="E6575" i="1"/>
  <c r="E6576" i="1"/>
  <c r="F6575" i="1"/>
  <c r="F6576" i="1"/>
  <c r="E6574" i="1"/>
  <c r="E6573" i="1"/>
  <c r="F6574" i="1"/>
  <c r="F6573" i="1"/>
  <c r="F6572" i="1"/>
  <c r="E6572" i="1"/>
  <c r="E6571" i="1"/>
  <c r="F6571" i="1"/>
  <c r="F6570" i="1"/>
  <c r="E6570" i="1"/>
  <c r="F6568" i="1"/>
  <c r="E6569" i="1"/>
  <c r="F6569" i="1"/>
  <c r="E6568" i="1"/>
  <c r="E6567" i="1"/>
  <c r="F6567" i="1"/>
  <c r="F6566" i="1"/>
  <c r="E6566" i="1"/>
  <c r="E6565" i="1"/>
  <c r="F6565" i="1"/>
  <c r="F6564" i="1"/>
  <c r="E6564" i="1"/>
  <c r="F6563" i="1"/>
  <c r="E6563" i="1"/>
  <c r="F6562" i="1"/>
  <c r="E6562" i="1"/>
  <c r="E6561" i="1"/>
  <c r="F6561" i="1"/>
  <c r="F6560" i="1"/>
  <c r="E6560" i="1"/>
  <c r="E6559" i="1"/>
  <c r="F6559" i="1"/>
  <c r="F6558" i="1"/>
  <c r="E6558" i="1"/>
  <c r="F6557" i="1"/>
  <c r="E6557" i="1"/>
  <c r="F6556" i="1"/>
  <c r="E6556" i="1"/>
  <c r="E6555" i="1"/>
  <c r="E6554" i="1"/>
  <c r="F6554" i="1"/>
  <c r="F6555" i="1"/>
  <c r="E6553" i="1"/>
  <c r="F6553" i="1"/>
  <c r="F6552" i="1"/>
  <c r="E6552" i="1"/>
  <c r="E6551" i="1"/>
  <c r="E6550" i="1"/>
  <c r="F6550" i="1"/>
  <c r="F6551" i="1"/>
  <c r="F6549" i="1"/>
  <c r="E6549" i="1"/>
  <c r="F6548" i="1"/>
  <c r="E6548" i="1"/>
  <c r="F6547" i="1"/>
  <c r="E6547" i="1"/>
  <c r="E6546" i="1"/>
  <c r="F6545" i="1"/>
  <c r="E6545" i="1"/>
  <c r="F6546" i="1"/>
  <c r="E6544" i="1"/>
  <c r="F6544" i="1"/>
  <c r="E6543" i="1"/>
  <c r="F6543" i="1"/>
  <c r="F6542" i="1"/>
  <c r="E6542" i="1"/>
  <c r="E6541" i="1"/>
  <c r="F6541" i="1"/>
  <c r="F6540" i="1"/>
  <c r="E6540" i="1"/>
  <c r="E6539" i="1"/>
  <c r="F6539" i="1"/>
  <c r="E6538" i="1"/>
  <c r="F6537" i="1"/>
  <c r="E6537" i="1"/>
  <c r="F6538" i="1"/>
  <c r="F6536" i="1"/>
  <c r="E6536" i="1"/>
  <c r="E6535" i="1"/>
  <c r="F6535" i="1"/>
  <c r="F6534" i="1"/>
  <c r="E6534" i="1"/>
  <c r="F6533" i="1"/>
  <c r="E6533" i="1"/>
  <c r="F6532" i="1"/>
  <c r="E6532" i="1"/>
  <c r="A7" i="2"/>
  <c r="A8" i="2" s="1"/>
  <c r="A9" i="2" s="1"/>
  <c r="A10" i="2" s="1"/>
  <c r="A11" i="2" s="1"/>
  <c r="A12" i="2" s="1"/>
  <c r="A13" i="2" s="1"/>
  <c r="A14" i="2" s="1"/>
  <c r="A15" i="2" s="1"/>
  <c r="A16" i="2" s="1"/>
  <c r="A17" i="2" s="1"/>
  <c r="A18" i="2" s="1"/>
  <c r="A19" i="2" s="1"/>
  <c r="A20" i="2" s="1"/>
  <c r="A21" i="2" s="1"/>
  <c r="A22" i="2" s="1"/>
  <c r="A23" i="2" s="1"/>
  <c r="A24" i="2" s="1"/>
  <c r="E6531" i="1"/>
  <c r="F6531" i="1"/>
  <c r="E6530" i="1"/>
  <c r="F6530" i="1"/>
  <c r="E6529" i="1"/>
  <c r="F6529" i="1"/>
  <c r="E6523" i="1"/>
  <c r="E6525" i="1"/>
  <c r="E6527" i="1"/>
  <c r="F6523" i="1"/>
  <c r="F6525" i="1"/>
  <c r="F6527" i="1"/>
  <c r="E6524" i="1"/>
  <c r="E6526" i="1"/>
  <c r="E6528" i="1"/>
  <c r="F6524" i="1"/>
  <c r="F6526" i="1"/>
  <c r="F6528" i="1"/>
  <c r="F6522" i="1"/>
  <c r="E6522" i="1"/>
  <c r="E6521" i="1"/>
  <c r="F6521" i="1"/>
  <c r="F6520" i="1"/>
  <c r="E6520" i="1"/>
  <c r="E6519" i="1"/>
  <c r="F6519" i="1"/>
  <c r="F6518" i="1"/>
  <c r="E6518" i="1"/>
  <c r="E6517" i="1"/>
  <c r="F6517" i="1"/>
  <c r="F6516" i="1"/>
  <c r="E6516" i="1"/>
  <c r="E6515" i="1"/>
  <c r="F6515" i="1"/>
  <c r="E6513" i="1"/>
  <c r="F6513" i="1"/>
  <c r="E6514" i="1"/>
  <c r="F6514" i="1"/>
  <c r="F6512" i="1"/>
  <c r="E6512" i="1"/>
  <c r="E6511" i="1"/>
  <c r="F6511" i="1"/>
  <c r="E6510" i="1"/>
  <c r="F6510" i="1"/>
  <c r="E6509" i="1"/>
  <c r="F6509" i="1"/>
  <c r="E6508" i="1"/>
  <c r="F6508" i="1"/>
  <c r="E6507" i="1"/>
  <c r="F6507" i="1"/>
  <c r="E6506" i="1"/>
  <c r="F6506" i="1"/>
  <c r="E6505" i="1"/>
  <c r="F6505" i="1"/>
  <c r="E6504" i="1"/>
  <c r="F6504" i="1"/>
  <c r="E6503" i="1"/>
  <c r="F6503" i="1"/>
  <c r="E6501" i="1"/>
  <c r="F6502" i="1"/>
  <c r="E6502" i="1"/>
  <c r="F6501" i="1"/>
  <c r="E6499" i="1"/>
  <c r="F6500" i="1"/>
  <c r="E6500" i="1"/>
  <c r="F6499" i="1"/>
  <c r="E6497" i="1"/>
  <c r="F6498" i="1"/>
  <c r="E6498" i="1"/>
  <c r="F6497" i="1"/>
  <c r="E6496" i="1"/>
  <c r="F6496" i="1"/>
  <c r="E6494" i="1"/>
  <c r="F6494" i="1"/>
  <c r="E6495" i="1"/>
  <c r="F6495" i="1"/>
  <c r="F6493" i="1"/>
  <c r="E6493" i="1"/>
  <c r="E6492" i="1"/>
  <c r="F6491" i="1"/>
  <c r="E6491" i="1"/>
  <c r="F6492" i="1"/>
  <c r="E6490" i="1"/>
  <c r="F6490" i="1"/>
  <c r="E6489" i="1"/>
  <c r="F6489" i="1"/>
  <c r="E6488" i="1"/>
  <c r="F6488" i="1"/>
  <c r="E6487" i="1"/>
  <c r="F6487" i="1"/>
  <c r="E6485" i="1"/>
  <c r="F6486" i="1"/>
  <c r="E6486" i="1"/>
  <c r="F6485" i="1"/>
  <c r="E6484" i="1"/>
  <c r="F6484" i="1"/>
  <c r="F6483" i="1"/>
  <c r="E6483" i="1"/>
  <c r="E6482" i="1"/>
  <c r="F6482" i="1"/>
  <c r="E6481" i="1"/>
  <c r="F6481" i="1"/>
  <c r="E6480" i="1"/>
  <c r="F6480" i="1"/>
  <c r="E6479" i="1"/>
  <c r="F6479" i="1"/>
  <c r="E6478" i="1"/>
  <c r="F6478" i="1"/>
  <c r="E6477" i="1"/>
  <c r="F6477" i="1"/>
  <c r="E6475" i="1"/>
  <c r="F6476" i="1"/>
  <c r="E6476" i="1"/>
  <c r="F6475" i="1"/>
  <c r="E6473" i="1"/>
  <c r="F6474" i="1"/>
  <c r="E6474" i="1"/>
  <c r="F6473" i="1"/>
  <c r="E6472" i="1"/>
  <c r="F6472" i="1"/>
  <c r="E6464" i="1"/>
  <c r="F6464" i="1"/>
  <c r="E6465" i="1"/>
  <c r="F6465" i="1"/>
  <c r="E6471" i="1"/>
  <c r="E6466" i="1"/>
  <c r="F6466" i="1"/>
  <c r="F6471" i="1"/>
  <c r="E6467" i="1"/>
  <c r="F6467" i="1"/>
  <c r="E6468" i="1"/>
  <c r="F6468" i="1"/>
  <c r="E6469" i="1"/>
  <c r="F6469" i="1"/>
  <c r="E6470" i="1"/>
  <c r="F6470" i="1"/>
  <c r="E6458" i="1"/>
  <c r="E6460" i="1"/>
  <c r="E6462" i="1"/>
  <c r="F6458" i="1"/>
  <c r="F6460" i="1"/>
  <c r="F6462" i="1"/>
  <c r="E6459" i="1"/>
  <c r="E6461" i="1"/>
  <c r="E6463" i="1"/>
  <c r="F6459" i="1"/>
  <c r="F6461" i="1"/>
  <c r="F6463" i="1"/>
  <c r="E6456" i="1"/>
  <c r="F6456" i="1"/>
  <c r="E6457" i="1"/>
  <c r="F6457" i="1"/>
  <c r="E6454" i="1"/>
  <c r="F6454" i="1"/>
  <c r="E6455" i="1"/>
  <c r="F6455" i="1"/>
  <c r="F6453" i="1"/>
  <c r="E6453" i="1"/>
  <c r="E6451" i="1"/>
  <c r="F6452" i="1"/>
  <c r="E6452" i="1"/>
  <c r="F6451" i="1"/>
  <c r="E6450" i="1"/>
  <c r="F6449" i="1"/>
  <c r="E6449" i="1"/>
  <c r="F6450" i="1"/>
  <c r="E6448" i="1"/>
  <c r="F6448" i="1"/>
  <c r="E6446" i="1"/>
  <c r="F6446" i="1"/>
  <c r="E6447" i="1"/>
  <c r="F6447" i="1"/>
  <c r="F6445" i="1"/>
  <c r="E6445" i="1"/>
  <c r="E6444" i="1"/>
  <c r="F6444" i="1"/>
  <c r="E6440" i="1"/>
  <c r="E6442" i="1"/>
  <c r="F6439" i="1"/>
  <c r="F6441" i="1"/>
  <c r="F6443" i="1"/>
  <c r="E6439" i="1"/>
  <c r="E6441" i="1"/>
  <c r="E6443" i="1"/>
  <c r="F6440" i="1"/>
  <c r="F6442" i="1"/>
  <c r="E6438" i="1"/>
  <c r="F6438" i="1"/>
  <c r="E6437" i="1"/>
  <c r="F6437" i="1"/>
  <c r="F6436" i="1"/>
  <c r="E6436" i="1"/>
  <c r="E6434" i="1"/>
  <c r="F6435" i="1"/>
  <c r="E6435" i="1"/>
  <c r="F6434" i="1"/>
  <c r="E6433" i="1"/>
  <c r="F6433" i="1"/>
  <c r="F6432" i="1"/>
  <c r="E6432" i="1"/>
  <c r="E6431" i="1"/>
  <c r="F6431" i="1"/>
  <c r="E6430" i="1"/>
  <c r="F6430" i="1"/>
  <c r="E6429" i="1"/>
  <c r="F6429" i="1"/>
  <c r="E6428" i="1"/>
  <c r="F6428" i="1"/>
  <c r="E6427" i="1"/>
  <c r="F6427" i="1"/>
  <c r="E6426" i="1"/>
  <c r="F6426" i="1"/>
  <c r="E6425" i="1"/>
  <c r="F6424" i="1"/>
  <c r="E6424" i="1"/>
  <c r="F6425" i="1"/>
  <c r="E6423" i="1"/>
  <c r="F6423" i="1"/>
  <c r="F6422" i="1"/>
  <c r="E6422" i="1"/>
  <c r="E6421" i="1"/>
  <c r="F6421" i="1"/>
  <c r="F6420" i="1"/>
  <c r="E6420" i="1"/>
  <c r="E6419" i="1"/>
  <c r="F6419" i="1"/>
  <c r="F6418" i="1"/>
  <c r="E6418" i="1"/>
  <c r="F6417" i="1"/>
  <c r="E6417" i="1"/>
  <c r="E6416" i="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A25" i="2" l="1"/>
  <c r="A27" i="2" s="1"/>
  <c r="A28" i="2" s="1"/>
  <c r="A29" i="2" s="1"/>
  <c r="A30" i="2" s="1"/>
  <c r="A31" i="2" s="1"/>
  <c r="A32" i="2" s="1"/>
  <c r="A33" i="2" s="1"/>
  <c r="A35" i="2" s="1"/>
  <c r="A36" i="2" s="1"/>
  <c r="A37" i="2" s="1"/>
  <c r="A38" i="2" s="1"/>
  <c r="A39" i="2" s="1"/>
  <c r="A40" i="2" s="1"/>
  <c r="A41" i="2" s="1"/>
  <c r="A42" i="2" s="1"/>
  <c r="A43" i="2" s="1"/>
  <c r="A45" i="2" s="1"/>
  <c r="A26" i="2"/>
  <c r="E4647" i="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34" i="2" l="1"/>
  <c r="A44" i="2"/>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3415" i="1"/>
  <c r="A3409" i="1"/>
  <c r="A3410" i="1" s="1"/>
  <c r="A3412" i="1" s="1"/>
  <c r="A3413" i="1" s="1"/>
  <c r="A111" i="2" l="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8" i="2" s="1"/>
  <c r="A209" i="2" s="1"/>
  <c r="A210" i="2" s="1"/>
  <c r="A211" i="2" s="1"/>
  <c r="A212" i="2" s="1"/>
  <c r="A214" i="2" s="1"/>
  <c r="A112" i="2"/>
  <c r="A213" i="2"/>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3416" i="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207" i="2" l="1"/>
  <c r="A263" i="2"/>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1" i="2" s="1"/>
  <c r="A264" i="2"/>
  <c r="A3523" i="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10" i="2" l="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9" i="2" s="1"/>
  <c r="A312" i="2"/>
  <c r="A3546" i="1"/>
  <c r="A3547" i="1" s="1"/>
  <c r="A348" i="2" l="1"/>
  <c r="A350" i="2" s="1"/>
  <c r="A351" i="2" s="1"/>
  <c r="A352" i="2" s="1"/>
  <c r="A353" i="2" s="1"/>
  <c r="A354" i="2" s="1"/>
  <c r="A355" i="2" s="1"/>
  <c r="A356" i="2" s="1"/>
  <c r="A357" i="2" s="1"/>
  <c r="A358" i="2" s="1"/>
  <c r="A359" i="2" s="1"/>
  <c r="A360" i="2" s="1"/>
  <c r="A361" i="2" s="1"/>
  <c r="A363" i="2" s="1"/>
  <c r="A364" i="2" s="1"/>
  <c r="A3549" i="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62" i="2" l="1"/>
  <c r="A366" i="2"/>
  <c r="A365" i="2"/>
  <c r="A368" i="2" s="1"/>
  <c r="A369" i="2" s="1"/>
  <c r="A370" i="2" s="1"/>
  <c r="A367" i="2"/>
  <c r="A3565" i="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I372" i="2" s="1"/>
  <c r="B7" i="7"/>
  <c r="A371" i="2" l="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5" i="2" s="1"/>
  <c r="A372" i="2"/>
  <c r="I311" i="2"/>
  <c r="I395" i="2"/>
  <c r="A394" i="2"/>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6" i="2" s="1"/>
  <c r="I112" i="2"/>
  <c r="I312" i="2"/>
  <c r="I214" i="2"/>
  <c r="I362" i="2"/>
  <c r="I349" i="2"/>
  <c r="I26" i="2"/>
  <c r="I466" i="2"/>
  <c r="I366" i="2"/>
  <c r="I478" i="2"/>
  <c r="I600" i="2"/>
  <c r="I264" i="2"/>
  <c r="E6686" i="1"/>
  <c r="F6686" i="1"/>
  <c r="I34" i="2"/>
  <c r="I207" i="2"/>
  <c r="I367" i="2"/>
  <c r="I578" i="2"/>
  <c r="I644" i="2"/>
  <c r="I45" i="2"/>
  <c r="I6" i="2"/>
  <c r="I440" i="2"/>
  <c r="I714" i="2"/>
  <c r="I438" i="2"/>
  <c r="I123" i="2"/>
  <c r="I522" i="2"/>
  <c r="E6256" i="1"/>
  <c r="F6256" i="1"/>
  <c r="I668" i="2"/>
  <c r="I482" i="2"/>
  <c r="I22" i="2"/>
  <c r="I137" i="2"/>
  <c r="I370" i="2"/>
  <c r="I405" i="2"/>
  <c r="I187" i="2"/>
  <c r="I651" i="2"/>
  <c r="E5984" i="1"/>
  <c r="F5984" i="1"/>
  <c r="I679" i="2"/>
  <c r="I430" i="2"/>
  <c r="I591" i="2"/>
  <c r="I360" i="2"/>
  <c r="I408" i="2"/>
  <c r="I321" i="2"/>
  <c r="I495" i="2"/>
  <c r="I436" i="2"/>
  <c r="I335" i="2"/>
  <c r="I413" i="2"/>
  <c r="I351" i="2"/>
  <c r="I593" i="2"/>
  <c r="I448" i="2"/>
  <c r="I637" i="2"/>
  <c r="I465" i="2"/>
  <c r="I423" i="2"/>
  <c r="I501" i="2"/>
  <c r="I529" i="2"/>
  <c r="I602" i="2"/>
  <c r="I332" i="2"/>
  <c r="I503" i="2"/>
  <c r="I669" i="2"/>
  <c r="I551" i="2"/>
  <c r="I597" i="2"/>
  <c r="I698" i="2"/>
  <c r="I633" i="2"/>
  <c r="I422" i="2"/>
  <c r="I707" i="2"/>
  <c r="I463" i="2"/>
  <c r="I433" i="2"/>
  <c r="I393" i="2"/>
  <c r="I455" i="2"/>
  <c r="I371" i="2"/>
  <c r="I431" i="2"/>
  <c r="I626" i="2"/>
  <c r="I696" i="2"/>
  <c r="I380" i="2"/>
  <c r="I684" i="2"/>
  <c r="I396" i="2"/>
  <c r="I601" i="2"/>
  <c r="I688" i="2"/>
  <c r="I504" i="2"/>
  <c r="I402" i="2"/>
  <c r="I373" i="2"/>
  <c r="I492" i="2"/>
  <c r="I656" i="2"/>
  <c r="I608" i="2"/>
  <c r="I646" i="2"/>
  <c r="I379" i="2"/>
  <c r="I692" i="2"/>
  <c r="I671" i="2"/>
  <c r="I636" i="2"/>
  <c r="I634" i="2"/>
  <c r="I486" i="2"/>
  <c r="I547" i="2"/>
  <c r="I676" i="2"/>
  <c r="I701" i="2"/>
  <c r="I343" i="2"/>
  <c r="I527" i="2"/>
  <c r="I388" i="2"/>
  <c r="I539" i="2"/>
  <c r="I587" i="2"/>
  <c r="I376" i="2"/>
  <c r="I704" i="2"/>
  <c r="I383" i="2"/>
  <c r="I468" i="2"/>
  <c r="I542" i="2"/>
  <c r="I716" i="2"/>
  <c r="I703" i="2"/>
  <c r="I691" i="2"/>
  <c r="I681" i="2"/>
  <c r="I673" i="2"/>
  <c r="I662" i="2"/>
  <c r="I650" i="2"/>
  <c r="I640" i="2"/>
  <c r="I630" i="2"/>
  <c r="I621" i="2"/>
  <c r="I613" i="2"/>
  <c r="I599" i="2"/>
  <c r="I590" i="2"/>
  <c r="I581" i="2"/>
  <c r="I572" i="2"/>
  <c r="I560" i="2"/>
  <c r="I713" i="2"/>
  <c r="I706" i="2"/>
  <c r="I694" i="2"/>
  <c r="I683" i="2"/>
  <c r="I670" i="2"/>
  <c r="I660" i="2"/>
  <c r="I653" i="2"/>
  <c r="I642" i="2"/>
  <c r="I628" i="2"/>
  <c r="I619" i="2"/>
  <c r="I611" i="2"/>
  <c r="I604" i="2"/>
  <c r="I588" i="2"/>
  <c r="I579" i="2"/>
  <c r="I568" i="2"/>
  <c r="I562" i="2"/>
  <c r="I717" i="2"/>
  <c r="I712" i="2"/>
  <c r="I708" i="2"/>
  <c r="I702" i="2"/>
  <c r="I695" i="2"/>
  <c r="I690" i="2"/>
  <c r="I685" i="2"/>
  <c r="I680" i="2"/>
  <c r="I674" i="2"/>
  <c r="I667" i="2"/>
  <c r="I663" i="2"/>
  <c r="I659" i="2"/>
  <c r="I654" i="2"/>
  <c r="I649" i="2"/>
  <c r="I643" i="2"/>
  <c r="I552" i="2"/>
  <c r="I546" i="2"/>
  <c r="I541" i="2"/>
  <c r="I536" i="2"/>
  <c r="I532" i="2"/>
  <c r="I526" i="2"/>
  <c r="I520" i="2"/>
  <c r="I516" i="2"/>
  <c r="I512" i="2"/>
  <c r="I508" i="2"/>
  <c r="I502" i="2"/>
  <c r="I497" i="2"/>
  <c r="I491" i="2"/>
  <c r="I487" i="2"/>
  <c r="I481" i="2"/>
  <c r="I476" i="2"/>
  <c r="I472" i="2"/>
  <c r="I467" i="2"/>
  <c r="I460" i="2"/>
  <c r="I456" i="2"/>
  <c r="I451" i="2"/>
  <c r="I718" i="2"/>
  <c r="I442" i="2"/>
  <c r="I435" i="2"/>
  <c r="I428" i="2"/>
  <c r="I424" i="2"/>
  <c r="I418" i="2"/>
  <c r="I414" i="2"/>
  <c r="I409" i="2"/>
  <c r="I404" i="2"/>
  <c r="I398" i="2"/>
  <c r="I391" i="2"/>
  <c r="I386" i="2"/>
  <c r="I381" i="2"/>
  <c r="I374" i="2"/>
  <c r="I364" i="2"/>
  <c r="I358" i="2"/>
  <c r="I354" i="2"/>
  <c r="I348" i="2"/>
  <c r="I344" i="2"/>
  <c r="I339" i="2"/>
  <c r="I334" i="2"/>
  <c r="I639" i="2"/>
  <c r="I631" i="2"/>
  <c r="I627" i="2"/>
  <c r="I622" i="2"/>
  <c r="I618" i="2"/>
  <c r="I614" i="2"/>
  <c r="I610" i="2"/>
  <c r="I605" i="2"/>
  <c r="I598" i="2"/>
  <c r="I592" i="2"/>
  <c r="I586" i="2"/>
  <c r="I582" i="2"/>
  <c r="I577" i="2"/>
  <c r="I573" i="2"/>
  <c r="I567" i="2"/>
  <c r="I563" i="2"/>
  <c r="I559" i="2"/>
  <c r="I555" i="2"/>
  <c r="I550" i="2"/>
  <c r="I545" i="2"/>
  <c r="I540" i="2"/>
  <c r="I535" i="2"/>
  <c r="I531" i="2"/>
  <c r="I525" i="2"/>
  <c r="I519" i="2"/>
  <c r="I515" i="2"/>
  <c r="I511" i="2"/>
  <c r="I507" i="2"/>
  <c r="I500" i="2"/>
  <c r="I496" i="2"/>
  <c r="I490" i="2"/>
  <c r="I485" i="2"/>
  <c r="I480" i="2"/>
  <c r="I475" i="2"/>
  <c r="I471" i="2"/>
  <c r="I464" i="2"/>
  <c r="I459" i="2"/>
  <c r="I454" i="2"/>
  <c r="I450" i="2"/>
  <c r="I445" i="2"/>
  <c r="I441" i="2"/>
  <c r="I434" i="2"/>
  <c r="I427" i="2"/>
  <c r="I421" i="2"/>
  <c r="I417" i="2"/>
  <c r="I412" i="2"/>
  <c r="I407" i="2"/>
  <c r="I401" i="2"/>
  <c r="I397" i="2"/>
  <c r="I390" i="2"/>
  <c r="I385" i="2"/>
  <c r="I378" i="2"/>
  <c r="I369" i="2"/>
  <c r="I363" i="2"/>
  <c r="I357" i="2"/>
  <c r="I353" i="2"/>
  <c r="I347" i="2"/>
  <c r="I342" i="2"/>
  <c r="I338" i="2"/>
  <c r="I333" i="2"/>
  <c r="I709" i="2"/>
  <c r="I697" i="2"/>
  <c r="I686" i="2"/>
  <c r="I678" i="2"/>
  <c r="I666" i="2"/>
  <c r="I655" i="2"/>
  <c r="I648" i="2"/>
  <c r="I632" i="2"/>
  <c r="I625" i="2"/>
  <c r="I615" i="2"/>
  <c r="I609" i="2"/>
  <c r="I594" i="2"/>
  <c r="I583" i="2"/>
  <c r="I576" i="2"/>
  <c r="I566" i="2"/>
  <c r="I556" i="2"/>
  <c r="I711" i="2"/>
  <c r="I700" i="2"/>
  <c r="I689" i="2"/>
  <c r="I675" i="2"/>
  <c r="I664" i="2"/>
  <c r="I658" i="2"/>
  <c r="I645" i="2"/>
  <c r="I638" i="2"/>
  <c r="I623" i="2"/>
  <c r="I617" i="2"/>
  <c r="I606" i="2"/>
  <c r="I596" i="2"/>
  <c r="I585" i="2"/>
  <c r="I574" i="2"/>
  <c r="I564" i="2"/>
  <c r="I558" i="2"/>
  <c r="I715" i="2"/>
  <c r="I710" i="2"/>
  <c r="I705" i="2"/>
  <c r="I699" i="2"/>
  <c r="I693" i="2"/>
  <c r="I687" i="2"/>
  <c r="I682" i="2"/>
  <c r="I677" i="2"/>
  <c r="I672" i="2"/>
  <c r="I665" i="2"/>
  <c r="I661" i="2"/>
  <c r="I657" i="2"/>
  <c r="I652" i="2"/>
  <c r="I647" i="2"/>
  <c r="I554" i="2"/>
  <c r="I549" i="2"/>
  <c r="I544" i="2"/>
  <c r="I538" i="2"/>
  <c r="I534" i="2"/>
  <c r="I530" i="2"/>
  <c r="I524" i="2"/>
  <c r="I518" i="2"/>
  <c r="I514" i="2"/>
  <c r="I510" i="2"/>
  <c r="I506" i="2"/>
  <c r="I499" i="2"/>
  <c r="I494" i="2"/>
  <c r="I489" i="2"/>
  <c r="I484" i="2"/>
  <c r="I479" i="2"/>
  <c r="I474" i="2"/>
  <c r="I470" i="2"/>
  <c r="I462" i="2"/>
  <c r="I458" i="2"/>
  <c r="I453" i="2"/>
  <c r="I449" i="2"/>
  <c r="I444" i="2"/>
  <c r="I439" i="2"/>
  <c r="I432" i="2"/>
  <c r="I426" i="2"/>
  <c r="I420" i="2"/>
  <c r="I416" i="2"/>
  <c r="I411" i="2"/>
  <c r="I406" i="2"/>
  <c r="I400" i="2"/>
  <c r="I394" i="2"/>
  <c r="I389" i="2"/>
  <c r="I384" i="2"/>
  <c r="I377" i="2"/>
  <c r="I368" i="2"/>
  <c r="I361" i="2"/>
  <c r="I356" i="2"/>
  <c r="I352" i="2"/>
  <c r="I346" i="2"/>
  <c r="I341" i="2"/>
  <c r="I337" i="2"/>
  <c r="I641" i="2"/>
  <c r="I635" i="2"/>
  <c r="I629" i="2"/>
  <c r="I624" i="2"/>
  <c r="I620" i="2"/>
  <c r="I616" i="2"/>
  <c r="I612" i="2"/>
  <c r="I607" i="2"/>
  <c r="I603" i="2"/>
  <c r="I595" i="2"/>
  <c r="I589" i="2"/>
  <c r="I584" i="2"/>
  <c r="I580" i="2"/>
  <c r="I575" i="2"/>
  <c r="I569" i="2"/>
  <c r="I565" i="2"/>
  <c r="I561" i="2"/>
  <c r="I557" i="2"/>
  <c r="I553" i="2"/>
  <c r="I548" i="2"/>
  <c r="I543" i="2"/>
  <c r="I537" i="2"/>
  <c r="I533" i="2"/>
  <c r="I528" i="2"/>
  <c r="I521" i="2"/>
  <c r="I517" i="2"/>
  <c r="I513" i="2"/>
  <c r="I509" i="2"/>
  <c r="I505" i="2"/>
  <c r="I498" i="2"/>
  <c r="I493" i="2"/>
  <c r="I488" i="2"/>
  <c r="I483" i="2"/>
  <c r="I477" i="2"/>
  <c r="I473" i="2"/>
  <c r="I469" i="2"/>
  <c r="I461" i="2"/>
  <c r="I457" i="2"/>
  <c r="I452" i="2"/>
  <c r="I447" i="2"/>
  <c r="I443" i="2"/>
  <c r="I437" i="2"/>
  <c r="I429" i="2"/>
  <c r="I425" i="2"/>
  <c r="I419" i="2"/>
  <c r="I415" i="2"/>
  <c r="I410" i="2"/>
  <c r="I403" i="2"/>
  <c r="I399" i="2"/>
  <c r="I392" i="2"/>
  <c r="I387" i="2"/>
  <c r="I382" i="2"/>
  <c r="I375" i="2"/>
  <c r="I365" i="2"/>
  <c r="I359" i="2"/>
  <c r="I355" i="2"/>
  <c r="I350" i="2"/>
  <c r="I345" i="2"/>
  <c r="I340" i="2"/>
  <c r="I336" i="2"/>
  <c r="I523" i="2"/>
  <c r="I117" i="2"/>
  <c r="I571" i="2"/>
  <c r="I570" i="2"/>
  <c r="I446" i="2"/>
  <c r="I197" i="2"/>
  <c r="I154" i="2"/>
  <c r="I92" i="2"/>
  <c r="F5565" i="1"/>
  <c r="E5565" i="1"/>
  <c r="I193" i="2"/>
  <c r="I72" i="2"/>
  <c r="I151" i="2"/>
  <c r="I212" i="2"/>
  <c r="I314" i="2"/>
  <c r="I100" i="2"/>
  <c r="E5213" i="1"/>
  <c r="F5213" i="1"/>
  <c r="I91" i="2"/>
  <c r="I326" i="2"/>
  <c r="E712" i="1"/>
  <c r="E705" i="1"/>
  <c r="E713" i="1"/>
  <c r="I286" i="2"/>
  <c r="I158" i="2"/>
  <c r="I289" i="2"/>
  <c r="I77" i="2"/>
  <c r="I165" i="2"/>
  <c r="I13" i="2"/>
  <c r="I275" i="2"/>
  <c r="I316" i="2"/>
  <c r="I86" i="2"/>
  <c r="I78" i="2"/>
  <c r="I198" i="2"/>
  <c r="I240" i="2"/>
  <c r="I170" i="2"/>
  <c r="I4" i="2"/>
  <c r="I208" i="2"/>
  <c r="I308" i="2"/>
  <c r="I284" i="2"/>
  <c r="I19" i="2"/>
  <c r="I251" i="2"/>
  <c r="I256" i="2"/>
  <c r="I107" i="2"/>
  <c r="I303" i="2"/>
  <c r="I116" i="2"/>
  <c r="I196" i="2"/>
  <c r="I269" i="2"/>
  <c r="I232" i="2"/>
  <c r="I235" i="2"/>
  <c r="I234" i="2"/>
  <c r="I228" i="2"/>
  <c r="I263" i="2"/>
  <c r="I83" i="2"/>
  <c r="I283" i="2"/>
  <c r="I59" i="2"/>
  <c r="I201" i="2"/>
  <c r="I175" i="2"/>
  <c r="I75" i="2"/>
  <c r="I63" i="2"/>
  <c r="I47" i="2"/>
  <c r="I181" i="2"/>
  <c r="I85" i="2"/>
  <c r="I134" i="2"/>
  <c r="I239" i="2"/>
  <c r="I39" i="2"/>
  <c r="I302" i="2"/>
  <c r="I210" i="2"/>
  <c r="I157" i="2"/>
  <c r="I166" i="2"/>
  <c r="I129" i="2"/>
  <c r="I50" i="2"/>
  <c r="I272" i="2"/>
  <c r="I195" i="2"/>
  <c r="I118" i="2"/>
  <c r="I38" i="2"/>
  <c r="I300" i="2"/>
  <c r="I226" i="2"/>
  <c r="I144" i="2"/>
  <c r="I65" i="2"/>
  <c r="I259" i="2"/>
  <c r="I182" i="2"/>
  <c r="I104" i="2"/>
  <c r="I27" i="2"/>
  <c r="I268" i="2"/>
  <c r="I191" i="2"/>
  <c r="I113" i="2"/>
  <c r="I35" i="2"/>
  <c r="I288" i="2"/>
  <c r="I215" i="2"/>
  <c r="I131" i="2"/>
  <c r="I52" i="2"/>
  <c r="I255" i="2"/>
  <c r="I178" i="2"/>
  <c r="I101" i="2"/>
  <c r="I23" i="2"/>
  <c r="I254" i="2"/>
  <c r="I84" i="2"/>
  <c r="I125" i="2"/>
  <c r="I53" i="2"/>
  <c r="I305" i="2"/>
  <c r="I177" i="2"/>
  <c r="I20" i="2"/>
  <c r="I295" i="2"/>
  <c r="I265" i="2"/>
  <c r="I156" i="2"/>
  <c r="I313" i="2"/>
  <c r="I108" i="2"/>
  <c r="I120" i="2"/>
  <c r="I40" i="2"/>
  <c r="I261" i="2"/>
  <c r="I184" i="2"/>
  <c r="I106" i="2"/>
  <c r="I29" i="2"/>
  <c r="I292" i="2"/>
  <c r="I218" i="2"/>
  <c r="I135" i="2"/>
  <c r="I55" i="2"/>
  <c r="I330" i="2"/>
  <c r="I250" i="2"/>
  <c r="I172" i="2"/>
  <c r="I95" i="2"/>
  <c r="I16" i="2"/>
  <c r="I258" i="2"/>
  <c r="I180" i="2"/>
  <c r="I103" i="2"/>
  <c r="I25" i="2"/>
  <c r="I277" i="2"/>
  <c r="I203" i="2"/>
  <c r="I122" i="2"/>
  <c r="I42" i="2"/>
  <c r="I327" i="2"/>
  <c r="I248" i="2"/>
  <c r="I168" i="2"/>
  <c r="I90" i="2"/>
  <c r="I12" i="2"/>
  <c r="I219" i="2"/>
  <c r="I322" i="2"/>
  <c r="I279" i="2"/>
  <c r="I290" i="2"/>
  <c r="I70" i="2"/>
  <c r="I294" i="2"/>
  <c r="I230" i="2"/>
  <c r="I301" i="2"/>
  <c r="I221" i="2"/>
  <c r="I128" i="2"/>
  <c r="I273" i="2"/>
  <c r="I315" i="2"/>
  <c r="I109" i="2"/>
  <c r="I31" i="2"/>
  <c r="I252" i="2"/>
  <c r="I174" i="2"/>
  <c r="I97" i="2"/>
  <c r="I18" i="2"/>
  <c r="I280" i="2"/>
  <c r="I206" i="2"/>
  <c r="I126" i="2"/>
  <c r="I46" i="2"/>
  <c r="I320" i="2"/>
  <c r="I244" i="2"/>
  <c r="I162" i="2"/>
  <c r="I82" i="2"/>
  <c r="I7" i="2"/>
  <c r="I329" i="2"/>
  <c r="I249" i="2"/>
  <c r="I171" i="2"/>
  <c r="I94" i="2"/>
  <c r="I15" i="2"/>
  <c r="I267" i="2"/>
  <c r="I190" i="2"/>
  <c r="I111" i="2"/>
  <c r="I33" i="2"/>
  <c r="I317" i="2"/>
  <c r="I241" i="2"/>
  <c r="I159" i="2"/>
  <c r="I80" i="2"/>
  <c r="I51" i="2"/>
  <c r="I253" i="2"/>
  <c r="I147" i="2"/>
  <c r="I238" i="2"/>
  <c r="I167" i="2"/>
  <c r="I88" i="2"/>
  <c r="I229" i="2"/>
  <c r="I247" i="2"/>
  <c r="I99" i="2"/>
  <c r="I21" i="2"/>
  <c r="I323" i="2"/>
  <c r="I246" i="2"/>
  <c r="I164" i="2"/>
  <c r="I87" i="2"/>
  <c r="I9" i="2"/>
  <c r="I271" i="2"/>
  <c r="I194" i="2"/>
  <c r="I115" i="2"/>
  <c r="I37" i="2"/>
  <c r="I307" i="2"/>
  <c r="I236" i="2"/>
  <c r="I152" i="2"/>
  <c r="I73" i="2"/>
  <c r="I319" i="2"/>
  <c r="I243" i="2"/>
  <c r="I161" i="2"/>
  <c r="I5" i="2"/>
  <c r="I257" i="2"/>
  <c r="I179" i="2"/>
  <c r="I102" i="2"/>
  <c r="I24" i="2"/>
  <c r="I304" i="2"/>
  <c r="I231" i="2"/>
  <c r="I148" i="2"/>
  <c r="I69" i="2"/>
  <c r="I222" i="2"/>
  <c r="I60" i="2"/>
  <c r="I287" i="2"/>
  <c r="I130" i="2"/>
  <c r="I274" i="2"/>
  <c r="I262" i="2"/>
  <c r="I68" i="2"/>
  <c r="I293" i="2"/>
  <c r="I56" i="2"/>
  <c r="I245" i="2"/>
  <c r="I205" i="2"/>
  <c r="I132" i="2"/>
  <c r="I149" i="2"/>
  <c r="I199" i="2"/>
  <c r="I176" i="2"/>
  <c r="I49" i="2"/>
  <c r="I185" i="2"/>
  <c r="I200" i="2"/>
  <c r="I89" i="2"/>
  <c r="I11" i="2"/>
  <c r="I310" i="2"/>
  <c r="I237" i="2"/>
  <c r="I155" i="2"/>
  <c r="I76" i="2"/>
  <c r="I260" i="2"/>
  <c r="I183" i="2"/>
  <c r="I105" i="2"/>
  <c r="I28" i="2"/>
  <c r="I299" i="2"/>
  <c r="I225" i="2"/>
  <c r="I143" i="2"/>
  <c r="I64" i="2"/>
  <c r="I306" i="2"/>
  <c r="I150" i="2"/>
  <c r="I71" i="2"/>
  <c r="I328" i="2"/>
  <c r="I169" i="2"/>
  <c r="I93" i="2"/>
  <c r="I14" i="2"/>
  <c r="I296" i="2"/>
  <c r="I140" i="2"/>
  <c r="I98" i="2"/>
  <c r="I79" i="2"/>
  <c r="I163" i="2"/>
  <c r="I44" i="2"/>
  <c r="I233" i="2"/>
  <c r="I146" i="2"/>
  <c r="I119" i="2"/>
  <c r="I30" i="2"/>
  <c r="I325" i="2"/>
  <c r="I138" i="2"/>
  <c r="I139" i="2"/>
  <c r="I324" i="2"/>
  <c r="I227" i="2"/>
  <c r="I145" i="2"/>
  <c r="I66" i="2"/>
  <c r="I331" i="2"/>
  <c r="I186" i="2"/>
  <c r="I173" i="2"/>
  <c r="I96" i="2"/>
  <c r="I17" i="2"/>
  <c r="I291" i="2"/>
  <c r="I217" i="2"/>
  <c r="I133" i="2"/>
  <c r="I54" i="2"/>
  <c r="I298" i="2"/>
  <c r="I224" i="2"/>
  <c r="I142" i="2"/>
  <c r="I62" i="2"/>
  <c r="I318" i="2"/>
  <c r="I242" i="2"/>
  <c r="I160" i="2"/>
  <c r="I81" i="2"/>
  <c r="I213" i="2"/>
  <c r="I67" i="2"/>
  <c r="I282" i="2"/>
  <c r="I136" i="2"/>
  <c r="I8" i="2"/>
  <c r="I216" i="2"/>
  <c r="I285" i="2"/>
  <c r="I220" i="2"/>
  <c r="I281" i="2"/>
  <c r="I309" i="2"/>
  <c r="I266" i="2"/>
  <c r="I202" i="2"/>
  <c r="I204" i="2"/>
  <c r="I209" i="2"/>
  <c r="I41" i="2"/>
  <c r="I188" i="2"/>
  <c r="I127" i="2"/>
  <c r="I153" i="2"/>
  <c r="I189" i="2"/>
  <c r="I114" i="2"/>
  <c r="I57" i="2"/>
  <c r="I211" i="2"/>
  <c r="I58" i="2"/>
  <c r="I48" i="2"/>
  <c r="I74" i="2"/>
  <c r="I270" i="2"/>
  <c r="I121" i="2"/>
  <c r="I223" i="2"/>
  <c r="I192" i="2"/>
  <c r="I278" i="2"/>
  <c r="I297" i="2"/>
  <c r="I110" i="2"/>
  <c r="I10" i="2"/>
  <c r="I36" i="2"/>
  <c r="I124" i="2"/>
  <c r="I141" i="2"/>
  <c r="I32" i="2"/>
  <c r="I43" i="2"/>
  <c r="I61" i="2"/>
  <c r="I276"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465" i="2" l="1"/>
  <c r="A467" i="2" s="1"/>
  <c r="A468" i="2" s="1"/>
  <c r="A469" i="2" s="1"/>
  <c r="A470" i="2" s="1"/>
  <c r="A471" i="2" s="1"/>
  <c r="A472" i="2" s="1"/>
  <c r="A473" i="2" s="1"/>
  <c r="A474" i="2" s="1"/>
  <c r="A475" i="2" s="1"/>
  <c r="A476" i="2" s="1"/>
  <c r="A478" i="2" s="1"/>
  <c r="A3578" i="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477" i="2" l="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3589" i="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600" i="2" l="1"/>
  <c r="A644" i="2"/>
  <c r="A578" i="2"/>
  <c r="A3604" i="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C451" i="7" s="1"/>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C353" i="7" s="1"/>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38" i="7"/>
  <c r="C438" i="7"/>
  <c r="C367" i="7"/>
  <c r="C329" i="7"/>
  <c r="C337" i="7"/>
  <c r="A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377" i="7"/>
  <c r="A445" i="7"/>
  <c r="C445" i="7"/>
  <c r="C347" i="7"/>
  <c r="C336" i="7"/>
  <c r="C379" i="7"/>
  <c r="A444" i="7"/>
  <c r="C444" i="7"/>
  <c r="C392" i="7"/>
  <c r="C333" i="7"/>
  <c r="C324" i="7"/>
  <c r="M2" i="3"/>
  <c r="C432" i="7" l="1"/>
  <c r="A450" i="7"/>
  <c r="C448" i="7"/>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7189" i="1" l="1"/>
  <c r="K7189" i="1" s="1"/>
  <c r="L7187" i="1"/>
  <c r="K7187" i="1" s="1"/>
  <c r="L7188" i="1"/>
  <c r="K7188" i="1" s="1"/>
  <c r="L7185" i="1"/>
  <c r="K7185" i="1" s="1"/>
  <c r="L7186" i="1"/>
  <c r="K7186" i="1" s="1"/>
  <c r="L7182" i="1"/>
  <c r="K7182" i="1" s="1"/>
  <c r="L7183" i="1"/>
  <c r="K7183" i="1" s="1"/>
  <c r="L7180" i="1"/>
  <c r="K7180" i="1" s="1"/>
  <c r="L7181" i="1"/>
  <c r="K7181" i="1" s="1"/>
  <c r="L7179" i="1"/>
  <c r="K7179" i="1" s="1"/>
  <c r="L7178" i="1"/>
  <c r="K7178" i="1" s="1"/>
  <c r="L7176" i="1"/>
  <c r="K7176" i="1" s="1"/>
  <c r="L7177" i="1"/>
  <c r="K7177" i="1" s="1"/>
  <c r="L7169" i="1"/>
  <c r="K7169" i="1" s="1"/>
  <c r="L7167" i="1"/>
  <c r="K7167" i="1" s="1"/>
  <c r="L7165" i="1"/>
  <c r="K7165" i="1" s="1"/>
  <c r="L7141" i="1"/>
  <c r="K7141" i="1" s="1"/>
  <c r="L7139" i="1"/>
  <c r="K7139" i="1" s="1"/>
  <c r="L7138" i="1"/>
  <c r="K7138" i="1" s="1"/>
  <c r="L7130" i="1"/>
  <c r="K7130" i="1" s="1"/>
  <c r="L7132" i="1"/>
  <c r="K7132" i="1" s="1"/>
  <c r="L7134" i="1"/>
  <c r="K7134" i="1" s="1"/>
  <c r="L7136" i="1"/>
  <c r="K7136" i="1" s="1"/>
  <c r="L7140" i="1"/>
  <c r="K7140" i="1" s="1"/>
  <c r="L7143" i="1"/>
  <c r="K7143" i="1" s="1"/>
  <c r="L7145" i="1"/>
  <c r="K7145" i="1" s="1"/>
  <c r="L7147" i="1"/>
  <c r="K7147" i="1" s="1"/>
  <c r="L7149" i="1"/>
  <c r="K7149" i="1" s="1"/>
  <c r="L7151" i="1"/>
  <c r="K7151" i="1" s="1"/>
  <c r="L7153" i="1"/>
  <c r="K7153" i="1" s="1"/>
  <c r="L7155" i="1"/>
  <c r="K7155" i="1" s="1"/>
  <c r="L7157" i="1"/>
  <c r="K7157" i="1" s="1"/>
  <c r="L7159" i="1"/>
  <c r="K7159" i="1" s="1"/>
  <c r="L7161" i="1"/>
  <c r="K7161" i="1" s="1"/>
  <c r="L7163" i="1"/>
  <c r="K7163" i="1" s="1"/>
  <c r="L7166" i="1"/>
  <c r="K7166" i="1" s="1"/>
  <c r="L7170" i="1"/>
  <c r="K7170" i="1" s="1"/>
  <c r="L7172" i="1"/>
  <c r="K7172" i="1" s="1"/>
  <c r="L7174" i="1"/>
  <c r="K7174" i="1" s="1"/>
  <c r="L7184" i="1"/>
  <c r="K7184" i="1" s="1"/>
  <c r="L7191" i="1"/>
  <c r="K7191" i="1" s="1"/>
  <c r="K7129" i="1"/>
  <c r="L7133" i="1"/>
  <c r="K7133" i="1" s="1"/>
  <c r="L7137" i="1"/>
  <c r="K7137" i="1" s="1"/>
  <c r="L7144" i="1"/>
  <c r="K7144" i="1" s="1"/>
  <c r="L7148" i="1"/>
  <c r="K7148" i="1" s="1"/>
  <c r="L7152" i="1"/>
  <c r="K7152" i="1" s="1"/>
  <c r="L7156" i="1"/>
  <c r="K7156" i="1" s="1"/>
  <c r="L7160" i="1"/>
  <c r="K7160" i="1" s="1"/>
  <c r="L7164" i="1"/>
  <c r="K7164" i="1" s="1"/>
  <c r="L7171" i="1"/>
  <c r="K7171" i="1" s="1"/>
  <c r="L7175" i="1"/>
  <c r="K7175" i="1" s="1"/>
  <c r="L7131" i="1"/>
  <c r="K7131" i="1" s="1"/>
  <c r="L7135" i="1"/>
  <c r="K7135" i="1" s="1"/>
  <c r="L7142" i="1"/>
  <c r="K7142" i="1" s="1"/>
  <c r="L7146" i="1"/>
  <c r="K7146" i="1" s="1"/>
  <c r="L7150" i="1"/>
  <c r="K7150" i="1" s="1"/>
  <c r="K7154" i="1"/>
  <c r="L7158" i="1"/>
  <c r="K7158" i="1" s="1"/>
  <c r="L7162" i="1"/>
  <c r="K7162" i="1" s="1"/>
  <c r="L7168" i="1"/>
  <c r="K7168" i="1" s="1"/>
  <c r="L7173" i="1"/>
  <c r="K7173" i="1" s="1"/>
  <c r="L7190" i="1"/>
  <c r="K7190" i="1" s="1"/>
  <c r="L7128" i="1"/>
  <c r="K7128" i="1" s="1"/>
  <c r="L7127" i="1"/>
  <c r="K7127" i="1" s="1"/>
  <c r="L7118" i="1"/>
  <c r="K7118" i="1" s="1"/>
  <c r="L7117" i="1"/>
  <c r="K7117" i="1" s="1"/>
  <c r="L7115" i="1"/>
  <c r="K7115" i="1" s="1"/>
  <c r="L7116" i="1"/>
  <c r="K7116" i="1" s="1"/>
  <c r="L7113" i="1"/>
  <c r="K7113" i="1" s="1"/>
  <c r="L7112" i="1"/>
  <c r="K7112" i="1" s="1"/>
  <c r="L7111" i="1"/>
  <c r="K7111" i="1" s="1"/>
  <c r="L7114" i="1"/>
  <c r="K7114" i="1" s="1"/>
  <c r="L7110" i="1"/>
  <c r="K7110" i="1" s="1"/>
  <c r="L7101" i="1"/>
  <c r="K7101" i="1" s="1"/>
  <c r="L7099" i="1"/>
  <c r="K7099" i="1" s="1"/>
  <c r="L7096" i="1"/>
  <c r="K7096" i="1" s="1"/>
  <c r="L7095" i="1"/>
  <c r="K7095" i="1" s="1"/>
  <c r="L7097" i="1"/>
  <c r="K7097" i="1" s="1"/>
  <c r="L7093" i="1"/>
  <c r="K7093" i="1" s="1"/>
  <c r="L7083" i="1"/>
  <c r="K7083" i="1" s="1"/>
  <c r="L7080" i="1"/>
  <c r="K7080" i="1" s="1"/>
  <c r="L7078" i="1"/>
  <c r="K7078" i="1" s="1"/>
  <c r="L7079" i="1"/>
  <c r="K7079" i="1" s="1"/>
  <c r="L7076" i="1"/>
  <c r="K7076" i="1" s="1"/>
  <c r="L7077" i="1"/>
  <c r="K7077" i="1" s="1"/>
  <c r="L7064" i="1"/>
  <c r="K7064" i="1" s="1"/>
  <c r="L7048" i="1"/>
  <c r="K7048" i="1" s="1"/>
  <c r="L7049" i="1"/>
  <c r="K7049" i="1" s="1"/>
  <c r="L7038" i="1"/>
  <c r="K7038" i="1" s="1"/>
  <c r="L7036" i="1"/>
  <c r="K7036" i="1" s="1"/>
  <c r="L7030" i="1"/>
  <c r="K7030" i="1" s="1"/>
  <c r="L7029" i="1"/>
  <c r="K7029" i="1" s="1"/>
  <c r="L7024" i="1"/>
  <c r="K7024" i="1" s="1"/>
  <c r="L7025" i="1"/>
  <c r="K7025" i="1" s="1"/>
  <c r="L7016" i="1"/>
  <c r="K7016" i="1" s="1"/>
  <c r="L7026" i="1"/>
  <c r="K7026" i="1" s="1"/>
  <c r="L7028" i="1"/>
  <c r="K7028" i="1" s="1"/>
  <c r="L7032" i="1"/>
  <c r="K7032" i="1" s="1"/>
  <c r="L7034" i="1"/>
  <c r="K7034" i="1" s="1"/>
  <c r="L7037" i="1"/>
  <c r="K7037" i="1" s="1"/>
  <c r="L7040" i="1"/>
  <c r="K7040" i="1" s="1"/>
  <c r="L7042" i="1"/>
  <c r="K7042" i="1" s="1"/>
  <c r="K7044" i="1"/>
  <c r="K7046" i="1"/>
  <c r="L7050" i="1"/>
  <c r="K7050" i="1" s="1"/>
  <c r="L7052" i="1"/>
  <c r="K7052" i="1" s="1"/>
  <c r="L7054" i="1"/>
  <c r="K7054" i="1" s="1"/>
  <c r="L7056" i="1"/>
  <c r="K7056" i="1" s="1"/>
  <c r="L7058" i="1"/>
  <c r="K7058" i="1" s="1"/>
  <c r="L7060" i="1"/>
  <c r="K7060" i="1" s="1"/>
  <c r="L7062" i="1"/>
  <c r="K7062" i="1" s="1"/>
  <c r="L7065" i="1"/>
  <c r="K7065" i="1" s="1"/>
  <c r="L7067" i="1"/>
  <c r="K7067" i="1" s="1"/>
  <c r="L7069" i="1"/>
  <c r="K7069" i="1" s="1"/>
  <c r="L7071" i="1"/>
  <c r="K7071" i="1" s="1"/>
  <c r="L7073" i="1"/>
  <c r="K7073" i="1" s="1"/>
  <c r="L7075" i="1"/>
  <c r="K7075" i="1" s="1"/>
  <c r="L7082" i="1"/>
  <c r="K7082" i="1" s="1"/>
  <c r="L7085" i="1"/>
  <c r="K7085" i="1" s="1"/>
  <c r="L7087" i="1"/>
  <c r="K7087" i="1" s="1"/>
  <c r="L7089" i="1"/>
  <c r="K7089" i="1" s="1"/>
  <c r="L7091" i="1"/>
  <c r="K7091" i="1" s="1"/>
  <c r="L7094" i="1"/>
  <c r="K7094" i="1" s="1"/>
  <c r="L7098" i="1"/>
  <c r="K7098" i="1" s="1"/>
  <c r="L7102" i="1"/>
  <c r="K7102" i="1" s="1"/>
  <c r="L7104" i="1"/>
  <c r="K7104" i="1" s="1"/>
  <c r="L7106" i="1"/>
  <c r="K7106" i="1" s="1"/>
  <c r="L7108" i="1"/>
  <c r="K7108" i="1" s="1"/>
  <c r="L7119" i="1"/>
  <c r="K7119" i="1" s="1"/>
  <c r="L7121" i="1"/>
  <c r="K7121" i="1" s="1"/>
  <c r="L7123" i="1"/>
  <c r="K7123" i="1" s="1"/>
  <c r="L7125" i="1"/>
  <c r="K7125" i="1" s="1"/>
  <c r="L7033" i="1"/>
  <c r="K7033" i="1" s="1"/>
  <c r="L7039" i="1"/>
  <c r="K7039" i="1" s="1"/>
  <c r="L7043" i="1"/>
  <c r="K7043" i="1" s="1"/>
  <c r="K7047" i="1"/>
  <c r="L7053" i="1"/>
  <c r="K7053" i="1" s="1"/>
  <c r="L7057" i="1"/>
  <c r="K7057" i="1" s="1"/>
  <c r="L7061" i="1"/>
  <c r="K7061" i="1" s="1"/>
  <c r="L7066" i="1"/>
  <c r="K7066" i="1" s="1"/>
  <c r="L7070" i="1"/>
  <c r="K7070" i="1" s="1"/>
  <c r="L7074" i="1"/>
  <c r="K7074" i="1" s="1"/>
  <c r="K7084" i="1"/>
  <c r="L7088" i="1"/>
  <c r="K7088" i="1" s="1"/>
  <c r="L7092" i="1"/>
  <c r="K7092" i="1" s="1"/>
  <c r="L7100" i="1"/>
  <c r="K7100" i="1" s="1"/>
  <c r="L7105" i="1"/>
  <c r="K7105" i="1" s="1"/>
  <c r="L7109" i="1"/>
  <c r="K7109" i="1" s="1"/>
  <c r="L7122" i="1"/>
  <c r="K7122" i="1" s="1"/>
  <c r="L7126" i="1"/>
  <c r="K7126" i="1" s="1"/>
  <c r="L7027" i="1"/>
  <c r="K7027" i="1" s="1"/>
  <c r="L7031" i="1"/>
  <c r="K7031" i="1" s="1"/>
  <c r="L7035" i="1"/>
  <c r="K7035" i="1" s="1"/>
  <c r="K7041" i="1"/>
  <c r="L7045" i="1"/>
  <c r="K7045" i="1" s="1"/>
  <c r="L7051" i="1"/>
  <c r="K7051" i="1" s="1"/>
  <c r="L7055" i="1"/>
  <c r="K7055" i="1" s="1"/>
  <c r="L7059" i="1"/>
  <c r="K7059" i="1" s="1"/>
  <c r="L7063" i="1"/>
  <c r="K7063" i="1" s="1"/>
  <c r="L7068" i="1"/>
  <c r="K7068" i="1" s="1"/>
  <c r="L7072" i="1"/>
  <c r="K7072" i="1" s="1"/>
  <c r="K7081" i="1"/>
  <c r="L7086" i="1"/>
  <c r="K7086" i="1" s="1"/>
  <c r="L7090" i="1"/>
  <c r="K7090" i="1" s="1"/>
  <c r="L7103" i="1"/>
  <c r="K7103" i="1" s="1"/>
  <c r="L7107" i="1"/>
  <c r="K7107" i="1" s="1"/>
  <c r="L7120" i="1"/>
  <c r="K7120" i="1" s="1"/>
  <c r="L7124" i="1"/>
  <c r="K7124" i="1" s="1"/>
  <c r="L7009" i="1"/>
  <c r="K7009" i="1" s="1"/>
  <c r="L7011" i="1"/>
  <c r="K7011" i="1" s="1"/>
  <c r="K7013" i="1"/>
  <c r="L7017" i="1"/>
  <c r="K7017" i="1" s="1"/>
  <c r="L7019" i="1"/>
  <c r="K7019" i="1" s="1"/>
  <c r="L7021" i="1"/>
  <c r="K7021" i="1" s="1"/>
  <c r="L7023" i="1"/>
  <c r="K7023" i="1" s="1"/>
  <c r="L7008" i="1"/>
  <c r="K7008" i="1" s="1"/>
  <c r="L7010" i="1"/>
  <c r="K7010" i="1" s="1"/>
  <c r="L7012" i="1"/>
  <c r="K7012" i="1" s="1"/>
  <c r="L7015" i="1"/>
  <c r="K7015" i="1" s="1"/>
  <c r="K7018" i="1"/>
  <c r="L7020" i="1"/>
  <c r="K7020" i="1" s="1"/>
  <c r="L7022" i="1"/>
  <c r="K7022" i="1" s="1"/>
  <c r="L6987" i="1"/>
  <c r="K6987" i="1" s="1"/>
  <c r="L6989" i="1"/>
  <c r="K6989" i="1" s="1"/>
  <c r="L6991" i="1"/>
  <c r="K6991" i="1" s="1"/>
  <c r="L6993" i="1"/>
  <c r="K6993" i="1" s="1"/>
  <c r="L6995" i="1"/>
  <c r="K6995" i="1" s="1"/>
  <c r="L6997" i="1"/>
  <c r="K6997" i="1" s="1"/>
  <c r="L6999" i="1"/>
  <c r="K6999" i="1" s="1"/>
  <c r="L7001" i="1"/>
  <c r="K7001" i="1" s="1"/>
  <c r="L7003" i="1"/>
  <c r="K7003" i="1" s="1"/>
  <c r="L7005" i="1"/>
  <c r="K7005" i="1" s="1"/>
  <c r="L7007" i="1"/>
  <c r="K7007" i="1" s="1"/>
  <c r="L6986" i="1"/>
  <c r="K6986" i="1" s="1"/>
  <c r="L6988" i="1"/>
  <c r="K6988" i="1" s="1"/>
  <c r="L6990" i="1"/>
  <c r="K6990" i="1" s="1"/>
  <c r="L6992" i="1"/>
  <c r="K6992" i="1" s="1"/>
  <c r="L6994" i="1"/>
  <c r="K6994" i="1" s="1"/>
  <c r="L6996" i="1"/>
  <c r="K6996" i="1" s="1"/>
  <c r="L6998" i="1"/>
  <c r="K6998" i="1" s="1"/>
  <c r="L7000" i="1"/>
  <c r="K7000" i="1" s="1"/>
  <c r="L7002" i="1"/>
  <c r="K7002" i="1" s="1"/>
  <c r="L7004" i="1"/>
  <c r="K7004" i="1" s="1"/>
  <c r="L7006" i="1"/>
  <c r="K7006" i="1" s="1"/>
  <c r="L6983" i="1"/>
  <c r="K6983" i="1" s="1"/>
  <c r="L6985" i="1"/>
  <c r="K6985" i="1" s="1"/>
  <c r="L6980" i="1"/>
  <c r="K6980" i="1" s="1"/>
  <c r="L6982" i="1"/>
  <c r="K6982" i="1" s="1"/>
  <c r="L6981" i="1"/>
  <c r="K6981" i="1" s="1"/>
  <c r="L6984" i="1"/>
  <c r="K6984" i="1" s="1"/>
  <c r="L6973" i="1"/>
  <c r="K6973" i="1" s="1"/>
  <c r="L6975" i="1"/>
  <c r="K6975" i="1" s="1"/>
  <c r="L6977" i="1"/>
  <c r="K6977" i="1" s="1"/>
  <c r="K6979" i="1"/>
  <c r="L6974" i="1"/>
  <c r="K6974" i="1" s="1"/>
  <c r="L6976" i="1"/>
  <c r="K6976" i="1" s="1"/>
  <c r="L6978" i="1"/>
  <c r="K6978" i="1" s="1"/>
  <c r="L6961" i="1"/>
  <c r="K6961" i="1" s="1"/>
  <c r="L6958" i="1"/>
  <c r="K6958" i="1" s="1"/>
  <c r="L6953" i="1"/>
  <c r="K6953" i="1" s="1"/>
  <c r="L6945" i="1"/>
  <c r="K6945" i="1" s="1"/>
  <c r="L6938" i="1"/>
  <c r="K6938" i="1" s="1"/>
  <c r="L6940" i="1"/>
  <c r="K6940" i="1" s="1"/>
  <c r="L6942" i="1"/>
  <c r="K6942" i="1" s="1"/>
  <c r="L6944" i="1"/>
  <c r="K6944" i="1" s="1"/>
  <c r="L6947" i="1"/>
  <c r="K6947" i="1" s="1"/>
  <c r="L6949" i="1"/>
  <c r="K6949" i="1" s="1"/>
  <c r="L6951" i="1"/>
  <c r="K6951" i="1" s="1"/>
  <c r="L6954" i="1"/>
  <c r="K6954" i="1" s="1"/>
  <c r="L6956" i="1"/>
  <c r="K6956" i="1" s="1"/>
  <c r="L6959" i="1"/>
  <c r="K6959" i="1" s="1"/>
  <c r="L6962" i="1"/>
  <c r="K6962" i="1" s="1"/>
  <c r="L6964" i="1"/>
  <c r="K6964" i="1" s="1"/>
  <c r="L6966" i="1"/>
  <c r="K6966" i="1" s="1"/>
  <c r="L6968" i="1"/>
  <c r="K6968" i="1" s="1"/>
  <c r="L6970" i="1"/>
  <c r="K6970" i="1" s="1"/>
  <c r="L6972" i="1"/>
  <c r="K6972" i="1" s="1"/>
  <c r="L6939" i="1"/>
  <c r="K6939" i="1" s="1"/>
  <c r="L6941" i="1"/>
  <c r="K6941" i="1" s="1"/>
  <c r="L6943" i="1"/>
  <c r="K6943" i="1" s="1"/>
  <c r="L6946" i="1"/>
  <c r="K6946" i="1" s="1"/>
  <c r="L6948" i="1"/>
  <c r="K6948" i="1" s="1"/>
  <c r="L6950" i="1"/>
  <c r="K6950" i="1" s="1"/>
  <c r="L6952" i="1"/>
  <c r="K6952" i="1" s="1"/>
  <c r="L6955" i="1"/>
  <c r="K6955" i="1" s="1"/>
  <c r="L6957" i="1"/>
  <c r="K6957" i="1" s="1"/>
  <c r="L6960" i="1"/>
  <c r="K6960" i="1" s="1"/>
  <c r="L6963" i="1"/>
  <c r="K6963" i="1" s="1"/>
  <c r="L6965" i="1"/>
  <c r="K6965" i="1" s="1"/>
  <c r="L6967" i="1"/>
  <c r="K6967" i="1" s="1"/>
  <c r="L6969" i="1"/>
  <c r="K6969" i="1" s="1"/>
  <c r="L6971" i="1"/>
  <c r="K6971" i="1" s="1"/>
  <c r="L6937" i="1"/>
  <c r="K6937" i="1" s="1"/>
  <c r="L6930" i="1"/>
  <c r="K6930" i="1" s="1"/>
  <c r="L6931" i="1"/>
  <c r="K6931" i="1" s="1"/>
  <c r="K6924" i="1"/>
  <c r="L6921" i="1"/>
  <c r="K6921" i="1" s="1"/>
  <c r="L6915" i="1"/>
  <c r="K6915" i="1" s="1"/>
  <c r="L6912" i="1"/>
  <c r="K6912" i="1" s="1"/>
  <c r="L6911" i="1"/>
  <c r="K6911" i="1" s="1"/>
  <c r="L6909" i="1"/>
  <c r="K6909" i="1" s="1"/>
  <c r="L6907" i="1"/>
  <c r="K6907" i="1" s="1"/>
  <c r="L6901" i="1"/>
  <c r="K6901" i="1" s="1"/>
  <c r="L6889" i="1"/>
  <c r="K6889" i="1" s="1"/>
  <c r="L6891" i="1"/>
  <c r="K6891" i="1" s="1"/>
  <c r="L6893" i="1"/>
  <c r="K6893" i="1" s="1"/>
  <c r="L6890" i="1"/>
  <c r="K6890" i="1" s="1"/>
  <c r="L6894" i="1"/>
  <c r="K6894" i="1" s="1"/>
  <c r="L6896" i="1"/>
  <c r="K6896" i="1" s="1"/>
  <c r="L6898" i="1"/>
  <c r="K6898" i="1" s="1"/>
  <c r="L6900" i="1"/>
  <c r="K6900" i="1" s="1"/>
  <c r="L6903" i="1"/>
  <c r="K6903" i="1" s="1"/>
  <c r="L6905" i="1"/>
  <c r="K6905" i="1" s="1"/>
  <c r="L6908" i="1"/>
  <c r="K6908" i="1" s="1"/>
  <c r="L6914" i="1"/>
  <c r="K6914" i="1" s="1"/>
  <c r="K6917" i="1"/>
  <c r="L6919" i="1"/>
  <c r="K6919" i="1" s="1"/>
  <c r="L6922" i="1"/>
  <c r="K6922" i="1" s="1"/>
  <c r="L6925" i="1"/>
  <c r="K6925" i="1" s="1"/>
  <c r="L6927" i="1"/>
  <c r="K6927" i="1" s="1"/>
  <c r="L6929" i="1"/>
  <c r="K6929" i="1" s="1"/>
  <c r="L6933" i="1"/>
  <c r="K6933" i="1" s="1"/>
  <c r="L6935" i="1"/>
  <c r="K6935" i="1" s="1"/>
  <c r="L6888" i="1"/>
  <c r="K6888" i="1" s="1"/>
  <c r="L6892" i="1"/>
  <c r="K6892" i="1" s="1"/>
  <c r="L6895" i="1"/>
  <c r="K6895" i="1" s="1"/>
  <c r="K6897" i="1"/>
  <c r="L6899" i="1"/>
  <c r="K6899" i="1" s="1"/>
  <c r="L6902" i="1"/>
  <c r="K6902" i="1" s="1"/>
  <c r="L6904" i="1"/>
  <c r="K6904" i="1" s="1"/>
  <c r="L6906" i="1"/>
  <c r="K6906" i="1" s="1"/>
  <c r="L6910" i="1"/>
  <c r="K6910" i="1" s="1"/>
  <c r="L6913" i="1"/>
  <c r="K6913" i="1" s="1"/>
  <c r="L6918" i="1"/>
  <c r="K6918" i="1" s="1"/>
  <c r="K6923" i="1"/>
  <c r="L6928" i="1"/>
  <c r="K6928" i="1" s="1"/>
  <c r="L6934" i="1"/>
  <c r="K6934" i="1" s="1"/>
  <c r="K6916" i="1"/>
  <c r="L6920" i="1"/>
  <c r="K6920" i="1" s="1"/>
  <c r="L6926" i="1"/>
  <c r="K6926" i="1" s="1"/>
  <c r="L6932" i="1"/>
  <c r="K6932" i="1" s="1"/>
  <c r="L6936" i="1"/>
  <c r="K6936" i="1" s="1"/>
  <c r="L6762" i="1"/>
  <c r="K6762" i="1" s="1"/>
  <c r="L6763" i="1"/>
  <c r="K6763" i="1" s="1"/>
  <c r="L6765" i="1"/>
  <c r="K6765" i="1" s="1"/>
  <c r="L6767" i="1"/>
  <c r="K6767" i="1" s="1"/>
  <c r="L6769" i="1"/>
  <c r="K6769" i="1" s="1"/>
  <c r="L6771" i="1"/>
  <c r="K6771" i="1" s="1"/>
  <c r="L6773" i="1"/>
  <c r="K6773" i="1" s="1"/>
  <c r="L6775" i="1"/>
  <c r="K6775" i="1" s="1"/>
  <c r="L6777" i="1"/>
  <c r="K6777" i="1" s="1"/>
  <c r="L6779" i="1"/>
  <c r="K6779" i="1" s="1"/>
  <c r="L6781" i="1"/>
  <c r="K6781" i="1" s="1"/>
  <c r="L6783" i="1"/>
  <c r="K6783" i="1" s="1"/>
  <c r="L6785" i="1"/>
  <c r="K6785" i="1" s="1"/>
  <c r="L6787" i="1"/>
  <c r="K6787" i="1" s="1"/>
  <c r="L6789" i="1"/>
  <c r="K6789" i="1" s="1"/>
  <c r="L6791" i="1"/>
  <c r="K6791" i="1" s="1"/>
  <c r="L6793" i="1"/>
  <c r="K6793" i="1" s="1"/>
  <c r="L6795" i="1"/>
  <c r="K6795" i="1" s="1"/>
  <c r="L6797" i="1"/>
  <c r="K6797" i="1" s="1"/>
  <c r="L6799" i="1"/>
  <c r="K6799" i="1" s="1"/>
  <c r="L6801" i="1"/>
  <c r="K6801" i="1" s="1"/>
  <c r="L6803" i="1"/>
  <c r="K6803" i="1" s="1"/>
  <c r="L6805" i="1"/>
  <c r="K6805" i="1" s="1"/>
  <c r="L6807" i="1"/>
  <c r="K6807" i="1" s="1"/>
  <c r="L6809" i="1"/>
  <c r="K6809" i="1" s="1"/>
  <c r="L6811" i="1"/>
  <c r="K6811" i="1" s="1"/>
  <c r="L6813" i="1"/>
  <c r="K6813" i="1" s="1"/>
  <c r="L6815" i="1"/>
  <c r="K6815" i="1" s="1"/>
  <c r="L6817" i="1"/>
  <c r="K6817" i="1" s="1"/>
  <c r="L6819" i="1"/>
  <c r="K6819" i="1" s="1"/>
  <c r="L6821" i="1"/>
  <c r="K6821" i="1" s="1"/>
  <c r="L6823" i="1"/>
  <c r="K6823" i="1" s="1"/>
  <c r="L6825" i="1"/>
  <c r="K6825" i="1" s="1"/>
  <c r="L6827" i="1"/>
  <c r="K6827" i="1" s="1"/>
  <c r="L6829" i="1"/>
  <c r="K6829" i="1" s="1"/>
  <c r="L6831" i="1"/>
  <c r="K6831" i="1" s="1"/>
  <c r="L6833" i="1"/>
  <c r="K6833" i="1" s="1"/>
  <c r="L6835" i="1"/>
  <c r="K6835" i="1" s="1"/>
  <c r="L6837" i="1"/>
  <c r="K6837" i="1" s="1"/>
  <c r="L6839" i="1"/>
  <c r="K6839" i="1" s="1"/>
  <c r="L6841" i="1"/>
  <c r="K6841" i="1" s="1"/>
  <c r="L6843" i="1"/>
  <c r="K6843" i="1" s="1"/>
  <c r="L6845" i="1"/>
  <c r="K6845" i="1" s="1"/>
  <c r="L6847" i="1"/>
  <c r="K6847" i="1" s="1"/>
  <c r="L6849" i="1"/>
  <c r="K6849" i="1" s="1"/>
  <c r="L6851" i="1"/>
  <c r="K6851" i="1" s="1"/>
  <c r="L6853" i="1"/>
  <c r="K6853" i="1" s="1"/>
  <c r="L6855" i="1"/>
  <c r="K6855" i="1" s="1"/>
  <c r="L6857" i="1"/>
  <c r="K6857" i="1" s="1"/>
  <c r="L6859" i="1"/>
  <c r="K6859" i="1" s="1"/>
  <c r="L6861" i="1"/>
  <c r="K6861" i="1" s="1"/>
  <c r="L6863" i="1"/>
  <c r="K6863" i="1" s="1"/>
  <c r="L6865" i="1"/>
  <c r="K6865" i="1" s="1"/>
  <c r="L6867" i="1"/>
  <c r="K6867" i="1" s="1"/>
  <c r="L6869" i="1"/>
  <c r="K6869" i="1" s="1"/>
  <c r="L6871" i="1"/>
  <c r="K6871" i="1" s="1"/>
  <c r="L6873" i="1"/>
  <c r="K6873" i="1" s="1"/>
  <c r="L6875" i="1"/>
  <c r="K6875" i="1" s="1"/>
  <c r="L6877" i="1"/>
  <c r="K6877" i="1" s="1"/>
  <c r="L6879" i="1"/>
  <c r="K6879" i="1" s="1"/>
  <c r="L6881" i="1"/>
  <c r="K6881" i="1" s="1"/>
  <c r="L6883" i="1"/>
  <c r="K6883" i="1" s="1"/>
  <c r="L6885" i="1"/>
  <c r="K6885" i="1" s="1"/>
  <c r="L6887" i="1"/>
  <c r="K6887" i="1" s="1"/>
  <c r="L6764" i="1"/>
  <c r="K6764" i="1" s="1"/>
  <c r="L6766" i="1"/>
  <c r="K6766" i="1" s="1"/>
  <c r="L6770" i="1"/>
  <c r="K6770" i="1" s="1"/>
  <c r="L6774" i="1"/>
  <c r="K6774" i="1" s="1"/>
  <c r="L6776" i="1"/>
  <c r="K6776" i="1" s="1"/>
  <c r="L6780" i="1"/>
  <c r="K6780" i="1" s="1"/>
  <c r="L6784" i="1"/>
  <c r="K6784" i="1" s="1"/>
  <c r="L6788" i="1"/>
  <c r="K6788" i="1" s="1"/>
  <c r="L6792" i="1"/>
  <c r="K6792" i="1" s="1"/>
  <c r="L6796" i="1"/>
  <c r="K6796" i="1" s="1"/>
  <c r="L6800" i="1"/>
  <c r="K6800" i="1" s="1"/>
  <c r="L6804" i="1"/>
  <c r="K6804" i="1" s="1"/>
  <c r="L6808" i="1"/>
  <c r="K6808" i="1" s="1"/>
  <c r="L6812" i="1"/>
  <c r="K6812" i="1" s="1"/>
  <c r="L6816" i="1"/>
  <c r="K6816" i="1" s="1"/>
  <c r="L6818" i="1"/>
  <c r="K6818" i="1" s="1"/>
  <c r="L6822" i="1"/>
  <c r="K6822" i="1" s="1"/>
  <c r="L6826" i="1"/>
  <c r="K6826" i="1" s="1"/>
  <c r="L6830" i="1"/>
  <c r="K6830" i="1" s="1"/>
  <c r="L6834" i="1"/>
  <c r="K6834" i="1" s="1"/>
  <c r="L6838" i="1"/>
  <c r="K6838" i="1" s="1"/>
  <c r="L6842" i="1"/>
  <c r="K6842" i="1" s="1"/>
  <c r="L6846" i="1"/>
  <c r="K6846" i="1" s="1"/>
  <c r="L6850" i="1"/>
  <c r="K6850" i="1" s="1"/>
  <c r="L6854" i="1"/>
  <c r="K6854" i="1" s="1"/>
  <c r="L6858" i="1"/>
  <c r="K6858" i="1" s="1"/>
  <c r="L6862" i="1"/>
  <c r="K6862" i="1" s="1"/>
  <c r="L6866" i="1"/>
  <c r="K6866" i="1" s="1"/>
  <c r="L6870" i="1"/>
  <c r="K6870" i="1" s="1"/>
  <c r="L6874" i="1"/>
  <c r="K6874" i="1" s="1"/>
  <c r="L6878" i="1"/>
  <c r="K6878" i="1" s="1"/>
  <c r="L6880" i="1"/>
  <c r="K6880" i="1" s="1"/>
  <c r="L6886" i="1"/>
  <c r="K6886" i="1" s="1"/>
  <c r="L6761" i="1"/>
  <c r="K6761" i="1" s="1"/>
  <c r="L6768" i="1"/>
  <c r="K6768" i="1" s="1"/>
  <c r="L6772" i="1"/>
  <c r="K6772" i="1" s="1"/>
  <c r="L6778" i="1"/>
  <c r="K6778" i="1" s="1"/>
  <c r="L6782" i="1"/>
  <c r="K6782" i="1" s="1"/>
  <c r="L6786" i="1"/>
  <c r="K6786" i="1" s="1"/>
  <c r="L6790" i="1"/>
  <c r="K6790" i="1" s="1"/>
  <c r="L6794" i="1"/>
  <c r="K6794" i="1" s="1"/>
  <c r="L6798" i="1"/>
  <c r="K6798" i="1" s="1"/>
  <c r="L6802" i="1"/>
  <c r="K6802" i="1" s="1"/>
  <c r="L6806" i="1"/>
  <c r="K6806" i="1" s="1"/>
  <c r="L6810" i="1"/>
  <c r="K6810" i="1" s="1"/>
  <c r="L6814" i="1"/>
  <c r="K6814" i="1" s="1"/>
  <c r="L6820" i="1"/>
  <c r="K6820" i="1" s="1"/>
  <c r="L6824" i="1"/>
  <c r="K6824" i="1" s="1"/>
  <c r="L6828" i="1"/>
  <c r="K6828" i="1" s="1"/>
  <c r="L6832" i="1"/>
  <c r="K6832" i="1" s="1"/>
  <c r="L6836" i="1"/>
  <c r="K6836" i="1" s="1"/>
  <c r="L6840" i="1"/>
  <c r="K6840" i="1" s="1"/>
  <c r="L6844" i="1"/>
  <c r="K6844" i="1" s="1"/>
  <c r="L6848" i="1"/>
  <c r="K6848" i="1" s="1"/>
  <c r="L6852" i="1"/>
  <c r="K6852" i="1" s="1"/>
  <c r="L6856" i="1"/>
  <c r="K6856" i="1" s="1"/>
  <c r="L6860" i="1"/>
  <c r="K6860" i="1" s="1"/>
  <c r="L6864" i="1"/>
  <c r="K6864" i="1" s="1"/>
  <c r="L6868" i="1"/>
  <c r="K6868" i="1" s="1"/>
  <c r="L6872" i="1"/>
  <c r="K6872" i="1" s="1"/>
  <c r="L6876" i="1"/>
  <c r="K6876" i="1" s="1"/>
  <c r="L6882" i="1"/>
  <c r="K6882" i="1" s="1"/>
  <c r="L6884" i="1"/>
  <c r="K6884" i="1" s="1"/>
  <c r="L6755" i="1"/>
  <c r="K6755" i="1" s="1"/>
  <c r="L6743" i="1"/>
  <c r="K6743" i="1" s="1"/>
  <c r="L6739" i="1"/>
  <c r="K6739" i="1" s="1"/>
  <c r="L6730" i="1"/>
  <c r="K6730" i="1" s="1"/>
  <c r="L6731" i="1"/>
  <c r="K6731" i="1" s="1"/>
  <c r="L6733" i="1"/>
  <c r="K6733" i="1" s="1"/>
  <c r="L6735" i="1"/>
  <c r="K6735" i="1" s="1"/>
  <c r="L6737" i="1"/>
  <c r="K6737" i="1" s="1"/>
  <c r="L6740" i="1"/>
  <c r="K6740" i="1" s="1"/>
  <c r="L6742" i="1"/>
  <c r="K6742" i="1" s="1"/>
  <c r="L6745" i="1"/>
  <c r="K6745" i="1" s="1"/>
  <c r="L6747" i="1"/>
  <c r="K6747" i="1" s="1"/>
  <c r="L6749" i="1"/>
  <c r="K6749" i="1" s="1"/>
  <c r="L6751" i="1"/>
  <c r="K6751" i="1" s="1"/>
  <c r="L6753" i="1"/>
  <c r="K6753" i="1" s="1"/>
  <c r="L6756" i="1"/>
  <c r="K6756" i="1" s="1"/>
  <c r="L6758" i="1"/>
  <c r="K6758" i="1" s="1"/>
  <c r="L6760" i="1"/>
  <c r="K6760" i="1" s="1"/>
  <c r="L6734" i="1"/>
  <c r="K6734" i="1" s="1"/>
  <c r="K6738" i="1"/>
  <c r="L6744" i="1"/>
  <c r="K6744" i="1" s="1"/>
  <c r="K6748" i="1"/>
  <c r="L6752" i="1"/>
  <c r="K6752" i="1" s="1"/>
  <c r="L6757" i="1"/>
  <c r="K6757" i="1" s="1"/>
  <c r="L6759" i="1"/>
  <c r="K6759" i="1" s="1"/>
  <c r="L6732" i="1"/>
  <c r="K6732" i="1" s="1"/>
  <c r="L6736" i="1"/>
  <c r="K6736" i="1" s="1"/>
  <c r="L6741" i="1"/>
  <c r="K6741" i="1" s="1"/>
  <c r="L6746" i="1"/>
  <c r="K6746" i="1" s="1"/>
  <c r="L6750" i="1"/>
  <c r="K6750" i="1" s="1"/>
  <c r="L6754" i="1"/>
  <c r="K6754" i="1" s="1"/>
  <c r="L6726" i="1"/>
  <c r="K6726" i="1" s="1"/>
  <c r="L6718" i="1"/>
  <c r="K6718" i="1" s="1"/>
  <c r="L6709" i="1"/>
  <c r="K6709" i="1" s="1"/>
  <c r="L6708" i="1"/>
  <c r="K6708" i="1" s="1"/>
  <c r="L6688" i="1"/>
  <c r="K6688" i="1" s="1"/>
  <c r="L6680" i="1"/>
  <c r="K6680" i="1" s="1"/>
  <c r="K6679" i="1"/>
  <c r="L6684" i="1"/>
  <c r="K6684" i="1" s="1"/>
  <c r="L6686" i="1"/>
  <c r="K6686" i="1" s="1"/>
  <c r="L6689" i="1"/>
  <c r="K6689" i="1" s="1"/>
  <c r="L6691" i="1"/>
  <c r="K6691" i="1" s="1"/>
  <c r="L6693" i="1"/>
  <c r="K6693" i="1" s="1"/>
  <c r="L6695" i="1"/>
  <c r="K6695" i="1" s="1"/>
  <c r="L6697" i="1"/>
  <c r="K6697" i="1" s="1"/>
  <c r="L6699" i="1"/>
  <c r="K6699" i="1" s="1"/>
  <c r="L6701" i="1"/>
  <c r="K6701" i="1" s="1"/>
  <c r="L6703" i="1"/>
  <c r="K6703" i="1" s="1"/>
  <c r="L6705" i="1"/>
  <c r="K6705" i="1" s="1"/>
  <c r="L6707" i="1"/>
  <c r="K6707" i="1" s="1"/>
  <c r="L6710" i="1"/>
  <c r="K6710" i="1" s="1"/>
  <c r="L6712" i="1"/>
  <c r="K6712" i="1" s="1"/>
  <c r="L6714" i="1"/>
  <c r="K6714" i="1" s="1"/>
  <c r="L6716" i="1"/>
  <c r="K6716" i="1" s="1"/>
  <c r="L6719" i="1"/>
  <c r="K6719" i="1" s="1"/>
  <c r="L6721" i="1"/>
  <c r="K6721" i="1" s="1"/>
  <c r="L6723" i="1"/>
  <c r="K6723" i="1" s="1"/>
  <c r="L6725" i="1"/>
  <c r="K6725" i="1" s="1"/>
  <c r="L6728" i="1"/>
  <c r="K6728" i="1" s="1"/>
  <c r="L6685" i="1"/>
  <c r="K6685" i="1" s="1"/>
  <c r="L6687" i="1"/>
  <c r="K6687" i="1" s="1"/>
  <c r="L6690" i="1"/>
  <c r="K6690" i="1" s="1"/>
  <c r="K6692" i="1"/>
  <c r="L6694" i="1"/>
  <c r="K6694" i="1" s="1"/>
  <c r="L6696" i="1"/>
  <c r="K6696" i="1" s="1"/>
  <c r="L6698" i="1"/>
  <c r="K6698" i="1" s="1"/>
  <c r="K6700" i="1"/>
  <c r="L6702" i="1"/>
  <c r="K6702" i="1" s="1"/>
  <c r="L6704" i="1"/>
  <c r="K6704" i="1" s="1"/>
  <c r="L6706" i="1"/>
  <c r="K6706" i="1" s="1"/>
  <c r="L6711" i="1"/>
  <c r="K6711" i="1" s="1"/>
  <c r="L6713" i="1"/>
  <c r="K6713" i="1" s="1"/>
  <c r="L6715" i="1"/>
  <c r="K6715" i="1" s="1"/>
  <c r="L6717" i="1"/>
  <c r="K6717" i="1" s="1"/>
  <c r="L6720" i="1"/>
  <c r="K6720" i="1" s="1"/>
  <c r="L6722" i="1"/>
  <c r="K6722" i="1" s="1"/>
  <c r="L6724" i="1"/>
  <c r="K6724" i="1" s="1"/>
  <c r="L6727" i="1"/>
  <c r="K6727" i="1" s="1"/>
  <c r="L6729" i="1"/>
  <c r="K6729" i="1" s="1"/>
  <c r="L6677" i="1"/>
  <c r="K6677" i="1" s="1"/>
  <c r="L6675" i="1"/>
  <c r="K6675" i="1" s="1"/>
  <c r="L6668" i="1"/>
  <c r="K6668" i="1" s="1"/>
  <c r="K6670" i="1"/>
  <c r="L6672" i="1"/>
  <c r="K6672" i="1" s="1"/>
  <c r="L6674" i="1"/>
  <c r="K6674" i="1" s="1"/>
  <c r="L6678" i="1"/>
  <c r="K6678" i="1" s="1"/>
  <c r="L6682" i="1"/>
  <c r="K6682" i="1" s="1"/>
  <c r="L6667" i="1"/>
  <c r="K6667" i="1" s="1"/>
  <c r="L6669" i="1"/>
  <c r="K6669" i="1" s="1"/>
  <c r="L6671" i="1"/>
  <c r="K6671" i="1" s="1"/>
  <c r="L6673" i="1"/>
  <c r="K6673" i="1" s="1"/>
  <c r="L6676" i="1"/>
  <c r="K6676" i="1" s="1"/>
  <c r="L6681" i="1"/>
  <c r="K6681" i="1" s="1"/>
  <c r="L6683" i="1"/>
  <c r="K6683" i="1" s="1"/>
  <c r="L6512" i="1"/>
  <c r="K6512" i="1" s="1"/>
  <c r="L6514" i="1"/>
  <c r="K6514" i="1" s="1"/>
  <c r="L6516" i="1"/>
  <c r="K6516" i="1" s="1"/>
  <c r="L6518" i="1"/>
  <c r="K6518" i="1" s="1"/>
  <c r="L6520" i="1"/>
  <c r="K6520" i="1" s="1"/>
  <c r="L6522" i="1"/>
  <c r="K6522" i="1" s="1"/>
  <c r="L6524" i="1"/>
  <c r="K6524" i="1" s="1"/>
  <c r="L6526" i="1"/>
  <c r="K6526" i="1" s="1"/>
  <c r="L6515" i="1"/>
  <c r="K6515" i="1" s="1"/>
  <c r="L6519" i="1"/>
  <c r="K6519" i="1" s="1"/>
  <c r="L6523" i="1"/>
  <c r="K6523" i="1" s="1"/>
  <c r="L6527" i="1"/>
  <c r="K6527" i="1" s="1"/>
  <c r="L6529" i="1"/>
  <c r="K6529" i="1" s="1"/>
  <c r="L6531" i="1"/>
  <c r="K6531" i="1" s="1"/>
  <c r="L6533" i="1"/>
  <c r="K6533" i="1" s="1"/>
  <c r="L6535" i="1"/>
  <c r="K6535" i="1" s="1"/>
  <c r="L6537" i="1"/>
  <c r="K6537" i="1" s="1"/>
  <c r="L6539" i="1"/>
  <c r="K6539" i="1" s="1"/>
  <c r="L6541" i="1"/>
  <c r="K6541" i="1" s="1"/>
  <c r="L6543" i="1"/>
  <c r="K6543" i="1" s="1"/>
  <c r="K6545" i="1"/>
  <c r="L6547" i="1"/>
  <c r="K6547" i="1" s="1"/>
  <c r="K6549" i="1"/>
  <c r="L6551" i="1"/>
  <c r="K6551" i="1" s="1"/>
  <c r="L6553" i="1"/>
  <c r="K6553" i="1" s="1"/>
  <c r="L6555" i="1"/>
  <c r="K6555" i="1" s="1"/>
  <c r="L6557" i="1"/>
  <c r="K6557" i="1" s="1"/>
  <c r="L6559" i="1"/>
  <c r="K6559" i="1" s="1"/>
  <c r="L6561" i="1"/>
  <c r="K6561" i="1" s="1"/>
  <c r="L6563" i="1"/>
  <c r="K6563" i="1" s="1"/>
  <c r="L6565" i="1"/>
  <c r="K6565" i="1" s="1"/>
  <c r="L6567" i="1"/>
  <c r="K6567" i="1" s="1"/>
  <c r="L6569" i="1"/>
  <c r="K6569" i="1" s="1"/>
  <c r="L6571" i="1"/>
  <c r="K6571" i="1" s="1"/>
  <c r="L6573" i="1"/>
  <c r="K6573" i="1" s="1"/>
  <c r="L6575" i="1"/>
  <c r="K6575" i="1" s="1"/>
  <c r="L6577" i="1"/>
  <c r="K6577" i="1" s="1"/>
  <c r="L6579" i="1"/>
  <c r="K6579" i="1" s="1"/>
  <c r="L6581" i="1"/>
  <c r="K6581" i="1" s="1"/>
  <c r="L6583" i="1"/>
  <c r="K6583" i="1" s="1"/>
  <c r="L6585" i="1"/>
  <c r="K6585" i="1" s="1"/>
  <c r="L6587" i="1"/>
  <c r="K6587" i="1" s="1"/>
  <c r="L6589" i="1"/>
  <c r="K6589" i="1" s="1"/>
  <c r="L6591" i="1"/>
  <c r="K6591" i="1" s="1"/>
  <c r="L6593" i="1"/>
  <c r="K6593" i="1" s="1"/>
  <c r="K6595" i="1"/>
  <c r="L6597" i="1"/>
  <c r="K6597" i="1" s="1"/>
  <c r="L6599" i="1"/>
  <c r="K6599" i="1" s="1"/>
  <c r="L6601" i="1"/>
  <c r="K6601" i="1" s="1"/>
  <c r="L6603" i="1"/>
  <c r="K6603" i="1" s="1"/>
  <c r="L6605" i="1"/>
  <c r="K6605" i="1" s="1"/>
  <c r="L6607" i="1"/>
  <c r="K6607" i="1" s="1"/>
  <c r="L6609" i="1"/>
  <c r="K6609" i="1" s="1"/>
  <c r="L6611" i="1"/>
  <c r="K6611" i="1" s="1"/>
  <c r="L6613" i="1"/>
  <c r="K6613" i="1" s="1"/>
  <c r="L6615" i="1"/>
  <c r="K6615" i="1" s="1"/>
  <c r="L6617" i="1"/>
  <c r="K6617" i="1" s="1"/>
  <c r="L6619" i="1"/>
  <c r="K6619" i="1" s="1"/>
  <c r="L6621" i="1"/>
  <c r="K6621" i="1" s="1"/>
  <c r="L6623" i="1"/>
  <c r="K6623" i="1" s="1"/>
  <c r="L6625" i="1"/>
  <c r="K6625" i="1" s="1"/>
  <c r="L6627" i="1"/>
  <c r="K6627" i="1" s="1"/>
  <c r="L6629" i="1"/>
  <c r="K6629" i="1" s="1"/>
  <c r="L6631" i="1"/>
  <c r="K6631" i="1" s="1"/>
  <c r="L6633" i="1"/>
  <c r="K6633" i="1" s="1"/>
  <c r="L6635" i="1"/>
  <c r="K6635" i="1" s="1"/>
  <c r="L6637" i="1"/>
  <c r="K6637" i="1" s="1"/>
  <c r="L6639" i="1"/>
  <c r="K6639" i="1" s="1"/>
  <c r="L6641" i="1"/>
  <c r="K6641" i="1" s="1"/>
  <c r="L6643" i="1"/>
  <c r="K6643" i="1" s="1"/>
  <c r="L6645" i="1"/>
  <c r="K6645" i="1" s="1"/>
  <c r="L6647" i="1"/>
  <c r="K6647" i="1" s="1"/>
  <c r="K6649" i="1"/>
  <c r="L6651" i="1"/>
  <c r="K6651" i="1" s="1"/>
  <c r="L6653" i="1"/>
  <c r="K6653" i="1" s="1"/>
  <c r="L6655" i="1"/>
  <c r="K6655" i="1" s="1"/>
  <c r="K6657" i="1"/>
  <c r="K6659" i="1"/>
  <c r="L6661" i="1"/>
  <c r="K6661" i="1" s="1"/>
  <c r="L6663" i="1"/>
  <c r="K6663" i="1" s="1"/>
  <c r="L6665" i="1"/>
  <c r="K6665" i="1" s="1"/>
  <c r="L6513" i="1"/>
  <c r="K6513" i="1" s="1"/>
  <c r="L6517" i="1"/>
  <c r="K6517" i="1" s="1"/>
  <c r="L6521" i="1"/>
  <c r="K6521" i="1" s="1"/>
  <c r="L6525" i="1"/>
  <c r="K6525" i="1" s="1"/>
  <c r="L6528" i="1"/>
  <c r="K6528" i="1" s="1"/>
  <c r="L6530" i="1"/>
  <c r="K6530" i="1" s="1"/>
  <c r="L6532" i="1"/>
  <c r="K6532" i="1" s="1"/>
  <c r="L6534" i="1"/>
  <c r="K6534" i="1" s="1"/>
  <c r="L6536" i="1"/>
  <c r="K6536" i="1" s="1"/>
  <c r="L6538" i="1"/>
  <c r="K6538" i="1" s="1"/>
  <c r="L6540" i="1"/>
  <c r="K6540" i="1" s="1"/>
  <c r="L6542" i="1"/>
  <c r="K6542" i="1" s="1"/>
  <c r="L6544" i="1"/>
  <c r="K6544" i="1" s="1"/>
  <c r="L6546" i="1"/>
  <c r="K6546" i="1" s="1"/>
  <c r="L6548" i="1"/>
  <c r="K6548" i="1" s="1"/>
  <c r="L6550" i="1"/>
  <c r="K6550" i="1" s="1"/>
  <c r="L6552" i="1"/>
  <c r="K6552" i="1" s="1"/>
  <c r="L6554" i="1"/>
  <c r="K6554" i="1" s="1"/>
  <c r="L6556" i="1"/>
  <c r="K6556" i="1" s="1"/>
  <c r="L6560" i="1"/>
  <c r="K6560" i="1" s="1"/>
  <c r="L6564" i="1"/>
  <c r="K6564" i="1" s="1"/>
  <c r="L6568" i="1"/>
  <c r="K6568" i="1" s="1"/>
  <c r="L6572" i="1"/>
  <c r="K6572" i="1" s="1"/>
  <c r="L6576" i="1"/>
  <c r="K6576" i="1" s="1"/>
  <c r="L6580" i="1"/>
  <c r="K6580" i="1" s="1"/>
  <c r="L6584" i="1"/>
  <c r="K6584" i="1" s="1"/>
  <c r="L6588" i="1"/>
  <c r="K6588" i="1" s="1"/>
  <c r="L6592" i="1"/>
  <c r="K6592" i="1" s="1"/>
  <c r="L6596" i="1"/>
  <c r="K6596" i="1" s="1"/>
  <c r="L6600" i="1"/>
  <c r="K6600" i="1" s="1"/>
  <c r="L6604" i="1"/>
  <c r="K6604" i="1" s="1"/>
  <c r="L6608" i="1"/>
  <c r="K6608" i="1" s="1"/>
  <c r="L6612" i="1"/>
  <c r="K6612" i="1" s="1"/>
  <c r="L6616" i="1"/>
  <c r="K6616" i="1" s="1"/>
  <c r="L6620" i="1"/>
  <c r="K6620" i="1" s="1"/>
  <c r="L6624" i="1"/>
  <c r="K6624" i="1" s="1"/>
  <c r="L6628" i="1"/>
  <c r="K6628" i="1" s="1"/>
  <c r="L6632" i="1"/>
  <c r="K6632" i="1" s="1"/>
  <c r="L6636" i="1"/>
  <c r="K6636" i="1" s="1"/>
  <c r="L6640" i="1"/>
  <c r="K6640" i="1" s="1"/>
  <c r="L6644" i="1"/>
  <c r="K6644" i="1" s="1"/>
  <c r="L6648" i="1"/>
  <c r="K6648" i="1" s="1"/>
  <c r="L6652" i="1"/>
  <c r="K6652" i="1" s="1"/>
  <c r="L6656" i="1"/>
  <c r="K6656" i="1" s="1"/>
  <c r="L6660" i="1"/>
  <c r="K6660" i="1" s="1"/>
  <c r="L6664" i="1"/>
  <c r="K6664" i="1" s="1"/>
  <c r="L6558" i="1"/>
  <c r="K6558" i="1" s="1"/>
  <c r="L6562" i="1"/>
  <c r="K6562" i="1" s="1"/>
  <c r="K6566" i="1"/>
  <c r="L6570" i="1"/>
  <c r="K6570" i="1" s="1"/>
  <c r="L6574" i="1"/>
  <c r="K6574" i="1" s="1"/>
  <c r="L6578" i="1"/>
  <c r="K6578" i="1" s="1"/>
  <c r="L6582" i="1"/>
  <c r="K6582" i="1" s="1"/>
  <c r="L6586" i="1"/>
  <c r="K6586" i="1" s="1"/>
  <c r="L6590" i="1"/>
  <c r="K6590" i="1" s="1"/>
  <c r="L6594" i="1"/>
  <c r="K6594" i="1" s="1"/>
  <c r="L6598" i="1"/>
  <c r="K6598" i="1" s="1"/>
  <c r="L6602" i="1"/>
  <c r="K6602" i="1" s="1"/>
  <c r="K6606" i="1"/>
  <c r="L6610" i="1"/>
  <c r="K6610" i="1" s="1"/>
  <c r="K6614" i="1"/>
  <c r="L6618" i="1"/>
  <c r="K6618" i="1" s="1"/>
  <c r="L6622" i="1"/>
  <c r="K6622" i="1" s="1"/>
  <c r="L6626" i="1"/>
  <c r="K6626" i="1" s="1"/>
  <c r="L6630" i="1"/>
  <c r="K6630" i="1" s="1"/>
  <c r="L6634" i="1"/>
  <c r="K6634" i="1" s="1"/>
  <c r="L6638" i="1"/>
  <c r="K6638" i="1" s="1"/>
  <c r="L6642" i="1"/>
  <c r="K6642" i="1" s="1"/>
  <c r="L6646" i="1"/>
  <c r="K6646" i="1" s="1"/>
  <c r="L6650" i="1"/>
  <c r="K6650" i="1" s="1"/>
  <c r="L6654" i="1"/>
  <c r="K6654" i="1" s="1"/>
  <c r="L6658" i="1"/>
  <c r="K6658" i="1" s="1"/>
  <c r="L6662" i="1"/>
  <c r="K6662" i="1" s="1"/>
  <c r="L6666" i="1"/>
  <c r="K6666" i="1" s="1"/>
  <c r="L6457" i="1"/>
  <c r="K6457" i="1" s="1"/>
  <c r="L6459" i="1"/>
  <c r="K6459" i="1" s="1"/>
  <c r="L6461" i="1"/>
  <c r="K6461" i="1" s="1"/>
  <c r="L6463" i="1"/>
  <c r="K6463" i="1" s="1"/>
  <c r="L6465" i="1"/>
  <c r="K6465" i="1" s="1"/>
  <c r="L6467" i="1"/>
  <c r="K6467" i="1" s="1"/>
  <c r="L6469" i="1"/>
  <c r="K6469" i="1" s="1"/>
  <c r="L6471" i="1"/>
  <c r="K6471" i="1" s="1"/>
  <c r="L6473" i="1"/>
  <c r="K6473" i="1" s="1"/>
  <c r="L6475" i="1"/>
  <c r="K6475" i="1" s="1"/>
  <c r="L6477" i="1"/>
  <c r="K6477" i="1" s="1"/>
  <c r="L6479" i="1"/>
  <c r="K6479" i="1" s="1"/>
  <c r="L6481" i="1"/>
  <c r="K6481" i="1" s="1"/>
  <c r="L6483" i="1"/>
  <c r="K6483" i="1" s="1"/>
  <c r="L6485" i="1"/>
  <c r="K6485" i="1" s="1"/>
  <c r="L6487" i="1"/>
  <c r="K6487" i="1" s="1"/>
  <c r="L6489" i="1"/>
  <c r="K6489" i="1" s="1"/>
  <c r="L6491" i="1"/>
  <c r="K6491" i="1" s="1"/>
  <c r="L6493" i="1"/>
  <c r="K6493" i="1" s="1"/>
  <c r="L6495" i="1"/>
  <c r="K6495" i="1" s="1"/>
  <c r="L6497" i="1"/>
  <c r="K6497" i="1" s="1"/>
  <c r="L6499" i="1"/>
  <c r="K6499" i="1" s="1"/>
  <c r="L6501" i="1"/>
  <c r="K6501" i="1" s="1"/>
  <c r="L6503" i="1"/>
  <c r="K6503" i="1" s="1"/>
  <c r="L6505" i="1"/>
  <c r="K6505" i="1" s="1"/>
  <c r="L6507" i="1"/>
  <c r="K6507" i="1" s="1"/>
  <c r="L6509" i="1"/>
  <c r="K6509" i="1" s="1"/>
  <c r="L6511" i="1"/>
  <c r="K6511" i="1" s="1"/>
  <c r="K6456" i="1"/>
  <c r="L6460" i="1"/>
  <c r="K6460" i="1" s="1"/>
  <c r="L6464" i="1"/>
  <c r="K6464" i="1" s="1"/>
  <c r="L6468" i="1"/>
  <c r="K6468" i="1" s="1"/>
  <c r="L6472" i="1"/>
  <c r="K6472" i="1" s="1"/>
  <c r="L6476" i="1"/>
  <c r="K6476" i="1" s="1"/>
  <c r="L6480" i="1"/>
  <c r="K6480" i="1" s="1"/>
  <c r="L6484" i="1"/>
  <c r="K6484" i="1" s="1"/>
  <c r="L6488" i="1"/>
  <c r="K6488" i="1" s="1"/>
  <c r="L6492" i="1"/>
  <c r="K6492" i="1" s="1"/>
  <c r="L6496" i="1"/>
  <c r="K6496" i="1" s="1"/>
  <c r="L6500" i="1"/>
  <c r="K6500" i="1" s="1"/>
  <c r="L6504" i="1"/>
  <c r="K6504" i="1" s="1"/>
  <c r="K6508" i="1"/>
  <c r="L6458" i="1"/>
  <c r="K6458" i="1" s="1"/>
  <c r="L6462" i="1"/>
  <c r="K6462" i="1" s="1"/>
  <c r="L6466" i="1"/>
  <c r="K6466" i="1" s="1"/>
  <c r="L6470" i="1"/>
  <c r="K6470" i="1" s="1"/>
  <c r="L6474" i="1"/>
  <c r="K6474" i="1" s="1"/>
  <c r="L6478" i="1"/>
  <c r="K6478" i="1" s="1"/>
  <c r="L6482" i="1"/>
  <c r="K6482" i="1" s="1"/>
  <c r="L6486" i="1"/>
  <c r="K6486" i="1" s="1"/>
  <c r="L6490" i="1"/>
  <c r="K6490" i="1" s="1"/>
  <c r="L6494" i="1"/>
  <c r="K6494" i="1" s="1"/>
  <c r="L6498" i="1"/>
  <c r="K6498" i="1" s="1"/>
  <c r="L6502" i="1"/>
  <c r="K6502" i="1" s="1"/>
  <c r="L6506" i="1"/>
  <c r="K6506" i="1" s="1"/>
  <c r="L6510" i="1"/>
  <c r="K6510" i="1" s="1"/>
  <c r="L6439" i="1"/>
  <c r="K6439" i="1" s="1"/>
  <c r="L6441" i="1"/>
  <c r="K6441" i="1" s="1"/>
  <c r="L6443" i="1"/>
  <c r="K6443" i="1" s="1"/>
  <c r="L6445" i="1"/>
  <c r="K6445" i="1" s="1"/>
  <c r="L6447" i="1"/>
  <c r="K6447" i="1" s="1"/>
  <c r="K6449" i="1"/>
  <c r="L6451" i="1"/>
  <c r="K6451" i="1" s="1"/>
  <c r="L6453" i="1"/>
  <c r="K6453" i="1" s="1"/>
  <c r="K6455" i="1"/>
  <c r="L6440" i="1"/>
  <c r="K6440" i="1" s="1"/>
  <c r="L6442" i="1"/>
  <c r="K6442" i="1" s="1"/>
  <c r="L6444" i="1"/>
  <c r="K6444" i="1" s="1"/>
  <c r="L6446" i="1"/>
  <c r="K6446" i="1" s="1"/>
  <c r="L6448" i="1"/>
  <c r="K6448" i="1" s="1"/>
  <c r="L6450" i="1"/>
  <c r="K6450" i="1" s="1"/>
  <c r="L6452" i="1"/>
  <c r="K6452" i="1" s="1"/>
  <c r="L6454" i="1"/>
  <c r="K6454" i="1" s="1"/>
  <c r="L6418" i="1"/>
  <c r="K6418" i="1" s="1"/>
  <c r="L6420" i="1"/>
  <c r="K6420" i="1" s="1"/>
  <c r="L6422" i="1"/>
  <c r="K6422" i="1" s="1"/>
  <c r="L6424" i="1"/>
  <c r="K6424" i="1" s="1"/>
  <c r="L6426" i="1"/>
  <c r="K6426" i="1" s="1"/>
  <c r="L6428" i="1"/>
  <c r="K6428" i="1" s="1"/>
  <c r="L6430" i="1"/>
  <c r="K6430" i="1" s="1"/>
  <c r="L6432" i="1"/>
  <c r="K6432" i="1" s="1"/>
  <c r="L6434" i="1"/>
  <c r="K6434" i="1" s="1"/>
  <c r="L6436" i="1"/>
  <c r="K6436" i="1" s="1"/>
  <c r="L6438" i="1"/>
  <c r="K6438" i="1" s="1"/>
  <c r="L6419" i="1"/>
  <c r="K6419" i="1" s="1"/>
  <c r="L6421" i="1"/>
  <c r="K6421" i="1" s="1"/>
  <c r="L6423" i="1"/>
  <c r="K6423" i="1" s="1"/>
  <c r="L6425" i="1"/>
  <c r="K6425" i="1" s="1"/>
  <c r="L6427" i="1"/>
  <c r="K6427" i="1" s="1"/>
  <c r="L6429" i="1"/>
  <c r="K6429" i="1" s="1"/>
  <c r="L6431" i="1"/>
  <c r="K6431" i="1" s="1"/>
  <c r="L6433" i="1"/>
  <c r="K6433" i="1" s="1"/>
  <c r="L6435" i="1"/>
  <c r="K6435" i="1" s="1"/>
  <c r="L6437" i="1"/>
  <c r="K6437" i="1" s="1"/>
  <c r="L6417" i="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K6397" i="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K6350" i="1"/>
  <c r="L6352" i="1"/>
  <c r="K6352" i="1" s="1"/>
  <c r="L6354" i="1"/>
  <c r="K6354" i="1" s="1"/>
  <c r="L6356" i="1"/>
  <c r="K6356" i="1" s="1"/>
  <c r="L6358" i="1"/>
  <c r="K6358" i="1" s="1"/>
  <c r="L6360" i="1"/>
  <c r="K6360" i="1" s="1"/>
  <c r="L6362" i="1"/>
  <c r="K6362" i="1" s="1"/>
  <c r="L6364" i="1"/>
  <c r="K6364" i="1" s="1"/>
  <c r="L6366" i="1"/>
  <c r="K6366" i="1" s="1"/>
  <c r="L6368" i="1"/>
  <c r="K6368" i="1" s="1"/>
  <c r="L6370" i="1"/>
  <c r="K6370" i="1" s="1"/>
  <c r="K6372" i="1"/>
  <c r="K6374" i="1"/>
  <c r="K6376" i="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K6377" i="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K6347" i="1"/>
  <c r="L6351" i="1"/>
  <c r="K6351" i="1" s="1"/>
  <c r="L6355" i="1"/>
  <c r="K6355" i="1" s="1"/>
  <c r="L6359" i="1"/>
  <c r="K6359" i="1" s="1"/>
  <c r="L6363" i="1"/>
  <c r="K6363" i="1" s="1"/>
  <c r="L6367" i="1"/>
  <c r="K6367" i="1" s="1"/>
  <c r="K6371" i="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9" i="1" l="1"/>
  <c r="A6540" i="1" s="1"/>
  <c r="A6541" i="1" s="1"/>
  <c r="A6542" i="1" s="1"/>
  <c r="A6543" i="1" s="1"/>
  <c r="A6544" i="1" s="1"/>
  <c r="A6545" i="1" s="1"/>
  <c r="A6547" i="1" s="1"/>
  <c r="A6548" i="1" s="1"/>
  <c r="A6549" i="1" s="1"/>
  <c r="A6550" i="1" s="1"/>
  <c r="A6552" i="1" s="1"/>
  <c r="A6553" i="1" s="1"/>
  <c r="A6554" i="1" s="1"/>
  <c r="A6556" i="1" s="1"/>
  <c r="A6557" i="1" s="1"/>
  <c r="A6558" i="1" s="1"/>
  <c r="A6559" i="1" s="1"/>
  <c r="A6560" i="1" s="1"/>
  <c r="A6561" i="1" s="1"/>
  <c r="A6562" i="1" s="1"/>
  <c r="A6563" i="1" s="1"/>
  <c r="A6564" i="1" s="1"/>
  <c r="A6565" i="1" s="1"/>
  <c r="A6566" i="1" s="1"/>
  <c r="A6567" i="1" s="1"/>
  <c r="A6570" i="1" s="1"/>
  <c r="A6571" i="1" s="1"/>
  <c r="A6572" i="1" s="1"/>
  <c r="A6573" i="1" s="1"/>
  <c r="A6574" i="1" s="1"/>
  <c r="A6575"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9" i="1" s="1"/>
  <c r="A6601" i="1" s="1"/>
  <c r="A6602" i="1" s="1"/>
  <c r="A6603" i="1" s="1"/>
  <c r="A6604" i="1" s="1"/>
  <c r="A6605" i="1" s="1"/>
  <c r="A6606"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5" i="1" s="1"/>
  <c r="A6646" i="1" s="1"/>
  <c r="A6647" i="1" s="1"/>
  <c r="A6649" i="1" s="1"/>
  <c r="A6650" i="1" s="1"/>
  <c r="A6652" i="1" s="1"/>
  <c r="A6653" i="1" s="1"/>
  <c r="A6654" i="1" s="1"/>
  <c r="A6655" i="1" s="1"/>
  <c r="A6656" i="1" s="1"/>
  <c r="A6657" i="1" s="1"/>
  <c r="A6658" i="1" s="1"/>
  <c r="A6659" i="1" s="1"/>
  <c r="A6660" i="1" s="1"/>
  <c r="A6661" i="1" s="1"/>
  <c r="A6662" i="1" s="1"/>
  <c r="A6663" i="1" s="1"/>
  <c r="A6664" i="1" s="1"/>
  <c r="A6665" i="1" s="1"/>
  <c r="A6666" i="1" s="1"/>
  <c r="A6667" i="1" s="1"/>
  <c r="A6668" i="1" s="1"/>
  <c r="A6669" i="1" s="1"/>
  <c r="A6670" i="1" s="1"/>
  <c r="A6671" i="1" s="1"/>
  <c r="A6672" i="1" s="1"/>
  <c r="A6673" i="1" s="1"/>
  <c r="A6674" i="1" s="1"/>
  <c r="A6676" i="1" s="1"/>
  <c r="A6678" i="1" s="1"/>
  <c r="A6681" i="1" s="1"/>
  <c r="A6682" i="1" s="1"/>
  <c r="A6683" i="1" s="1"/>
  <c r="A6684" i="1" s="1"/>
  <c r="A6685" i="1" s="1"/>
  <c r="A6686" i="1" s="1"/>
  <c r="A6687" i="1" s="1"/>
  <c r="A6689" i="1" s="1"/>
  <c r="A6690" i="1" s="1"/>
  <c r="A6691" i="1" s="1"/>
  <c r="A6692" i="1" s="1"/>
  <c r="A6693" i="1" s="1"/>
  <c r="A6694" i="1" s="1"/>
  <c r="A6695" i="1" s="1"/>
  <c r="A6696" i="1" s="1"/>
  <c r="A6697" i="1" s="1"/>
  <c r="A6698" i="1" s="1"/>
  <c r="A6699" i="1" s="1"/>
  <c r="A6700" i="1" s="1"/>
  <c r="A6701" i="1" s="1"/>
  <c r="A6702" i="1" s="1"/>
  <c r="A6703" i="1" s="1"/>
  <c r="A6704" i="1" s="1"/>
  <c r="A6705" i="1" s="1"/>
  <c r="A6706" i="1" s="1"/>
  <c r="A6707" i="1" s="1"/>
  <c r="A6535" i="1"/>
  <c r="A6536" i="1" s="1"/>
  <c r="A6537" i="1" s="1"/>
  <c r="A6709" i="1" l="1"/>
  <c r="A6710" i="1" s="1"/>
  <c r="A6711" i="1" s="1"/>
  <c r="A6712" i="1" s="1"/>
  <c r="A6713" i="1" s="1"/>
  <c r="A6714" i="1" s="1"/>
  <c r="A6715" i="1" s="1"/>
  <c r="A6716" i="1" s="1"/>
  <c r="A6717" i="1" s="1"/>
  <c r="A6719" i="1" s="1"/>
  <c r="A6720" i="1" s="1"/>
  <c r="A6721" i="1" s="1"/>
  <c r="A6722" i="1" s="1"/>
  <c r="A6723" i="1" s="1"/>
  <c r="A6724" i="1" s="1"/>
  <c r="A6725" i="1" s="1"/>
  <c r="A6727" i="1" s="1"/>
  <c r="A6728" i="1" s="1"/>
  <c r="A6729" i="1" s="1"/>
  <c r="A6731" i="1" s="1"/>
  <c r="A6732" i="1" s="1"/>
  <c r="A6733" i="1" s="1"/>
  <c r="A6734" i="1" s="1"/>
  <c r="A6735" i="1" s="1"/>
  <c r="A6736" i="1" s="1"/>
  <c r="A6737" i="1" s="1"/>
  <c r="A6738" i="1" s="1"/>
  <c r="A6740" i="1" s="1"/>
  <c r="A6741" i="1" s="1"/>
  <c r="A6742" i="1" s="1"/>
  <c r="A6744" i="1" s="1"/>
  <c r="A6745" i="1" s="1"/>
  <c r="A6746" i="1" s="1"/>
  <c r="A6747" i="1" s="1"/>
  <c r="A6748" i="1" s="1"/>
  <c r="A6749" i="1" s="1"/>
  <c r="A6750" i="1" s="1"/>
  <c r="A6751" i="1" s="1"/>
  <c r="A6752" i="1" s="1"/>
  <c r="A6753" i="1" s="1"/>
  <c r="A6754" i="1" s="1"/>
  <c r="A6756" i="1" s="1"/>
  <c r="A6757" i="1" s="1"/>
  <c r="A6758" i="1" s="1"/>
  <c r="A6759" i="1" s="1"/>
  <c r="A6760" i="1" s="1"/>
  <c r="A6761" i="1" s="1"/>
  <c r="A6762" i="1" s="1"/>
  <c r="A6763" i="1" s="1"/>
  <c r="A6764" i="1" s="1"/>
  <c r="A6765" i="1" s="1"/>
  <c r="A6766" i="1" s="1"/>
  <c r="A6767" i="1" s="1"/>
  <c r="A6768" i="1" s="1"/>
  <c r="A6769" i="1" s="1"/>
  <c r="A6770" i="1" s="1"/>
  <c r="A6771" i="1" s="1"/>
  <c r="A6772" i="1" s="1"/>
  <c r="A6773" i="1" s="1"/>
  <c r="A6774" i="1" s="1"/>
  <c r="A6775" i="1" s="1"/>
  <c r="A6776" i="1" s="1"/>
  <c r="A6777" i="1" s="1"/>
  <c r="A6778" i="1" s="1"/>
  <c r="A6779" i="1" s="1"/>
  <c r="A6780" i="1" s="1"/>
  <c r="A6781" i="1" s="1"/>
  <c r="A6782" i="1" s="1"/>
  <c r="A6783" i="1" s="1"/>
  <c r="A6784" i="1" s="1"/>
  <c r="A6785" i="1" s="1"/>
  <c r="A6786" i="1" s="1"/>
  <c r="A6787" i="1" s="1"/>
  <c r="A6788" i="1" s="1"/>
  <c r="A6789" i="1" s="1"/>
  <c r="A6790" i="1" s="1"/>
  <c r="A6791" i="1" s="1"/>
  <c r="A6792" i="1" s="1"/>
  <c r="A6793" i="1" s="1"/>
  <c r="A6794" i="1" s="1"/>
  <c r="A6795" i="1" s="1"/>
  <c r="A6796" i="1" s="1"/>
  <c r="A6797" i="1" s="1"/>
  <c r="A6798" i="1" s="1"/>
  <c r="A6799" i="1" s="1"/>
  <c r="A6800" i="1" s="1"/>
  <c r="A6801" i="1" s="1"/>
  <c r="A6802" i="1" s="1"/>
  <c r="A6803" i="1" s="1"/>
  <c r="A6804" i="1" s="1"/>
  <c r="A6805" i="1" s="1"/>
  <c r="A6806" i="1" s="1"/>
  <c r="A6807" i="1" s="1"/>
  <c r="A6808" i="1" s="1"/>
  <c r="A6809" i="1" s="1"/>
  <c r="A6810" i="1" s="1"/>
  <c r="A6811" i="1" s="1"/>
  <c r="A6812" i="1" s="1"/>
  <c r="A6813" i="1" s="1"/>
  <c r="A6814" i="1" s="1"/>
  <c r="A6815" i="1" s="1"/>
  <c r="A6816" i="1" s="1"/>
  <c r="A6817" i="1" s="1"/>
  <c r="A6818" i="1" s="1"/>
  <c r="A6819" i="1" s="1"/>
  <c r="A6820" i="1" s="1"/>
  <c r="A6821" i="1" s="1"/>
  <c r="A6822" i="1" s="1"/>
  <c r="A6823" i="1" s="1"/>
  <c r="A6824" i="1" s="1"/>
  <c r="A6825" i="1" s="1"/>
  <c r="A6826" i="1" s="1"/>
  <c r="A6827" i="1" s="1"/>
  <c r="A6828" i="1" s="1"/>
  <c r="A6829" i="1" s="1"/>
  <c r="A6830" i="1" s="1"/>
  <c r="A6831" i="1" s="1"/>
  <c r="A6832" i="1" s="1"/>
  <c r="A6833" i="1" s="1"/>
  <c r="A6834" i="1" s="1"/>
  <c r="A6835" i="1" s="1"/>
  <c r="A6836" i="1" s="1"/>
  <c r="A6837" i="1" s="1"/>
  <c r="A6838" i="1" s="1"/>
  <c r="A6839" i="1" s="1"/>
  <c r="A6840" i="1" s="1"/>
  <c r="A6841" i="1" s="1"/>
  <c r="A6842" i="1" s="1"/>
  <c r="A6843" i="1" s="1"/>
  <c r="A6844" i="1" s="1"/>
  <c r="A6845" i="1" s="1"/>
  <c r="A6846" i="1" s="1"/>
  <c r="A6847" i="1" s="1"/>
  <c r="A6848" i="1" s="1"/>
  <c r="A6849" i="1" s="1"/>
  <c r="A6850" i="1" s="1"/>
  <c r="A6851" i="1" s="1"/>
  <c r="A6852" i="1" s="1"/>
  <c r="A6853" i="1" s="1"/>
  <c r="A6854" i="1" s="1"/>
  <c r="A6855" i="1" s="1"/>
  <c r="A6856" i="1" s="1"/>
  <c r="A6857" i="1" s="1"/>
  <c r="A6858" i="1" s="1"/>
  <c r="A6859" i="1" s="1"/>
  <c r="A6860" i="1" s="1"/>
  <c r="A6861" i="1" s="1"/>
  <c r="A6862" i="1" s="1"/>
  <c r="A6863" i="1" s="1"/>
  <c r="A6864" i="1" s="1"/>
  <c r="A6865" i="1" s="1"/>
  <c r="A6866" i="1" s="1"/>
  <c r="A6867" i="1" s="1"/>
  <c r="A6868" i="1" s="1"/>
  <c r="A6869" i="1" s="1"/>
  <c r="A6870" i="1" s="1"/>
  <c r="A6871" i="1" s="1"/>
  <c r="A6872" i="1" s="1"/>
  <c r="A6873" i="1" s="1"/>
  <c r="A6874" i="1" s="1"/>
  <c r="A6875" i="1" s="1"/>
  <c r="A6876" i="1" s="1"/>
  <c r="A6877" i="1" s="1"/>
  <c r="A6878" i="1" s="1"/>
  <c r="A6879" i="1" s="1"/>
  <c r="A6880" i="1" s="1"/>
  <c r="A6881" i="1" s="1"/>
  <c r="A6882" i="1" s="1"/>
  <c r="A6883" i="1" s="1"/>
  <c r="A6884" i="1" s="1"/>
  <c r="A6885" i="1" s="1"/>
  <c r="A6886" i="1" s="1"/>
  <c r="A6887" i="1" s="1"/>
  <c r="A6888" i="1" s="1"/>
  <c r="A6889" i="1" s="1"/>
  <c r="A6890" i="1" s="1"/>
  <c r="A6891" i="1" s="1"/>
  <c r="A6892" i="1" s="1"/>
  <c r="A6893" i="1" s="1"/>
  <c r="A6894" i="1" s="1"/>
  <c r="A6895" i="1" s="1"/>
  <c r="A6896" i="1" s="1"/>
  <c r="A6897" i="1" s="1"/>
  <c r="A6898" i="1" s="1"/>
  <c r="A6899" i="1" s="1"/>
  <c r="A6900" i="1" s="1"/>
  <c r="A6902" i="1" s="1"/>
  <c r="A6903" i="1" s="1"/>
  <c r="A6904" i="1" s="1"/>
  <c r="A6905" i="1" s="1"/>
  <c r="A6906" i="1" s="1"/>
  <c r="A6908" i="1" s="1"/>
  <c r="A6910" i="1" s="1"/>
  <c r="A6912" i="1" l="1"/>
  <c r="A6913" i="1" s="1"/>
  <c r="A6914" i="1" s="1"/>
  <c r="A6916" i="1" s="1"/>
  <c r="A6917" i="1" s="1"/>
  <c r="A6918" i="1" s="1"/>
  <c r="A6919" i="1" s="1"/>
  <c r="A6920" i="1" s="1"/>
  <c r="A6922" i="1" s="1"/>
  <c r="A6923" i="1" s="1"/>
  <c r="A6925" i="1" s="1"/>
  <c r="A6926" i="1" s="1"/>
  <c r="A6927" i="1" s="1"/>
  <c r="A6928" i="1" s="1"/>
  <c r="A6929" i="1" s="1"/>
  <c r="A6932" i="1" s="1"/>
  <c r="A6933" i="1" s="1"/>
  <c r="A6934" i="1" s="1"/>
  <c r="A6935" i="1" s="1"/>
  <c r="A6936" i="1" s="1"/>
</calcChain>
</file>

<file path=xl/sharedStrings.xml><?xml version="1.0" encoding="utf-8"?>
<sst xmlns="http://schemas.openxmlformats.org/spreadsheetml/2006/main" count="20640" uniqueCount="2491">
  <si>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</si>
  <si>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</si>
  <si>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</si>
  <si>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</si>
  <si>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</si>
  <si>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</si>
  <si>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</si>
  <si>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</si>
  <si>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</si>
  <si>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</si>
  <si>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</si>
  <si>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</si>
  <si>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</si>
  <si>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</si>
  <si>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</si>
  <si>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</si>
  <si>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</si>
  <si>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</si>
  <si>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</si>
  <si>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</si>
  <si>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</si>
  <si>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</si>
  <si>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</si>
  <si>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</si>
  <si>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</si>
  <si>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</si>
  <si>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</si>
  <si>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</si>
  <si>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</si>
  <si>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</si>
  <si>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</si>
  <si>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</si>
  <si>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</si>
  <si>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</si>
  <si>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</si>
  <si>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</si>
  <si>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</si>
  <si>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</si>
  <si>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</si>
  <si>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</si>
  <si>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</si>
  <si>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</si>
  <si>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</si>
  <si>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</si>
  <si>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</si>
  <si>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</si>
  <si>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</si>
  <si>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</si>
  <si>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</si>
  <si>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</si>
  <si>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</si>
  <si>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</si>
  <si>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</si>
  <si>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</si>
  <si>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</si>
  <si>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</si>
  <si>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</si>
  <si>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</si>
  <si>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</si>
  <si>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</si>
  <si>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</si>
  <si>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</si>
  <si>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</si>
  <si>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</si>
  <si>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</si>
  <si>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</si>
  <si>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</si>
  <si>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</si>
  <si>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</si>
  <si>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</si>
  <si>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</si>
  <si>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</si>
  <si>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</si>
  <si>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</si>
  <si>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</si>
  <si>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</si>
  <si>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</si>
  <si>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</si>
  <si>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</si>
  <si>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</si>
  <si>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</si>
  <si>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</si>
  <si>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</si>
  <si>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</si>
  <si>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</si>
  <si>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</si>
  <si>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</si>
  <si>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</si>
  <si>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</si>
  <si>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</si>
  <si>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</si>
  <si>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</si>
  <si>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</si>
  <si>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</si>
  <si>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</si>
  <si>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</si>
  <si>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</si>
  <si>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</si>
  <si>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</si>
  <si>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</si>
  <si>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</si>
  <si>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</si>
  <si>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</si>
  <si>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</si>
  <si>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</si>
  <si>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</si>
  <si>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</si>
  <si>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</si>
  <si>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</si>
  <si>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</si>
  <si>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</si>
  <si>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</si>
  <si>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</si>
  <si>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</si>
  <si>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</si>
  <si>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</si>
  <si>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</si>
  <si>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</si>
  <si>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</si>
  <si>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</si>
  <si>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</si>
  <si>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</si>
  <si>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</si>
  <si>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</si>
  <si>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</si>
  <si>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</si>
  <si>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</si>
  <si>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</si>
  <si>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</si>
  <si>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</si>
  <si>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</si>
  <si>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</si>
  <si>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</si>
  <si>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</si>
  <si>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</si>
  <si>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</si>
  <si>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</si>
  <si>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</si>
  <si>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</si>
  <si>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</si>
  <si>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</si>
  <si>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</si>
  <si>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</si>
  <si>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</si>
  <si>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</si>
  <si>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</si>
  <si>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</si>
  <si>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</si>
  <si>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</si>
  <si>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</si>
  <si>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</si>
  <si>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</si>
  <si>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</si>
  <si>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</si>
  <si>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</si>
  <si>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</si>
  <si>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</si>
  <si>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</si>
  <si>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</si>
  <si>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</si>
  <si>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</si>
  <si>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</si>
  <si>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</si>
  <si>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</si>
  <si>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</si>
  <si>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</si>
  <si>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</si>
  <si>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</si>
  <si>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</si>
  <si>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</si>
  <si>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</si>
  <si>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</si>
  <si>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</si>
  <si>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</si>
  <si>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</si>
  <si>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</si>
  <si>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</si>
  <si>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</si>
  <si>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</si>
  <si>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</si>
  <si>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</si>
  <si>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</si>
  <si>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</si>
  <si>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</si>
  <si>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</si>
  <si>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</si>
  <si>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</si>
  <si>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</si>
  <si>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</si>
  <si>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</si>
  <si>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</si>
  <si>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</si>
  <si>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</si>
  <si>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</si>
  <si>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</si>
  <si>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</si>
  <si>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</si>
  <si>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</si>
  <si>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</si>
  <si>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</si>
  <si>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</si>
  <si>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</si>
  <si>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</si>
  <si>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</si>
  <si>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</si>
  <si>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</si>
  <si>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</si>
  <si>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</si>
  <si>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</si>
  <si>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</si>
  <si>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</si>
  <si>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</si>
  <si>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</si>
  <si>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</si>
  <si>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</si>
  <si>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</si>
  <si>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</si>
  <si>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</si>
  <si>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</si>
  <si>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</si>
  <si>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</si>
  <si>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</si>
  <si>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</si>
  <si>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</si>
  <si>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</si>
  <si>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</si>
  <si>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</si>
  <si>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</si>
  <si>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</si>
  <si>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</si>
  <si>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</si>
  <si>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</si>
  <si>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</si>
  <si>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</si>
  <si>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</si>
  <si>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</si>
  <si>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</si>
  <si>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</si>
  <si>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</si>
  <si>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</si>
  <si>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</si>
  <si>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</si>
  <si>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</si>
  <si>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</si>
  <si>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</si>
  <si>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</si>
  <si>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</si>
  <si>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</si>
  <si>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</si>
  <si>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</si>
  <si>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</si>
  <si>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</si>
  <si>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</si>
  <si>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</si>
  <si>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</si>
  <si>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</si>
  <si>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</si>
  <si>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</si>
  <si>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</si>
  <si>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</si>
  <si>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</si>
  <si>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</si>
  <si>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</si>
  <si>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</si>
  <si>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</si>
  <si>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</si>
  <si>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</si>
  <si>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</si>
  <si>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</si>
  <si>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</si>
  <si>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</si>
  <si>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</si>
  <si>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</si>
  <si>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</si>
  <si>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</si>
  <si>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</si>
  <si>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</si>
  <si>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</si>
  <si>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</si>
  <si>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</si>
  <si>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</si>
  <si>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</si>
  <si>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</si>
  <si>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</si>
  <si>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</si>
  <si>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</si>
  <si>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</si>
  <si>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</si>
  <si>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</si>
  <si>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</si>
  <si>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</si>
  <si>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</si>
  <si>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</si>
  <si>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</si>
  <si>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</si>
  <si>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</si>
  <si>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</si>
  <si>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</si>
  <si>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</si>
  <si>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</si>
  <si>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</si>
  <si>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</si>
  <si>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</si>
  <si>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</si>
  <si>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</si>
  <si>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</si>
  <si>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</si>
  <si>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</si>
  <si>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</si>
  <si>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</si>
  <si>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</si>
  <si>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</si>
  <si>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</si>
  <si>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</si>
  <si>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</si>
  <si>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</si>
  <si>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</si>
  <si>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</si>
  <si>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</si>
  <si>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</si>
  <si>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</si>
  <si>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</si>
  <si>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</si>
  <si>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</si>
  <si>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</si>
  <si>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</si>
  <si>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</si>
  <si>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</si>
  <si>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</si>
  <si>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</si>
  <si>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</si>
  <si>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</si>
  <si>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</si>
  <si>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</si>
  <si>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</si>
  <si>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</si>
  <si>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</si>
  <si>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</si>
  <si>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</si>
  <si>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</si>
  <si>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</si>
  <si>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</si>
  <si>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</si>
  <si>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</si>
  <si>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</si>
  <si>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</si>
  <si>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</si>
  <si>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</si>
  <si>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</si>
  <si>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</si>
  <si>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</si>
  <si>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</si>
  <si>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</si>
  <si>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</si>
  <si>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</si>
  <si>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</si>
  <si>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</si>
  <si>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</si>
  <si>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</si>
  <si>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</si>
  <si>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</si>
  <si>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</si>
  <si>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</si>
  <si>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</si>
  <si>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</si>
  <si>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</si>
  <si>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</si>
  <si>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</si>
  <si>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</si>
  <si>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</si>
  <si>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</si>
  <si>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</si>
  <si>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</si>
  <si>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</si>
  <si>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</si>
  <si>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</si>
  <si>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</si>
  <si>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</si>
  <si>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</si>
  <si>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</si>
  <si>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</si>
  <si>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</si>
  <si>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</si>
  <si>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</si>
  <si>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</si>
  <si>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</si>
  <si>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</si>
  <si>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</si>
  <si>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</si>
  <si>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</si>
  <si>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</si>
  <si>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</si>
  <si>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</si>
  <si>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</si>
  <si>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</si>
  <si>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</si>
  <si>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</si>
  <si>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</si>
  <si>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</si>
  <si>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</si>
  <si>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</si>
  <si>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</si>
  <si>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</si>
  <si>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</si>
  <si>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</si>
  <si>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</si>
  <si>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</si>
  <si>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</si>
  <si>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</si>
  <si>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</si>
  <si>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</si>
  <si>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</si>
  <si>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</si>
  <si>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</si>
  <si>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</si>
  <si>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</si>
  <si>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</si>
  <si>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</si>
  <si>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</si>
  <si>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</si>
  <si>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</si>
  <si>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</si>
  <si>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</si>
  <si>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</si>
  <si>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</si>
  <si>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</si>
  <si>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</si>
  <si>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</si>
  <si>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</si>
  <si>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</si>
  <si>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</si>
  <si>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</si>
  <si>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</si>
  <si>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</si>
  <si>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</si>
  <si>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</si>
  <si>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</si>
  <si>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</si>
  <si>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</si>
  <si>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</si>
  <si>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</si>
  <si>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</si>
  <si>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</si>
  <si>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</si>
  <si>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</si>
  <si>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</si>
  <si>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</si>
  <si>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</si>
  <si>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</si>
  <si>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</si>
  <si>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</si>
  <si>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</si>
  <si>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</si>
  <si>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</si>
  <si>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</si>
  <si>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</si>
  <si>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</si>
  <si>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</si>
  <si>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</si>
  <si>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</si>
  <si>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</si>
  <si>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</si>
  <si>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</si>
  <si>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</si>
  <si>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</si>
  <si>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</si>
  <si>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</si>
  <si>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</si>
  <si>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</si>
  <si>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</si>
  <si>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</si>
  <si>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</si>
  <si>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</si>
  <si>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</si>
  <si>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</si>
  <si>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</si>
  <si>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</si>
  <si>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</si>
  <si>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</si>
  <si>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</si>
  <si>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</si>
  <si>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</si>
  <si>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</si>
  <si>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</si>
  <si>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</si>
  <si>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</si>
  <si>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</si>
  <si>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</si>
  <si>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</si>
  <si>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</si>
  <si>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</si>
  <si>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</si>
  <si>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</si>
  <si>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</si>
  <si>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</si>
  <si>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</si>
  <si>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</si>
  <si>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</si>
  <si>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</si>
  <si>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</si>
  <si>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</si>
  <si>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</si>
  <si>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</si>
  <si>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</si>
  <si>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</si>
  <si>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</si>
  <si>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</si>
  <si>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</si>
  <si>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</si>
  <si>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</si>
  <si>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</si>
  <si>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</si>
  <si>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</si>
  <si>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</si>
  <si>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</si>
  <si>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</si>
  <si>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</si>
  <si>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</si>
  <si>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</si>
  <si>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</si>
  <si>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</si>
  <si>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</si>
  <si>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</si>
  <si>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</si>
  <si>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</si>
  <si>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</si>
  <si>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</si>
  <si>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</si>
  <si>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</si>
  <si>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</si>
  <si>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</si>
  <si>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</si>
  <si>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</si>
  <si>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</si>
  <si>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</si>
  <si>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</si>
  <si>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</si>
  <si>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</si>
  <si>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</si>
  <si>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</si>
  <si>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</si>
  <si>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</si>
  <si>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</si>
  <si>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</si>
  <si>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</si>
  <si>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</si>
  <si>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</si>
  <si>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</si>
  <si>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</si>
  <si>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</si>
  <si>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</si>
  <si>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</si>
  <si>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</si>
  <si>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</si>
  <si>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</si>
  <si>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</si>
  <si>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</si>
  <si>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</si>
  <si>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</si>
  <si>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</si>
  <si>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</si>
  <si>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</si>
  <si>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</si>
  <si>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</si>
  <si>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</si>
  <si>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</si>
  <si>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</si>
  <si>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</si>
  <si>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</si>
  <si>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</si>
  <si>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</si>
  <si>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</si>
  <si>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</si>
  <si>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</si>
  <si>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</si>
  <si>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</si>
  <si>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</si>
  <si>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</si>
  <si>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</si>
  <si>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</si>
  <si>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</si>
  <si>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</si>
  <si>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</si>
  <si>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</si>
  <si>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</si>
  <si>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</si>
  <si>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</si>
  <si>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</si>
  <si>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</si>
  <si>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</si>
  <si>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</si>
  <si>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</si>
  <si>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</si>
  <si>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</si>
  <si>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</si>
  <si>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</si>
  <si>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</si>
  <si>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</si>
  <si>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</si>
  <si>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</si>
  <si>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</si>
  <si>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</si>
  <si>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</si>
  <si>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</si>
  <si>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</si>
  <si>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</si>
  <si>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</si>
  <si>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</si>
  <si>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</si>
  <si>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</si>
  <si>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</si>
  <si>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</si>
  <si>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</si>
  <si>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</si>
  <si>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</si>
  <si>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</si>
  <si>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</si>
  <si>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</si>
  <si>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</si>
  <si>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</si>
  <si>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</si>
  <si>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</si>
  <si>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</si>
  <si>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</si>
  <si>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</si>
  <si>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</si>
  <si>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</si>
  <si>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</si>
  <si>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</si>
  <si>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</si>
  <si>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</si>
  <si>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</si>
  <si>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</si>
  <si>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</si>
  <si>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</si>
  <si>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</si>
  <si>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</si>
  <si>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</si>
  <si>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</si>
  <si>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</si>
  <si>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</si>
  <si>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</si>
  <si>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</si>
  <si>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</si>
  <si>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</si>
  <si>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</si>
  <si>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</si>
  <si>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</si>
  <si>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</si>
  <si>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</si>
  <si>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</si>
  <si>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</si>
  <si>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</si>
  <si>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</si>
  <si>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</si>
  <si>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</si>
  <si>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</si>
  <si>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</si>
  <si>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</si>
  <si>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</si>
  <si>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</si>
  <si>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</si>
  <si>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</si>
  <si>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</si>
  <si>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</si>
  <si>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</si>
  <si>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</si>
  <si>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</si>
  <si>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</si>
  <si>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</si>
  <si>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</si>
  <si>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</si>
  <si>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</si>
  <si>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</si>
  <si>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</si>
  <si>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</si>
  <si>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</si>
  <si>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</si>
  <si>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</si>
  <si>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</si>
  <si>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</si>
  <si>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</si>
  <si>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</si>
  <si>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</si>
  <si>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</si>
  <si>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</si>
  <si>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</si>
  <si>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</si>
  <si>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</si>
  <si>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</si>
  <si>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</si>
  <si>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</si>
  <si>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</si>
  <si>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</si>
  <si>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</si>
  <si>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</si>
  <si>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</si>
  <si>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</si>
  <si>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</si>
  <si>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</si>
  <si>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</si>
  <si>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</si>
  <si>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</si>
  <si>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</si>
  <si>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</si>
  <si>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</si>
  <si>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</si>
  <si>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</si>
  <si>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</si>
  <si>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</si>
  <si>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</si>
  <si>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</si>
  <si>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</si>
  <si>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</si>
  <si>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</si>
  <si>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</si>
  <si>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</si>
  <si>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</si>
  <si>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</si>
  <si>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</si>
  <si>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</si>
  <si>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</si>
  <si>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</si>
  <si>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</si>
  <si>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</si>
  <si>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</si>
  <si>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</si>
  <si>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</si>
  <si>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</si>
  <si>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</si>
  <si>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</si>
  <si>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</si>
  <si>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</si>
  <si>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</si>
  <si>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</si>
  <si>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</si>
  <si>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</si>
  <si>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</si>
  <si>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</si>
  <si>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</si>
  <si>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</si>
  <si>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</si>
  <si>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</si>
  <si>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</si>
  <si>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</si>
  <si>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</si>
  <si>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</si>
  <si>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</si>
  <si>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</si>
  <si>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</si>
  <si>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</si>
  <si>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</si>
  <si>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</si>
  <si>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</si>
  <si>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</si>
  <si>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</si>
  <si>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</si>
  <si>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</si>
  <si>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</si>
  <si>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</si>
  <si>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</si>
  <si>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</si>
  <si>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</si>
  <si>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</si>
  <si>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</si>
  <si>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</si>
  <si>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</si>
  <si>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</si>
  <si>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</si>
  <si>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</si>
  <si>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</si>
  <si>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</si>
  <si>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</si>
  <si>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</si>
  <si>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</si>
  <si>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</si>
  <si>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</si>
  <si>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</si>
  <si>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</si>
  <si>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</si>
  <si>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</si>
  <si>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</si>
  <si>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</si>
  <si>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</si>
  <si>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</si>
  <si>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</si>
  <si>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</si>
  <si>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</si>
  <si>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</si>
  <si>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</si>
  <si>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</si>
  <si>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</si>
  <si>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</si>
  <si>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</si>
  <si>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</si>
  <si>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</si>
  <si>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</si>
  <si>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</si>
  <si>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</si>
  <si>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</si>
  <si>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</si>
  <si>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</si>
  <si>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</si>
  <si>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</si>
  <si>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</si>
  <si>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</si>
  <si>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</si>
  <si>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</si>
  <si>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</si>
  <si>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</si>
  <si>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</si>
  <si>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</si>
  <si>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</si>
  <si>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</si>
  <si>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</si>
  <si>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</si>
  <si>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</si>
  <si>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</si>
  <si>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</si>
  <si>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</si>
  <si>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</si>
  <si>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</si>
  <si>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</si>
  <si>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</si>
  <si>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</si>
  <si>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</si>
  <si>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</si>
  <si>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</si>
  <si>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</si>
  <si>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</si>
  <si>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</si>
  <si>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</si>
  <si>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</si>
  <si>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</si>
  <si>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</si>
  <si>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</si>
  <si>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</si>
  <si>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</si>
  <si>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</si>
  <si>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</si>
  <si>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</si>
  <si>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</si>
  <si>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</si>
  <si>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</si>
  <si>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</si>
  <si>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</si>
  <si>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</si>
  <si>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</si>
  <si>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</si>
  <si>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</si>
  <si>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</si>
  <si>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</si>
  <si>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</si>
  <si>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</si>
  <si>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</si>
  <si>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</si>
  <si>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</si>
  <si>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</si>
  <si>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</si>
  <si>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</si>
  <si>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</si>
  <si>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</si>
  <si>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</si>
  <si>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</si>
  <si>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</si>
  <si>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</si>
  <si>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</si>
  <si>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</si>
  <si>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</si>
  <si>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</si>
  <si>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</si>
  <si>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</si>
  <si>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</si>
  <si>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</si>
  <si>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</si>
  <si>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</si>
  <si>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</si>
  <si>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</si>
  <si>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</si>
  <si>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</si>
  <si>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</si>
  <si>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</si>
  <si>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</si>
  <si>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</si>
  <si>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</si>
  <si>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</si>
  <si>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</si>
  <si>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</si>
  <si>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</si>
  <si>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</si>
  <si>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</si>
  <si>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</si>
  <si>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</si>
  <si>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</si>
  <si>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</si>
  <si>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</si>
  <si>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</si>
  <si>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</si>
  <si>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</si>
  <si>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</si>
  <si>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</si>
  <si>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</si>
  <si>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</si>
  <si>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</si>
  <si>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</si>
  <si>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</si>
  <si>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</si>
  <si>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</si>
  <si>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</si>
  <si>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</si>
  <si>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</si>
  <si>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</si>
  <si>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</si>
  <si>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</si>
  <si>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</si>
  <si>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</si>
  <si>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</si>
  <si>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</si>
  <si>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</si>
  <si>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</si>
  <si>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</si>
  <si>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</si>
  <si>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</si>
  <si>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</si>
  <si>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</si>
  <si>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</si>
  <si>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</si>
  <si>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</si>
  <si>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</si>
  <si>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</si>
  <si>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</si>
  <si>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</si>
  <si>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</si>
  <si>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</si>
  <si>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</si>
  <si>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</si>
  <si>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</si>
  <si>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</si>
  <si>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</si>
  <si>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</si>
  <si>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</si>
  <si>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</si>
  <si>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</si>
  <si>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</si>
  <si>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</si>
  <si>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</si>
  <si>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</si>
  <si>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</si>
  <si>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</si>
  <si>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</si>
  <si>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</si>
  <si>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</si>
  <si>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</si>
  <si>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</si>
  <si>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</si>
  <si>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</si>
  <si>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</si>
  <si>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</si>
  <si>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</si>
  <si>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</si>
  <si>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</si>
  <si>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</si>
  <si>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</si>
  <si>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</si>
  <si>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</si>
  <si>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</si>
  <si>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</si>
  <si>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</si>
  <si>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</si>
  <si>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</si>
  <si>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</si>
  <si>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</si>
  <si>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</si>
  <si>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</si>
  <si>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</si>
  <si>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</si>
  <si>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</si>
  <si>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</si>
  <si>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</si>
  <si>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</si>
  <si>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</si>
  <si>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</si>
  <si>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</si>
  <si>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</si>
  <si>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</si>
  <si>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</si>
  <si>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</si>
  <si>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</si>
  <si>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</si>
  <si>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</si>
  <si>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</si>
  <si>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</si>
  <si>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</si>
  <si>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</si>
  <si>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</si>
  <si>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</si>
  <si>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</si>
  <si>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</si>
  <si>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</si>
  <si>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</si>
  <si>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</si>
  <si>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</si>
  <si>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</si>
  <si>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</si>
  <si>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</si>
  <si>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</si>
  <si>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</si>
  <si>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</si>
  <si>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</si>
  <si>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</si>
  <si>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</si>
  <si>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</si>
  <si>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</si>
  <si>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</si>
  <si>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</si>
  <si>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</si>
  <si>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</si>
  <si>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</si>
  <si>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</si>
  <si>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</si>
  <si>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</si>
  <si>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</si>
  <si>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</si>
  <si>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</si>
  <si>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</si>
  <si>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</si>
  <si>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</si>
  <si>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</si>
  <si>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</si>
  <si>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</si>
  <si>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</si>
  <si>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</si>
  <si>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</si>
  <si>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</si>
  <si>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</si>
  <si>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</si>
  <si>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</si>
  <si>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</si>
  <si>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</si>
  <si>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</si>
  <si>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</si>
  <si>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</si>
  <si>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</si>
  <si>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</si>
  <si>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</si>
  <si>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</si>
  <si>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</si>
  <si>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</si>
  <si>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</si>
  <si>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</si>
  <si>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</si>
  <si>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</si>
  <si>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</si>
  <si>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</si>
  <si>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</si>
  <si>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</si>
  <si>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</si>
  <si>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</si>
  <si>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</si>
  <si>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</si>
  <si>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</si>
  <si>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</si>
  <si>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</si>
  <si>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</si>
  <si>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</si>
  <si>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</si>
  <si>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</si>
  <si>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</si>
  <si>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</si>
  <si>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</si>
  <si>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</si>
  <si>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</si>
  <si>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</si>
  <si>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</si>
  <si>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</si>
  <si>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</si>
  <si>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</si>
  <si>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</si>
  <si>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</si>
  <si>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</si>
  <si>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</si>
  <si>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</si>
  <si>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</si>
  <si>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</si>
  <si>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</si>
  <si>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</si>
  <si>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</si>
  <si>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</si>
  <si>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</si>
  <si>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</si>
  <si>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</si>
  <si>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</si>
  <si>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</si>
  <si>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</si>
  <si>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</si>
  <si>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</si>
  <si>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</si>
  <si>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</si>
  <si>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</si>
  <si>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</si>
  <si>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</si>
  <si>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</si>
  <si>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</si>
  <si>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</si>
  <si>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</si>
  <si>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</si>
  <si>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</si>
  <si>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</si>
  <si>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</si>
  <si>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</si>
  <si>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</si>
  <si>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</si>
  <si>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</si>
  <si>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</si>
  <si>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</si>
  <si>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</si>
  <si>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</si>
  <si>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</si>
  <si>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</si>
  <si>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</si>
  <si>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</si>
  <si>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</si>
  <si>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</si>
  <si>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</si>
  <si>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</si>
  <si>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</si>
  <si>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</si>
  <si>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</si>
  <si>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</si>
  <si>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</si>
  <si>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</si>
  <si>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</si>
  <si>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</si>
  <si>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</si>
  <si>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</si>
  <si>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</si>
  <si>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</si>
  <si>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</si>
  <si>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</si>
  <si>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</si>
  <si>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</si>
  <si>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</si>
  <si>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</si>
  <si>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</si>
  <si>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</si>
  <si>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</si>
  <si>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</si>
  <si>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</si>
  <si>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</si>
  <si>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</si>
  <si>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</si>
  <si>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</si>
  <si>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</si>
  <si>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</si>
  <si>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</si>
  <si>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</si>
  <si>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</si>
  <si>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</si>
  <si>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</si>
  <si>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</si>
  <si>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</si>
  <si>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</si>
  <si>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</si>
  <si>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</si>
  <si>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</si>
  <si>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</si>
  <si>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</si>
  <si>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</si>
  <si>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</si>
  <si>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</si>
  <si>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</si>
  <si>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</si>
  <si>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</si>
  <si>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</si>
  <si>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</si>
  <si>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</si>
  <si>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</si>
  <si>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</si>
  <si>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</si>
  <si>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</si>
  <si>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</si>
  <si>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</si>
  <si>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</si>
  <si>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</si>
  <si>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</si>
  <si>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</si>
  <si>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</si>
  <si>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</si>
  <si>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</si>
  <si>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</si>
  <si>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</si>
  <si>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</si>
  <si>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</si>
  <si>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</si>
  <si>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</si>
  <si>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</si>
  <si>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</si>
  <si>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</si>
  <si>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</si>
  <si>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</si>
  <si>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</si>
  <si>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</si>
  <si>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</si>
  <si>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</si>
  <si>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</si>
  <si>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</si>
  <si>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</si>
  <si>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</si>
  <si>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</si>
  <si>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</si>
  <si>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</si>
  <si>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</si>
  <si>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</si>
  <si>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</si>
  <si>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</si>
  <si>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</si>
  <si>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</si>
  <si>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</si>
  <si>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</si>
  <si>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</si>
  <si>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</si>
  <si>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</si>
  <si>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</si>
  <si>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</si>
  <si>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</si>
  <si>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</si>
  <si>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</si>
  <si>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</si>
  <si>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</si>
  <si>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</si>
  <si>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</si>
  <si>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</si>
  <si>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</si>
  <si>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</si>
  <si>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</si>
  <si>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</si>
  <si>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</si>
  <si>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</si>
  <si>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</si>
  <si>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</si>
  <si>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</si>
  <si>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</si>
  <si>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</si>
  <si>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</si>
  <si>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</si>
  <si>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</si>
  <si>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</si>
  <si>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</si>
  <si>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</si>
  <si>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</si>
  <si>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</si>
  <si>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</si>
  <si>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</si>
  <si>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</si>
  <si>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</si>
  <si>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</si>
  <si>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</si>
  <si>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</si>
  <si>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</si>
  <si>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</si>
  <si>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</si>
  <si>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</si>
  <si>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</si>
  <si>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</si>
  <si>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</si>
  <si>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</si>
  <si>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</si>
  <si>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</si>
  <si>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</si>
  <si>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</si>
  <si>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</si>
  <si>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</si>
  <si>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</si>
  <si>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</si>
  <si>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</si>
  <si>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</si>
  <si>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</si>
  <si>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</si>
  <si>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</si>
  <si>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</si>
  <si>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</si>
  <si>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</si>
  <si>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</si>
  <si>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</si>
  <si>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</si>
  <si>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</si>
  <si>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</si>
  <si>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</si>
  <si>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</si>
  <si>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</si>
  <si>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</si>
  <si>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</si>
  <si>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</si>
  <si>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</si>
  <si>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</si>
  <si>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</si>
  <si>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</si>
  <si>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</si>
  <si>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</si>
  <si>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</si>
  <si>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</si>
  <si>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</si>
  <si>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</si>
  <si>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</si>
  <si>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</si>
  <si>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</si>
  <si>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</si>
  <si>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</si>
  <si>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</si>
  <si>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</si>
  <si>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</si>
  <si>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</si>
  <si>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</si>
  <si>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</si>
  <si>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</si>
  <si>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</si>
  <si>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</si>
  <si>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</si>
  <si>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</si>
  <si>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</si>
  <si>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</si>
  <si>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</si>
  <si>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</si>
  <si>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</si>
  <si>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</si>
  <si>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</si>
  <si>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</si>
  <si>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</si>
  <si>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</si>
  <si>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</si>
  <si>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</si>
  <si>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</si>
  <si>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</si>
  <si>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</si>
  <si>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</si>
  <si>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</si>
  <si>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</si>
  <si>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</si>
  <si>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</si>
  <si>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</si>
  <si>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</si>
  <si>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</si>
  <si>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</si>
  <si>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</si>
  <si>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</si>
  <si>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</si>
  <si>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</si>
  <si>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</si>
  <si>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</si>
  <si>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</si>
  <si>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</si>
  <si>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</si>
  <si>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</si>
  <si>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</si>
  <si>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</si>
  <si>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</si>
  <si>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</si>
  <si>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</si>
  <si>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</si>
  <si>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</si>
  <si>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</si>
  <si>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</si>
  <si>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</si>
  <si>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</si>
  <si>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</si>
  <si>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</si>
  <si>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</si>
  <si>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</si>
  <si>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</si>
  <si>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</si>
  <si>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</si>
  <si>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</si>
  <si>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</si>
  <si>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</si>
  <si>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</si>
  <si>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</si>
  <si>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</si>
  <si>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</si>
  <si>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</si>
  <si>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</si>
  <si>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</si>
  <si>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</si>
  <si>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</si>
  <si>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</si>
  <si>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</si>
  <si>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</si>
  <si>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</si>
  <si>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</si>
  <si>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</si>
  <si>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</si>
  <si>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</si>
  <si>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</si>
  <si>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</si>
  <si>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</si>
  <si>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</si>
  <si>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</si>
  <si>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</si>
  <si>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</si>
  <si>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</si>
  <si>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</si>
  <si>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</si>
  <si>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</si>
  <si>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</si>
  <si>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</si>
  <si>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</si>
  <si>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</si>
  <si>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</si>
  <si>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</si>
  <si>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</si>
  <si>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</si>
  <si>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</si>
  <si>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</si>
  <si>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</si>
  <si>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</si>
  <si>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</si>
  <si>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</si>
  <si>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</si>
  <si>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</si>
  <si>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</si>
  <si>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</si>
  <si>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</si>
  <si>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</si>
  <si>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</si>
  <si>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</si>
  <si>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</si>
  <si>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</si>
  <si>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</si>
  <si>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</si>
  <si>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</si>
  <si>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</si>
  <si>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</si>
  <si>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</si>
  <si>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</si>
  <si>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</si>
  <si>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</si>
  <si>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</si>
  <si>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</si>
  <si>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</si>
  <si>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</si>
  <si>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</si>
  <si>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</si>
  <si>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</si>
  <si>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</si>
  <si>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</si>
  <si>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</si>
  <si>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</si>
  <si>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</si>
  <si>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</si>
  <si>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</si>
  <si>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</si>
  <si>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</si>
  <si>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</si>
  <si>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</si>
  <si>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</si>
  <si>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</si>
  <si>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</si>
  <si>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</si>
  <si>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</si>
  <si>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</si>
  <si>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</si>
  <si>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</si>
  <si>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</si>
  <si>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</si>
  <si>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</si>
  <si>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</si>
  <si>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</si>
  <si>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</si>
  <si>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</si>
  <si>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</si>
  <si>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</si>
  <si>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</si>
  <si>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</si>
  <si>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</si>
  <si>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</si>
  <si>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</si>
  <si>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</si>
  <si>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</si>
  <si>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</si>
  <si>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</si>
  <si>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</si>
  <si>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</si>
  <si>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</si>
  <si>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</si>
  <si>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</si>
  <si>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</si>
  <si>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</si>
  <si>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</si>
  <si>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</si>
  <si>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</si>
  <si>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</si>
  <si>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</si>
  <si>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</si>
  <si>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</si>
  <si>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</si>
  <si>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</si>
  <si>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</si>
  <si>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</si>
  <si>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</si>
  <si>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</si>
  <si>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</si>
  <si>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</si>
  <si>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</si>
  <si>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</si>
  <si>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</si>
  <si>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</si>
  <si>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</si>
  <si>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</si>
  <si>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</si>
  <si>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</si>
  <si>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</si>
  <si>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</si>
  <si>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</si>
  <si>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</si>
  <si>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</si>
  <si>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</si>
  <si>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</si>
  <si>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</si>
  <si>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</si>
  <si>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</si>
  <si>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</si>
  <si>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</si>
  <si>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</si>
  <si>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</si>
  <si>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</si>
  <si>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</si>
  <si>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</si>
  <si>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</si>
  <si>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</si>
  <si>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</si>
  <si>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</si>
  <si>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</si>
  <si>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</si>
  <si>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</si>
  <si>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</si>
  <si>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</si>
  <si>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</si>
  <si>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</si>
  <si>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</si>
  <si>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</si>
  <si>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</si>
  <si>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</si>
  <si>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</si>
  <si>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</si>
  <si>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</si>
  <si>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</si>
  <si>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</si>
  <si>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</si>
  <si>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</si>
  <si>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</si>
  <si>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</si>
  <si>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</si>
  <si>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</si>
  <si>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</si>
  <si>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</si>
  <si>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</si>
  <si>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</si>
  <si>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</si>
  <si>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</si>
  <si>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</si>
  <si>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</si>
  <si>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</si>
  <si>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</si>
  <si>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</si>
  <si>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</si>
  <si>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</si>
  <si>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</si>
  <si>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</si>
  <si>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</si>
  <si>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</si>
  <si>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</si>
  <si>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</si>
  <si>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</si>
  <si>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</si>
  <si>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</si>
  <si>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</si>
  <si>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</si>
  <si>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</si>
  <si>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</si>
  <si>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</si>
  <si>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</si>
  <si>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</si>
  <si>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</si>
  <si>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</si>
  <si>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</si>
  <si>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</si>
  <si>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</si>
  <si>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</si>
  <si>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</si>
  <si>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</si>
  <si>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</si>
  <si>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</si>
  <si>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</si>
  <si>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</si>
  <si>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</si>
  <si>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</si>
  <si>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</si>
  <si>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</si>
  <si>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</si>
  <si>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</si>
  <si>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</si>
  <si>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</si>
  <si>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</si>
  <si>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</si>
  <si>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</si>
  <si>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</si>
  <si>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</si>
  <si>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</si>
  <si>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</si>
  <si>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</si>
  <si>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</si>
  <si>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</si>
  <si>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</si>
  <si>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</si>
  <si>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</si>
  <si>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</si>
  <si>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</si>
  <si>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</si>
  <si>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</si>
  <si>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</si>
  <si>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</si>
  <si>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</si>
  <si>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</si>
  <si>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</si>
  <si>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</si>
  <si>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</si>
  <si>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</si>
  <si>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</si>
  <si>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</si>
  <si>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</si>
  <si>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</si>
  <si>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</si>
  <si>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</si>
  <si>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</si>
  <si>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</si>
  <si>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</si>
  <si>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</si>
  <si>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</si>
  <si>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</si>
  <si>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</si>
  <si>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</si>
  <si>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</si>
  <si>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</si>
  <si>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</si>
  <si>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</si>
  <si>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</si>
  <si>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</si>
  <si>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</si>
  <si>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</si>
  <si>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</si>
  <si>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</si>
  <si>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</si>
  <si>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</si>
  <si>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</si>
  <si>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</si>
  <si>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</si>
  <si>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</si>
  <si>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</si>
  <si>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</si>
  <si>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</si>
  <si>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</si>
  <si>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</si>
  <si>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</si>
  <si>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</si>
  <si>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</si>
  <si>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</si>
  <si>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</si>
  <si>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</si>
  <si>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</si>
  <si>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</si>
  <si>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</si>
  <si>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</si>
  <si>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</si>
  <si>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</si>
  <si>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</si>
  <si>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</si>
  <si>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</si>
  <si>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</si>
  <si>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</si>
  <si>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</si>
  <si>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</si>
  <si>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</si>
  <si>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</si>
  <si>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</si>
  <si>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</si>
  <si>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</si>
  <si>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</si>
  <si>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</si>
  <si>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</si>
  <si>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</si>
  <si>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</si>
  <si>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</si>
  <si>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</si>
  <si>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</si>
  <si>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</si>
  <si>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</si>
  <si>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</si>
  <si>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</si>
  <si>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</si>
  <si>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</si>
  <si>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</si>
  <si>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</si>
  <si>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</si>
  <si>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</si>
  <si>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</si>
  <si>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</si>
  <si>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</si>
  <si>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</si>
  <si>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</si>
  <si>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</si>
  <si>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</si>
  <si>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</si>
  <si>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</si>
  <si>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</si>
  <si>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</si>
  <si>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</si>
  <si>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</si>
  <si>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</si>
  <si>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</si>
  <si>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</si>
  <si>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</si>
  <si>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</si>
  <si>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</si>
  <si>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</si>
  <si>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</si>
  <si>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</si>
  <si>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</si>
  <si>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</si>
  <si>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</si>
  <si>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</si>
  <si>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</si>
  <si>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</si>
  <si>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</si>
  <si>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</si>
  <si>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</si>
  <si>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</si>
  <si>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</si>
  <si>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</si>
  <si>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</si>
  <si>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</si>
  <si>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</si>
  <si>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</si>
  <si>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</si>
  <si>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</si>
  <si>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</si>
  <si>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</si>
  <si>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</si>
  <si>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</si>
  <si>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</si>
  <si>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</si>
  <si>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</si>
  <si>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</si>
  <si>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</si>
  <si>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</si>
  <si>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</si>
  <si>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</si>
  <si>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</si>
  <si>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</si>
  <si>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</si>
  <si>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</si>
  <si>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</si>
  <si>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</si>
  <si>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</si>
  <si>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</si>
  <si>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</si>
  <si>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</si>
  <si>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</si>
  <si>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</si>
  <si>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</si>
  <si>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</si>
  <si>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</si>
  <si>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</si>
  <si>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</si>
  <si>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</si>
  <si>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</si>
  <si>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</si>
  <si>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</si>
  <si>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</si>
  <si>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</si>
  <si>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</si>
  <si>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</si>
  <si>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</si>
  <si>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</si>
  <si>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</si>
  <si>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</si>
  <si>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</si>
  <si>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</si>
  <si>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</si>
  <si>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</si>
  <si>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</si>
  <si>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</si>
  <si>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</si>
  <si>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</si>
  <si>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</si>
  <si>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</si>
  <si>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</si>
  <si>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</si>
  <si>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</si>
  <si>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</si>
  <si>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</si>
  <si>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</si>
  <si>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</si>
  <si>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</si>
  <si>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</si>
  <si>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</si>
  <si>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</si>
  <si>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</si>
  <si>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</si>
  <si>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</si>
  <si>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</si>
  <si>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</si>
  <si>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</si>
  <si>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</si>
  <si>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</si>
  <si>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</si>
  <si>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</si>
  <si>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</si>
  <si>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</si>
  <si>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</si>
  <si>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</si>
  <si>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</si>
  <si>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</si>
  <si>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</si>
  <si>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</si>
  <si>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</si>
  <si>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</si>
  <si>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</si>
  <si>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</si>
  <si>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</si>
  <si>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</si>
  <si>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</si>
  <si>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</si>
  <si>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</si>
  <si>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</si>
  <si>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</si>
  <si>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</si>
  <si>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</si>
  <si>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</si>
  <si>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</si>
  <si>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</si>
  <si>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</si>
  <si>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</si>
  <si>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</si>
  <si>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</si>
  <si>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</si>
  <si>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</si>
  <si>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</si>
  <si>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</si>
  <si>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</si>
  <si>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</si>
  <si>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</si>
  <si>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</si>
  <si>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</si>
  <si>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</si>
  <si>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</si>
  <si>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</si>
  <si>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</si>
  <si>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</si>
  <si>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</si>
  <si>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</si>
  <si>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</si>
  <si>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</si>
  <si>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</si>
  <si>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</si>
  <si>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</si>
  <si>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</si>
  <si>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</si>
  <si>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</si>
  <si>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</si>
  <si>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</si>
  <si>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</si>
  <si>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</si>
  <si>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</si>
  <si>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</si>
  <si>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</si>
  <si>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</si>
  <si>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</si>
  <si>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</si>
  <si>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</si>
  <si>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</si>
  <si>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</si>
  <si>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</si>
  <si>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</si>
  <si>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</si>
  <si>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</si>
  <si>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</si>
  <si>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</si>
  <si>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</si>
  <si>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</si>
  <si>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</si>
  <si>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</si>
  <si>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</si>
  <si>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</si>
  <si>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</si>
  <si>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</si>
  <si>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</si>
  <si>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</si>
  <si>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</si>
  <si>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</si>
  <si>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</si>
  <si>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</si>
  <si>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</si>
  <si>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</si>
  <si>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</si>
  <si>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</si>
  <si>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</si>
  <si>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</si>
  <si>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</si>
  <si>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</si>
  <si>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</si>
  <si>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</si>
  <si>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</si>
  <si>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</si>
  <si>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</si>
  <si>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</si>
  <si>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</si>
  <si>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</si>
  <si>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</si>
  <si>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</si>
  <si>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</si>
  <si>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</si>
  <si>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</si>
  <si>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</si>
  <si>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</si>
  <si>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</si>
  <si>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</si>
  <si>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</si>
  <si>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</si>
  <si>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</si>
  <si>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</si>
  <si>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</si>
  <si>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</si>
  <si>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</si>
  <si>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</si>
  <si>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</si>
  <si>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</si>
  <si>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</si>
  <si>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</si>
  <si>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</si>
  <si>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</si>
  <si>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</si>
  <si>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</si>
  <si>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</si>
  <si>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</si>
  <si>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</si>
  <si>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</si>
  <si>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</si>
  <si>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</si>
  <si>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</si>
  <si>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</si>
  <si>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</si>
  <si>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</si>
  <si>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</si>
  <si>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</si>
  <si>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</si>
  <si>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</si>
  <si>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</si>
  <si>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</si>
  <si>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</si>
  <si>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</si>
  <si>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</si>
  <si>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</si>
  <si>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</si>
  <si>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</si>
  <si>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</si>
  <si>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</si>
  <si>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</si>
  <si>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</si>
  <si>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</si>
  <si>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</si>
  <si>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</si>
  <si>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</si>
  <si>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</si>
  <si>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</si>
  <si>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</si>
  <si>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</si>
  <si>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</si>
  <si>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</si>
  <si>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</si>
  <si>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</si>
  <si>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</si>
  <si>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</si>
  <si>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</si>
  <si>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</si>
  <si>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</si>
  <si>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</si>
  <si>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</si>
  <si>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</si>
  <si>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</si>
  <si>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</si>
  <si>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</si>
  <si>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</si>
  <si>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</si>
  <si>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</si>
  <si>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</si>
  <si>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</si>
  <si>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</si>
  <si>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</si>
  <si>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</si>
  <si>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</si>
  <si>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</si>
  <si>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</si>
  <si>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</si>
  <si>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</si>
  <si>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</si>
  <si>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</si>
  <si>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</si>
  <si>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</si>
  <si>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</si>
  <si>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</si>
  <si>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</si>
  <si>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</si>
  <si>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</si>
  <si>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</si>
  <si>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</si>
  <si>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</si>
  <si>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</si>
  <si>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</si>
  <si>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</si>
  <si>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</si>
  <si>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</si>
  <si>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</si>
  <si>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</si>
  <si>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</si>
  <si>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</si>
  <si>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</si>
  <si>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</si>
  <si>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</si>
  <si>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</si>
  <si>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</si>
  <si>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</si>
  <si>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</si>
  <si>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</si>
  <si>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</si>
  <si>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</si>
  <si>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</si>
  <si>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</si>
  <si>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</si>
  <si>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</si>
  <si>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</si>
  <si>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</si>
  <si>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</si>
  <si>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</si>
  <si>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</si>
  <si>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</si>
  <si>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</si>
  <si>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</si>
  <si>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</si>
  <si>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</si>
  <si>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</si>
  <si>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</si>
  <si>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</si>
  <si>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</si>
  <si>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</si>
  <si>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</si>
  <si>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</si>
  <si>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</si>
  <si>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</si>
  <si>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</si>
  <si>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</si>
  <si>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</si>
  <si>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</si>
  <si>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</si>
  <si>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</si>
  <si>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</si>
  <si>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</si>
  <si>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</si>
  <si>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</si>
  <si>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</si>
  <si>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</si>
  <si>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</si>
  <si>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</si>
  <si>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</si>
  <si>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</si>
  <si>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</si>
  <si>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</si>
  <si>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</si>
  <si>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</si>
  <si>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</si>
  <si>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</si>
  <si>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</si>
  <si>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</si>
  <si>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</si>
  <si>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</si>
  <si>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</si>
  <si>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</si>
  <si>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</si>
  <si>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</si>
  <si>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</si>
  <si>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</si>
  <si>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</si>
  <si>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</si>
  <si>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</si>
  <si>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</si>
  <si>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</si>
  <si>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</si>
  <si>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</si>
  <si>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</si>
  <si>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</si>
  <si>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</si>
  <si>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</si>
  <si>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</si>
  <si>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</si>
  <si>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</si>
  <si>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</si>
  <si>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</si>
  <si>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</si>
  <si>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</si>
  <si>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</si>
  <si>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</si>
  <si>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</si>
  <si>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</si>
  <si>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</si>
  <si>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</si>
  <si>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</si>
  <si>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</si>
  <si>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</si>
  <si>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</si>
  <si>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</si>
  <si>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</si>
  <si>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</si>
  <si>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</si>
  <si>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</si>
  <si>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</si>
  <si>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</si>
  <si>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</si>
  <si>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</si>
  <si>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</si>
  <si>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</si>
  <si>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</si>
  <si>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</si>
  <si>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</si>
  <si>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</si>
  <si>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</si>
  <si>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</si>
  <si>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</si>
  <si>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</si>
  <si>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</si>
  <si>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</si>
  <si>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</si>
  <si>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</si>
  <si>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</si>
  <si>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</si>
  <si>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</si>
  <si>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</si>
  <si>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</si>
  <si>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</si>
  <si>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</si>
  <si>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</si>
  <si>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</si>
  <si>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</si>
  <si>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</si>
  <si>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</si>
  <si>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</si>
  <si>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</si>
  <si>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</si>
  <si>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</si>
  <si>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</si>
  <si>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</si>
  <si>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</si>
  <si>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</si>
  <si>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</si>
  <si>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</si>
  <si>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</si>
  <si>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</si>
  <si>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</si>
  <si>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</si>
  <si>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</si>
  <si>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</si>
  <si>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</si>
  <si>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</si>
  <si>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</si>
  <si>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</si>
  <si>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</si>
  <si>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</si>
  <si>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</si>
  <si>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</si>
  <si>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</si>
  <si>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</si>
  <si>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</si>
  <si>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</si>
  <si>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</si>
  <si>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</si>
  <si>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</si>
  <si>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</si>
  <si>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</si>
  <si>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</si>
  <si>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</si>
  <si>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</si>
  <si>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</si>
  <si>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</si>
  <si>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</si>
  <si>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</si>
  <si>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</si>
  <si>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</si>
  <si>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</si>
  <si>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</si>
  <si>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</si>
  <si>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</si>
  <si>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</si>
  <si>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</si>
  <si>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</si>
  <si>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</si>
  <si>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</si>
  <si>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</si>
  <si>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</si>
  <si>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</si>
  <si>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</si>
  <si>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</si>
  <si>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</si>
  <si>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</si>
  <si>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</si>
  <si>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</si>
  <si>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</si>
  <si>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</si>
  <si>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</si>
  <si>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</si>
  <si>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</si>
  <si>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</si>
  <si>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</si>
  <si>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</si>
  <si>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</si>
  <si>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</si>
  <si>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</si>
  <si>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</si>
  <si>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</si>
  <si>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</si>
  <si>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</si>
  <si>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</si>
  <si>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</si>
  <si>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</si>
  <si>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</si>
  <si>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</si>
  <si>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</si>
  <si>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</si>
  <si>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</si>
  <si>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</si>
  <si>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</si>
  <si>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</si>
  <si>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</si>
  <si>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</si>
  <si>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</si>
  <si>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</si>
  <si>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</si>
  <si>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</si>
  <si>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</si>
  <si>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</si>
  <si>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</si>
  <si>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</si>
  <si>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</si>
  <si>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</si>
  <si>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</si>
  <si>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</si>
  <si>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</si>
  <si>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</si>
  <si>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</si>
  <si>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</si>
  <si>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</si>
  <si>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</si>
  <si>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</si>
  <si>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</si>
  <si>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</si>
  <si>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</si>
  <si>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</si>
  <si>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</si>
  <si>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</si>
  <si>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</si>
  <si>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</si>
  <si>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</si>
  <si>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</si>
  <si>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</si>
  <si>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</si>
  <si>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</si>
  <si>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</si>
  <si>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</si>
  <si>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</si>
  <si>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</si>
  <si>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</si>
  <si>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</si>
  <si>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</si>
  <si>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</si>
  <si>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</si>
  <si>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</si>
  <si>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</si>
  <si>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</si>
  <si>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</si>
  <si>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</si>
  <si>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</si>
  <si>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</si>
  <si>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</si>
  <si>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</si>
  <si>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</si>
  <si>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</si>
  <si>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</si>
  <si>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</si>
  <si>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</si>
  <si>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</si>
  <si>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</si>
  <si>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</si>
  <si>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</si>
  <si>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</si>
  <si>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</si>
  <si>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</si>
  <si>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</si>
  <si>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</si>
  <si>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</si>
  <si>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</si>
  <si>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</si>
  <si>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</si>
  <si>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</si>
  <si>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</si>
  <si>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</si>
  <si>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</si>
  <si>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</si>
  <si>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</si>
  <si>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</si>
  <si>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</si>
  <si>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</si>
  <si>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</si>
  <si>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</si>
  <si>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</si>
  <si>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</si>
  <si>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</si>
  <si>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</si>
  <si>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</si>
  <si>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</si>
  <si>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</si>
  <si>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</si>
  <si>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</si>
  <si>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</si>
  <si>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</si>
  <si>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</si>
  <si>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</si>
  <si>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</si>
  <si>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</si>
  <si>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</si>
  <si>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</si>
  <si>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</si>
  <si>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</si>
  <si>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</si>
  <si>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</si>
  <si>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</si>
  <si>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</si>
  <si>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</si>
  <si>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</si>
  <si>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</si>
  <si>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</si>
  <si>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</si>
  <si>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</si>
  <si>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</si>
  <si>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</si>
  <si>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</si>
  <si>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</si>
  <si>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</si>
  <si>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</si>
  <si>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</si>
  <si>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</si>
  <si>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</si>
  <si>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</si>
  <si>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</si>
  <si>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</si>
  <si>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</si>
  <si>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</si>
  <si>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</si>
  <si>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</si>
  <si>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</si>
  <si>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</si>
  <si>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</si>
  <si>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</si>
  <si>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</si>
  <si>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</si>
  <si>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</si>
  <si>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</si>
  <si>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</si>
  <si>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</si>
  <si>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</si>
  <si>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</si>
  <si>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</si>
  <si>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</si>
  <si>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</si>
  <si>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</si>
  <si>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</si>
  <si>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</si>
  <si>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</si>
  <si>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</si>
  <si>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</si>
  <si>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</si>
  <si>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</si>
  <si>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</si>
  <si>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</si>
  <si>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</si>
  <si>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</si>
  <si>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</si>
  <si>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</si>
  <si>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</si>
  <si>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</si>
  <si>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</si>
  <si>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</si>
  <si>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</si>
  <si>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</si>
  <si>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</si>
  <si>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</si>
  <si>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</si>
  <si>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</si>
  <si>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</si>
  <si>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</si>
  <si>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</si>
  <si>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</si>
  <si>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</si>
  <si>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</si>
  <si>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</si>
  <si>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</si>
  <si>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</si>
  <si>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</si>
  <si>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</si>
  <si>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</si>
  <si>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</si>
  <si>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</si>
  <si>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</si>
  <si>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</si>
  <si>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</si>
  <si>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</si>
  <si>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</si>
  <si>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</si>
  <si>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</si>
  <si>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</si>
  <si>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</si>
  <si>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</si>
  <si>
    <t>ADLYC JOHN</t>
  </si>
  <si>
    <t>AMULONG ADLYC JOHN P.</t>
  </si>
  <si>
    <t>RA No. 9710 / CSC MC No. 25</t>
  </si>
  <si>
    <t>SANCHEZ</t>
  </si>
  <si>
    <t>PERMANENT</t>
  </si>
  <si>
    <t>TOURISM RECEPTIONIST III</t>
  </si>
  <si>
    <t>TOLENTINO IMELDA S.</t>
  </si>
  <si>
    <t>MEJIA</t>
  </si>
  <si>
    <t>MENERIZA</t>
  </si>
  <si>
    <t>MEJIA MENERIZA M.</t>
  </si>
  <si>
    <t>MELQUIADES JR.</t>
  </si>
  <si>
    <t>TCIS/CSU</t>
  </si>
  <si>
    <t>SARMIENTO MELQUIADES JR. F.</t>
  </si>
  <si>
    <t>AILYN</t>
  </si>
  <si>
    <t>LAUREL</t>
  </si>
  <si>
    <t>DE OCAMPO AILYN L.</t>
  </si>
  <si>
    <t>CRISTY</t>
  </si>
  <si>
    <t>MAINTENANCE</t>
  </si>
  <si>
    <t>JAVIER CRISTY U.</t>
  </si>
  <si>
    <t>ACOSTA</t>
  </si>
  <si>
    <t>ACOSTA MARIETA A.</t>
  </si>
  <si>
    <t>DIOKNO</t>
  </si>
  <si>
    <t>FRANCISCA</t>
  </si>
  <si>
    <t>DIOKNO FRANCISCA A.</t>
  </si>
  <si>
    <t>RDO</t>
  </si>
  <si>
    <t>MENDOZA ARTHUR D.</t>
  </si>
  <si>
    <t>RAMOS NANCY P.</t>
  </si>
  <si>
    <t>MARIA TERESA</t>
  </si>
  <si>
    <t>SARMIENTO MARIA TERESA E.</t>
  </si>
  <si>
    <t>ANALUS</t>
  </si>
  <si>
    <t>OFFICE OF THE MAYOR</t>
  </si>
  <si>
    <t>MENDOZA ANALUS A.</t>
  </si>
  <si>
    <t>AY</t>
  </si>
  <si>
    <t>HILARIO CRISTY U.</t>
  </si>
  <si>
    <t>MAHARLIKA ELEM SCH.</t>
  </si>
  <si>
    <t>HERNANDEZ JANINE Q.</t>
  </si>
  <si>
    <t>ALMAREZ GRACITA S.</t>
  </si>
  <si>
    <t>725/2023</t>
  </si>
  <si>
    <t>R.A. NO. 9710/CSC MC NO. 25, S. 2010</t>
  </si>
  <si>
    <t>7/25/0223</t>
  </si>
  <si>
    <t>DINGLASAN</t>
  </si>
  <si>
    <t>DE VILLA MARITES D.</t>
  </si>
  <si>
    <t>RA NO. 8972/CSC MC NO. 8, S. 2004 - SOLO PARENT LEAVE</t>
  </si>
  <si>
    <t>MARIANNE</t>
  </si>
  <si>
    <t>V.</t>
  </si>
  <si>
    <t>LOCAL SCHOOL BOARD</t>
  </si>
  <si>
    <t>LSB</t>
  </si>
  <si>
    <t>JAVIER MARIANNE V.</t>
  </si>
  <si>
    <t>JASMINE</t>
  </si>
  <si>
    <t>TOURISM STAFF</t>
  </si>
  <si>
    <t>TCDO</t>
  </si>
  <si>
    <t>BAYOT JASMINE A.</t>
  </si>
  <si>
    <t>RENDORA</t>
  </si>
  <si>
    <t>RAFFY</t>
  </si>
  <si>
    <t>GRABADOR</t>
  </si>
  <si>
    <t>CONTRACTUAL</t>
  </si>
  <si>
    <t>RENDORA RAFFY G.</t>
  </si>
  <si>
    <t>RENZ KARL</t>
  </si>
  <si>
    <t>CITY HEALTH OFFICE</t>
  </si>
  <si>
    <t>ALEGRE RENZ KARL C.</t>
  </si>
  <si>
    <t>R.A. NO. 8187 - PATERNITY</t>
  </si>
  <si>
    <t>CHARITY</t>
  </si>
  <si>
    <t>RTC BRANCA</t>
  </si>
  <si>
    <t>JIMENO CHARITY 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</si>
</sst>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101">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 fillId="0" borderId="0" xfId="1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0" fillId="0" borderId="0" xfId="0" applyFill="1" applyAlignment="1">
      <alignment horizontal="center" vertical="center"/>
    </xf>
    <xf numFmtId="14" fontId="0" fillId="0" borderId="0" xfId="0" applyNumberFormat="1" applyFill="1" applyAlignment="1">
      <alignment horizontal="center" vertical="center"/>
    </xf>
    <xf numFmtId="0" fontId="1" fillId="0" borderId="0" xfId="11" applyFill="1" applyAlignment="1">
      <alignment horizontal="center" vertical="center" wrapText="1"/>
    </xf>
    <xf numFmtId="0" fontId="1" fillId="0" borderId="0" xfId="11" applyNumberFormat="1" applyFill="1" applyAlignment="1">
      <alignment horizontal="center" vertical="center" wrapText="1"/>
    </xf>
    <xf numFmtId="14" fontId="1" fillId="0" borderId="0" xfId="14" applyFill="1">
      <alignment horizontal="left" vertical="center" indent="1"/>
    </xf>
    <xf numFmtId="14" fontId="1" fillId="0" borderId="0" xfId="14" applyFill="1" applyAlignment="1">
      <alignment horizontal="center" vertical="center"/>
    </xf>
    <xf numFmtId="1" fontId="1" fillId="0" borderId="0" xfId="13" applyNumberFormat="1" applyFill="1" applyAlignment="1">
      <alignment horizontal="center" vertical="center"/>
    </xf>
    <xf numFmtId="14" fontId="0" fillId="0" borderId="0" xfId="14" applyFont="1" applyFill="1" applyAlignment="1">
      <alignment horizontal="center" vertical="center"/>
    </xf>
    <xf numFmtId="0" fontId="0" fillId="0" borderId="0" xfId="11" applyFont="1" applyFill="1" applyAlignment="1">
      <alignment horizontal="center" vertical="center" wrapText="1"/>
    </xf>
    <xf numFmtId="0" fontId="0" fillId="0" borderId="0" xfId="11" applyNumberFormat="1" applyFont="1" applyFill="1">
      <alignment horizontal="left" vertical="center" wrapText="1" indent="1"/>
    </xf>
    <xf numFmtId="0" fontId="0" fillId="0" borderId="0" xfId="11" applyFont="1" applyFill="1">
      <alignment horizontal="left" vertical="center" wrapText="1" indent="1"/>
    </xf>
    <xf numFmtId="0" fontId="4" fillId="0" borderId="0" xfId="17">
      <alignment horizontal="center" vertical="center"/>
    </xf>
    <xf numFmtId="0" fontId="14" fillId="10" borderId="0" xfId="23" applyFont="1" applyFill="1" applyBorder="1" applyAlignment="1">
      <alignment horizontal="center" vertical="center"/>
    </xf>
    <xf numFmtId="165" fontId="11" fillId="0" borderId="0" xfId="18">
      <alignment horizontal="center" vertical="center"/>
    </xf>
    <xf numFmtId="0" fontId="12" fillId="0" borderId="0" xfId="19" applyFill="1">
      <alignment horizontal="center" vertical="center"/>
    </xf>
    <xf numFmtId="0" fontId="8" fillId="5" borderId="0" xfId="5"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0" fontId="7" fillId="2" borderId="0" xfId="9">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76">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b/>
        <i val="0"/>
        <color rgb="FF0070C0"/>
      </font>
    </dxf>
    <dxf>
      <font>
        <color theme="9" tint="-0.24994659260841701"/>
      </font>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75"/>
      <tableStyleElement type="headerRow" dxfId="74"/>
      <tableStyleElement type="firstColumn" dxfId="73"/>
      <tableStyleElement type="firstRowStripe" dxfId="72"/>
      <tableStyleElement type="firstHeaderCell" dxfId="71"/>
    </tableStyle>
    <tableStyle name="Leave Report" table="0" count="13">
      <tableStyleElement type="wholeTable" dxfId="70"/>
      <tableStyleElement type="headerRow" dxfId="69"/>
      <tableStyleElement type="totalRow" dxfId="68"/>
      <tableStyleElement type="firstRowStripe" dxfId="67"/>
      <tableStyleElement type="firstColumnStripe" dxfId="66"/>
      <tableStyleElement type="firstSubtotalColumn" dxfId="65"/>
      <tableStyleElement type="firstSubtotalRow" dxfId="64"/>
      <tableStyleElement type="secondSubtotalRow" dxfId="63"/>
      <tableStyleElement type="firstRowSubheading" dxfId="62"/>
      <tableStyleElement type="secondRowSubheading" dxfId="61"/>
      <tableStyleElement type="thirdRowSubheading" dxfId="60"/>
      <tableStyleElement type="pageFieldLabels" dxfId="59"/>
      <tableStyleElement type="pageFieldValues" dxfId="5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2</xdr:col>
      <xdr:colOff>968829</xdr:colOff>
      <xdr:row>2</xdr:row>
      <xdr:rowOff>1</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9525</xdr:colOff>
          <xdr:row>2</xdr:row>
          <xdr:rowOff>285750</xdr:rowOff>
        </xdr:to>
        <xdr:sp macro="" textlink="">
          <xdr:nvSpPr>
            <xdr:cNvPr id="2053" name="ComboBox1" hidden="1">
              <a:extLst>
                <a:ext uri="{63B3BB69-23CF-44E3-9099-C40C66FF867C}">
                  <a14:compatExt spid="_x0000_s2053"/>
                </a:ext>
                <a:ext uri="{FF2B5EF4-FFF2-40B4-BE49-F238E27FC236}">
                  <a16:creationId xmlns=""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068.69435810185" createdVersion="8" refreshedVersion="8" minRefreshableVersion="3" recordCount="5561">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7">
      <pivotArea outline="0" collapsedLevelsAreSubtotals="1" fieldPosition="0"/>
    </format>
    <format dxfId="56">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1">
      <pivotArea dataOnly="0" labelOnly="1" outline="0" axis="axisValues" fieldPosition="0"/>
    </format>
    <format dxfId="20">
      <pivotArea grandRow="1" outline="0" collapsedLevelsAreSubtotals="1" fieldPosition="0"/>
    </format>
    <format dxfId="19">
      <pivotArea grandRow="1" outline="0" collapsedLevelsAreSubtotals="1"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 dxfId="14">
      <pivotArea collapsedLevelsAreSubtotals="1" fieldPosition="0">
        <references count="1">
          <reference field="7" count="0"/>
        </references>
      </pivotArea>
    </format>
    <format dxfId="13">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55"/>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7191" dataDxfId="54" headerRowCellStyle="Table Headers">
  <autoFilter ref="A4:M7191">
    <filterColumn colId="1">
      <filters>
        <dateGroupItem year="2023" month="8" day="7" dateTimeGrouping="day"/>
      </filters>
    </filterColumn>
  </autoFilter>
  <sortState ref="A5791:M5967">
    <sortCondition ref="B4:B5969"/>
  </sortState>
  <tableColumns count="13">
    <tableColumn id="11" name="CTRL  No" dataDxfId="53"/>
    <tableColumn id="12" name="Date Encoded" dataDxfId="52"/>
    <tableColumn id="13" name="Date File" dataDxfId="51"/>
    <tableColumn id="1" name="Employee Name" totalsRowLabel="Total" dataDxfId="50" dataCellStyle="Table details"/>
    <tableColumn id="6" name="Office" dataDxfId="49" dataCellStyle="Table details">
      <calculatedColumnFormula>IF(ISBLANK(LeaveTracker[[#This Row],[Employee Name]]),"-----",VLOOKUP(LeaveTracker[[#This Row],[Employee Name]],Employees[[Employee Name]:[Office]],7))</calculatedColumnFormula>
    </tableColumn>
    <tableColumn id="8" name="Employment Status" dataDxfId="48" dataCellStyle="Table details">
      <calculatedColumnFormula>IF(ISBLANK(LeaveTracker[[#This Row],[Employee Name]]),"-----",VLOOKUP(LeaveTracker[[#This Row],[Employee Name]],Employees[[Employee Name]:[Office]],6))</calculatedColumnFormula>
    </tableColumn>
    <tableColumn id="2" name="Start Date" dataDxfId="47" dataCellStyle="Table Dates"/>
    <tableColumn id="3" name="End Date" dataDxfId="46" dataCellStyle="Table Dates"/>
    <tableColumn id="4" name="Type of Leave" dataDxfId="45" dataCellStyle="Table details"/>
    <tableColumn id="7" name="Specification" dataDxfId="44"/>
    <tableColumn id="10" name="Days Leave" dataDxfId="43">
      <calculatedColumnFormula>LeaveTracker[[#This Row],[Days]]&amp;" "&amp;LeaveTracker[[#This Row],[Type of Leave]]</calculatedColumnFormula>
    </tableColumn>
    <tableColumn id="5" name="Days" totalsRowFunction="sum" dataDxfId="42" dataCellStyle="Table Days">
      <calculatedColumnFormula>NETWORKDAYS(LeaveTracker[[#This Row],[Start Date]],LeaveTracker[[#This Row],[End Date]],lstHolidays)</calculatedColumnFormula>
    </tableColumn>
    <tableColumn id="9" name="RECEIVED BY:" dataDxfId="41"/>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718" totalsRowShown="0" headerRowCellStyle="Table Headers" dataCellStyle="Table details">
  <autoFilter ref="A3:I718">
    <filterColumn colId="1">
      <filters>
        <filter val="DIMAPILIS ALFREDO C."/>
        <filter val="DIMAPILIS ANTHONY A."/>
        <filter val="DIMAPILIS ARIEL M."/>
        <filter val="DIMAPILIS DENNIS C."/>
        <filter val="DIMAPILIS ELIZABETH A."/>
        <filter val="DIMAPILIS ELVIRA S."/>
        <filter val="DIMAPILIS JONNA T."/>
        <filter val="DIMAPILIS JOSEPHINE P."/>
        <filter val="DIMAPILIS MA. TRINIDAD S."/>
        <filter val="DIMAPILIS VILMA T."/>
        <filter val="DIMAPILIS VINCE BENEDICT R."/>
      </filters>
    </filterColumn>
  </autoFilter>
  <sortState ref="A4:I700">
    <sortCondition ref="B3:B700"/>
  </sortState>
  <tableColumns count="9">
    <tableColumn id="5" name="NO" dataDxfId="40" dataCellStyle="Table details">
      <calculatedColumnFormula>A2+1</calculatedColumnFormula>
    </tableColumn>
    <tableColumn id="1" name="Employee Name" dataDxfId="39" dataCellStyle="Table details">
      <calculatedColumnFormula>CONCATENATE(Employees[[#This Row],[Lastname]]," ",Employees[[#This Row],[Firstname]], " ",LEFT(Employees[[#This Row],[Middlename]],1),IF(ISBLANK(Employees[[#This Row],[Middlename]])," ","."))</calculatedColumnFormula>
    </tableColumn>
    <tableColumn id="11" name="Lastname" dataDxfId="38" dataCellStyle="Table details"/>
    <tableColumn id="10" name="Firstname" dataDxfId="37" dataCellStyle="Table details"/>
    <tableColumn id="9" name="Middlename" dataDxfId="36" dataCellStyle="Table details"/>
    <tableColumn id="6" name="Position" dataDxfId="35" dataCellStyle="Table details"/>
    <tableColumn id="2" name="Employment Status" dataCellStyle="Table details"/>
    <tableColumn id="8" name="Office" dataDxfId="34" dataCellStyle="Table details"/>
    <tableColumn id="3" name="DUMPLICATE" dataDxfId="33"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20" totalsRowShown="0" dataDxfId="32"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31">
  <autoFilter ref="A5:I454"/>
  <sortState ref="A4:H407">
    <sortCondition ref="A3:A407"/>
  </sortState>
  <tableColumns count="9">
    <tableColumn id="1" name="NO" dataDxfId="30">
      <calculatedColumnFormula>IF(ISBLANK(B6),"",ROW(A1))</calculatedColumnFormula>
    </tableColumn>
    <tableColumn id="2" name="EMPLOYEE NAME" dataDxfId="29">
      <calculatedColumnFormula>IF(ISBLANK('List of Employees'!B5),"",'List of Employees'!B5)</calculatedColumnFormula>
    </tableColumn>
    <tableColumn id="3" name="OFFICE" dataDxfId="28">
      <calculatedColumnFormula>VLOOKUP(Table3[[#This Row],[EMPLOYEE NAME]],Employees[[Employee Name]:[Office]],6)</calculatedColumnFormula>
    </tableColumn>
    <tableColumn id="4" name="# SICK LEAVE" dataDxfId="27">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26"/>
    <tableColumn id="6" name="#MATERNITY" dataDxfId="25"/>
    <tableColumn id="7" name="#PATERNITY" dataDxfId="24"/>
    <tableColumn id="8" name="#OTHERS" dataDxfId="23"/>
    <tableColumn id="9" name="TOTAL DAYS LEAVE" dataDxfId="22">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2"/>
  <sheetViews>
    <sheetView zoomScale="95" zoomScaleNormal="95" workbookViewId="0">
      <selection activeCell="B7" sqref="B7"/>
    </sheetView>
  </sheetViews>
  <sheetFormatPr defaultRowHeight="16.5" x14ac:dyDescent="0.3"/>
  <cols>
    <col min="1" max="1" width="23.75" bestFit="1" customWidth="1"/>
    <col min="2" max="2" width="16.375" bestFit="1" customWidth="1"/>
    <col min="3" max="3" width="8.125" bestFit="1" customWidth="1"/>
    <col min="4" max="4" width="8.875" bestFit="1" customWidth="1"/>
    <col min="5" max="5" width="8.25" bestFit="1" customWidth="1"/>
    <col min="6" max="6" width="9.5" bestFit="1" customWidth="1"/>
    <col min="7" max="7" width="4.25" bestFit="1" customWidth="1"/>
    <col min="8" max="8" width="18.375" bestFit="1" customWidth="1"/>
    <col min="9" max="9" width="18.875" bestFit="1" customWidth="1"/>
    <col min="10" max="10" width="7.375" bestFit="1" customWidth="1"/>
    <col min="11" max="11" width="11.62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1" spans="1:11" x14ac:dyDescent="0.3">
      <c r="A1" s="26" t="s">
        <v>80</v>
      </c>
      <c r="B1" t="s">
        <v>2263</v>
      </c>
    </row>
    <row r="3" spans="1:11" x14ac:dyDescent="0.3">
      <c r="A3" s="26" t="s">
        <v>2260</v>
      </c>
      <c r="B3" s="26" t="s">
        <v>2007</v>
      </c>
    </row>
    <row r="4" spans="1:11" x14ac:dyDescent="0.3">
      <c r="A4" s="26" t="s">
        <v>432</v>
      </c>
      <c r="B4" t="s">
        <v>2008</v>
      </c>
      <c r="C4" t="s">
        <v>1290</v>
      </c>
      <c r="D4" t="s">
        <v>1997</v>
      </c>
      <c r="E4" t="s">
        <v>1704</v>
      </c>
      <c r="F4" t="s">
        <v>1996</v>
      </c>
      <c r="G4">
        <v>0</v>
      </c>
      <c r="H4" t="s">
        <v>1973</v>
      </c>
      <c r="I4" t="s">
        <v>711</v>
      </c>
      <c r="J4" t="s">
        <v>1999</v>
      </c>
      <c r="K4" t="s">
        <v>433</v>
      </c>
    </row>
    <row r="5" spans="1:11" x14ac:dyDescent="0.3">
      <c r="A5" s="48" t="s">
        <v>2264</v>
      </c>
      <c r="B5" s="59" t="s">
        <v>2009</v>
      </c>
      <c r="C5" s="59" t="s">
        <v>2009</v>
      </c>
      <c r="D5" s="59" t="s">
        <v>2009</v>
      </c>
      <c r="E5" s="59" t="s">
        <v>2009</v>
      </c>
      <c r="F5" s="59">
        <v>825</v>
      </c>
      <c r="G5" s="59" t="s">
        <v>2009</v>
      </c>
      <c r="H5" s="59" t="s">
        <v>2009</v>
      </c>
      <c r="I5" s="59" t="s">
        <v>2009</v>
      </c>
      <c r="J5" s="59" t="s">
        <v>2009</v>
      </c>
      <c r="K5" s="59">
        <v>825</v>
      </c>
    </row>
    <row r="6" spans="1:11" x14ac:dyDescent="0.3">
      <c r="A6" s="48" t="s">
        <v>2265</v>
      </c>
      <c r="B6" s="59" t="s">
        <v>2009</v>
      </c>
      <c r="C6" s="59">
        <v>1</v>
      </c>
      <c r="D6" s="59">
        <v>2</v>
      </c>
      <c r="E6" s="59" t="s">
        <v>2009</v>
      </c>
      <c r="F6" s="59">
        <v>29</v>
      </c>
      <c r="G6" s="59" t="s">
        <v>2009</v>
      </c>
      <c r="H6" s="59" t="s">
        <v>2009</v>
      </c>
      <c r="I6" s="59" t="s">
        <v>2009</v>
      </c>
      <c r="J6" s="59" t="s">
        <v>2009</v>
      </c>
      <c r="K6" s="59">
        <v>32</v>
      </c>
    </row>
    <row r="7" spans="1:11" x14ac:dyDescent="0.3">
      <c r="A7" s="48" t="s">
        <v>2261</v>
      </c>
      <c r="B7" s="59" t="s">
        <v>2009</v>
      </c>
      <c r="C7" s="59">
        <v>1036</v>
      </c>
      <c r="D7" s="59">
        <v>3</v>
      </c>
      <c r="E7" s="59">
        <v>59</v>
      </c>
      <c r="F7" s="59">
        <v>1528</v>
      </c>
      <c r="G7" s="59">
        <v>49</v>
      </c>
      <c r="H7" s="59" t="s">
        <v>2009</v>
      </c>
      <c r="I7" s="59" t="s">
        <v>2009</v>
      </c>
      <c r="J7" s="59" t="s">
        <v>2009</v>
      </c>
      <c r="K7" s="59">
        <v>2675</v>
      </c>
    </row>
    <row r="8" spans="1:11" x14ac:dyDescent="0.3">
      <c r="A8" s="48" t="s">
        <v>2259</v>
      </c>
      <c r="B8" s="59" t="s">
        <v>2009</v>
      </c>
      <c r="C8" s="59">
        <v>275</v>
      </c>
      <c r="D8" s="59">
        <v>2</v>
      </c>
      <c r="E8" s="59">
        <v>4</v>
      </c>
      <c r="F8" s="59">
        <v>435</v>
      </c>
      <c r="G8" s="59">
        <v>88</v>
      </c>
      <c r="H8" s="59">
        <v>1</v>
      </c>
      <c r="I8" s="59">
        <v>1</v>
      </c>
      <c r="J8" s="59">
        <v>1</v>
      </c>
      <c r="K8" s="59">
        <v>807</v>
      </c>
    </row>
    <row r="9" spans="1:11" x14ac:dyDescent="0.3">
      <c r="A9" s="48" t="s">
        <v>2266</v>
      </c>
      <c r="B9" s="59" t="s">
        <v>2009</v>
      </c>
      <c r="C9" s="59">
        <v>14</v>
      </c>
      <c r="D9" s="59" t="s">
        <v>2009</v>
      </c>
      <c r="E9" s="59" t="s">
        <v>2009</v>
      </c>
      <c r="F9" s="59">
        <v>39</v>
      </c>
      <c r="G9" s="59">
        <v>6</v>
      </c>
      <c r="H9" s="59" t="s">
        <v>2009</v>
      </c>
      <c r="I9" s="59" t="s">
        <v>2009</v>
      </c>
      <c r="J9" s="59" t="s">
        <v>2009</v>
      </c>
      <c r="K9" s="59">
        <v>59</v>
      </c>
    </row>
    <row r="10" spans="1:11" x14ac:dyDescent="0.3">
      <c r="A10" s="63" t="s">
        <v>2266</v>
      </c>
      <c r="B10" s="59" t="s">
        <v>2009</v>
      </c>
      <c r="C10" s="59">
        <v>14</v>
      </c>
      <c r="D10" s="59" t="s">
        <v>2009</v>
      </c>
      <c r="E10" s="59" t="s">
        <v>2009</v>
      </c>
      <c r="F10" s="59">
        <v>39</v>
      </c>
      <c r="G10" s="59">
        <v>6</v>
      </c>
      <c r="H10" s="59" t="s">
        <v>2009</v>
      </c>
      <c r="I10" s="59" t="s">
        <v>2009</v>
      </c>
      <c r="J10" s="59" t="s">
        <v>2009</v>
      </c>
      <c r="K10" s="59">
        <v>59</v>
      </c>
    </row>
    <row r="11" spans="1:11" x14ac:dyDescent="0.3">
      <c r="A11" s="64" t="s">
        <v>1999</v>
      </c>
      <c r="B11" s="59" t="s">
        <v>2009</v>
      </c>
      <c r="C11" s="59">
        <v>14</v>
      </c>
      <c r="D11" s="59" t="s">
        <v>2009</v>
      </c>
      <c r="E11" s="59" t="s">
        <v>2009</v>
      </c>
      <c r="F11" s="59">
        <v>39</v>
      </c>
      <c r="G11" s="59">
        <v>6</v>
      </c>
      <c r="H11" s="59" t="s">
        <v>2009</v>
      </c>
      <c r="I11" s="59" t="s">
        <v>2009</v>
      </c>
      <c r="J11" s="59" t="s">
        <v>2009</v>
      </c>
      <c r="K11" s="59">
        <v>59</v>
      </c>
    </row>
    <row r="12" spans="1:11" x14ac:dyDescent="0.3">
      <c r="A12" s="48" t="s">
        <v>433</v>
      </c>
      <c r="B12" s="59" t="s">
        <v>2009</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zoomScale="91" zoomScaleNormal="91" workbookViewId="0">
      <selection activeCell="X1" sqref="X1"/>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89" t="s">
        <v>863</v>
      </c>
      <c r="D2" s="89"/>
      <c r="E2" s="89"/>
      <c r="F2" s="89"/>
      <c r="G2" s="89"/>
      <c r="H2" s="89"/>
      <c r="I2" s="89"/>
      <c r="J2" s="46"/>
      <c r="K2" s="47" t="s">
        <v>1067</v>
      </c>
      <c r="L2" s="47"/>
      <c r="M2" s="92" t="str">
        <f>VLOOKUP(valSelEmployee,Employees[[Employee Name]:[Office]],6)</f>
        <v>REGULAR</v>
      </c>
      <c r="N2" s="92"/>
      <c r="O2" s="92"/>
      <c r="P2" s="92"/>
      <c r="Q2" s="92"/>
      <c r="R2" s="92"/>
      <c r="S2" s="92"/>
      <c r="U2" s="4"/>
      <c r="V2" s="4"/>
      <c r="W2" s="4"/>
      <c r="X2" s="4"/>
      <c r="Y2" s="4"/>
      <c r="Z2" s="4"/>
      <c r="AA2" s="4"/>
      <c r="AB2" s="4"/>
    </row>
    <row r="3" spans="1:44" ht="21.95" customHeight="1" thickTop="1" thickBot="1" x14ac:dyDescent="0.3">
      <c r="B3" s="13" t="s">
        <v>17</v>
      </c>
      <c r="C3" s="90">
        <v>2023</v>
      </c>
      <c r="D3" s="90"/>
      <c r="E3" s="90"/>
      <c r="F3" s="90"/>
      <c r="G3" s="90"/>
      <c r="H3" s="90"/>
      <c r="I3" s="90"/>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94" t="s">
        <v>4</v>
      </c>
      <c r="D19" s="94"/>
      <c r="E19" s="94"/>
      <c r="F19" s="7"/>
      <c r="H19" s="79" t="s">
        <v>5</v>
      </c>
      <c r="I19" s="79"/>
      <c r="J19" s="79"/>
      <c r="K19" s="79"/>
      <c r="L19" s="7"/>
      <c r="M19" s="16"/>
      <c r="N19" s="86" t="s">
        <v>74</v>
      </c>
      <c r="O19" s="86"/>
      <c r="P19" s="86"/>
      <c r="Q19" s="7"/>
      <c r="S19" s="79" t="s">
        <v>13</v>
      </c>
      <c r="T19" s="79"/>
      <c r="U19" s="79"/>
      <c r="V19" s="7"/>
      <c r="X19" s="79" t="s">
        <v>76</v>
      </c>
      <c r="Y19" s="79"/>
      <c r="Z19" s="79"/>
      <c r="AA19" s="7"/>
      <c r="AC19" s="79" t="s">
        <v>77</v>
      </c>
      <c r="AD19" s="79"/>
      <c r="AE19" s="79"/>
      <c r="AF19" s="7"/>
      <c r="AH19" s="79" t="s">
        <v>1</v>
      </c>
      <c r="AI19" s="79"/>
      <c r="AJ19" s="79"/>
      <c r="AM19" s="79" t="s">
        <v>1023</v>
      </c>
      <c r="AN19" s="79"/>
      <c r="AO19" s="79"/>
    </row>
    <row r="20" spans="2:44" ht="54.95" customHeight="1" x14ac:dyDescent="0.3">
      <c r="B20" s="27"/>
      <c r="C20" s="95">
        <f ca="1">SUMIFS(LeaveTracker[Days],LeaveTracker[Employee Name],valSelEmployee,LeaveTracker[Start Date],"&gt;="&amp;DATE(Calendar_Year,1,1),LeaveTracker[End Date],"&lt;"&amp;DATE(Calendar_Year+1,1,1))</f>
        <v>134</v>
      </c>
      <c r="D20" s="95"/>
      <c r="E20" s="95"/>
      <c r="F20" s="7"/>
      <c r="H20" s="97">
        <f>NETWORKDAYS(DATE(Calendar_Year,1,1),EDATE(DATE(Calendar_Year,1,1),12)-1)</f>
        <v>260</v>
      </c>
      <c r="I20" s="97"/>
      <c r="J20" s="97"/>
      <c r="K20" s="97"/>
      <c r="L20" s="7"/>
      <c r="N20" s="87">
        <f ca="1">SUMIFS(LeaveTracker[Days],LeaveTracker[Employee Name],valSelEmployee,LeaveTracker[Start Date],"&gt;="&amp;DATE(Calendar_Year,1,1),LeaveTracker[End Date],"&lt;"&amp;DATE(Calendar_Year+1,1,1),LeaveTracker[Type of Leave],'Leave Types'!B4)</f>
        <v>92</v>
      </c>
      <c r="O20" s="87"/>
      <c r="P20" s="87"/>
      <c r="Q20" s="7"/>
      <c r="S20" s="88">
        <f>SUMIFS(LeaveTracker[Days],LeaveTracker[Employee Name],valSelEmployee,LeaveTracker[Start Date],"&gt;="&amp;DATE(Calendar_Year,1,1),LeaveTracker[End Date],"&lt;"&amp;DATE(Calendar_Year+1,1,1),LeaveTracker[Type of Leave],'Leave Types'!B5)</f>
        <v>0</v>
      </c>
      <c r="T20" s="88"/>
      <c r="U20" s="88"/>
      <c r="V20" s="7"/>
      <c r="X20" s="93">
        <f>SUMIFS(LeaveTracker[Days],LeaveTracker[Employee Name],valSelEmployee,LeaveTracker[Start Date],"&gt;="&amp;DATE(Calendar_Year,1,1),LeaveTracker[End Date],"&lt;"&amp;DATE(Calendar_Year+1,1,1),LeaveTracker[Type of Leave],'Leave Types'!B6)</f>
        <v>0</v>
      </c>
      <c r="Y20" s="93"/>
      <c r="Z20" s="93"/>
      <c r="AA20" s="7"/>
      <c r="AC20" s="83">
        <f>SUMIFS(LeaveTracker[Days],LeaveTracker[Employee Name],valSelEmployee,LeaveTracker[Start Date],"&gt;="&amp;DATE(Calendar_Year,1,1),LeaveTracker[End Date],"&lt;"&amp;DATE(Calendar_Year+1,1,1),LeaveTracker[Type of Leave],'Leave Types'!B7)</f>
        <v>0</v>
      </c>
      <c r="AD20" s="83"/>
      <c r="AE20" s="83"/>
      <c r="AF20" s="7"/>
      <c r="AH20" s="91">
        <f ca="1">SUMIFS(LeaveTracker[Days],LeaveTracker[Employee Name],valSelEmployee,LeaveTracker[Start Date],"&gt;="&amp;DATE(Calendar_Year,1,1),LeaveTracker[End Date],"&lt;"&amp;DATE(Calendar_Year+1,1,1),LeaveTracker[Type of Leave],'Leave Types'!B8)</f>
        <v>42</v>
      </c>
      <c r="AI20" s="91"/>
      <c r="AJ20" s="91"/>
      <c r="AM20" s="80">
        <f>SUMIFS(LeaveTracker[Days],LeaveTracker[Employee Name],valSelEmployee,LeaveTracker[Start Date],"&gt;="&amp;DATE(Calendar_Year,1,1),LeaveTracker[End Date],"&lt;"&amp;DATE(Calendar_Year+1,1,1),LeaveTracker[Type of Leave],'Leave Types'!B9)</f>
        <v>0</v>
      </c>
      <c r="AN20" s="80"/>
      <c r="AO20" s="80"/>
    </row>
    <row r="21" spans="2:44" ht="21.95" customHeight="1" x14ac:dyDescent="0.3">
      <c r="C21" s="96">
        <f ca="1">SUMIFS(LeaveTracker[Days],LeaveTracker[Employee Name],valSelEmployee,LeaveTracker[Start Date],"&gt;="&amp;DATE(Calendar_Year-1,1,1),LeaveTracker[End Date],"&lt;"&amp;DATE(Calendar_Year,1,1))</f>
        <v>30</v>
      </c>
      <c r="D21" s="96"/>
      <c r="E21" s="96"/>
      <c r="F21" s="7"/>
      <c r="G21" s="3"/>
      <c r="H21" s="81">
        <f>NETWORKDAYS(DATE(Calendar_Year-1,1,1),EDATE(DATE(Calendar_Year-1,1,1),12)-1)</f>
        <v>260</v>
      </c>
      <c r="I21" s="81"/>
      <c r="J21" s="81"/>
      <c r="K21" s="81"/>
      <c r="L21" s="7"/>
      <c r="M21" s="3"/>
      <c r="N21" s="85">
        <f ca="1">SUMIFS(LeaveTracker[Days],LeaveTracker[Employee Name],valSelEmployee,LeaveTracker[Start Date],"&gt;="&amp;DATE(Calendar_Year-1,1,1),LeaveTracker[End Date],"&lt;"&amp;DATE(Calendar_Year,1,1),LeaveTracker[Type of Leave],'Leave Types'!B4)</f>
        <v>19</v>
      </c>
      <c r="O21" s="85"/>
      <c r="P21" s="85"/>
      <c r="Q21" s="7"/>
      <c r="R21" s="3"/>
      <c r="S21" s="81">
        <f ca="1">SUMIFS(LeaveTracker[Days],LeaveTracker[Employee Name],valSelEmployee,LeaveTracker[Start Date],"&gt;="&amp;DATE(Calendar_Year-1,1,1),LeaveTracker[End Date],"&lt;"&amp;DATE(Calendar_Year,1,1),LeaveTracker[Type of Leave],'Leave Types'!B5)</f>
        <v>6</v>
      </c>
      <c r="T21" s="81"/>
      <c r="U21" s="81"/>
      <c r="V21" s="7"/>
      <c r="W21" s="3"/>
      <c r="X21" s="81">
        <f>SUMIFS(LeaveTracker[Days],LeaveTracker[Employee Name],valSelEmployee,LeaveTracker[Start Date],"&gt;="&amp;DATE(Calendar_Year-1,1,1),LeaveTracker[End Date],"&lt;"&amp;DATE(Calendar_Year,1,1),LeaveTracker[Type of Leave],'Leave Types'!B6)</f>
        <v>0</v>
      </c>
      <c r="Y21" s="81"/>
      <c r="Z21" s="81"/>
      <c r="AA21" s="7"/>
      <c r="AB21" s="3"/>
      <c r="AC21" s="81">
        <f>SUMIFS(LeaveTracker[Days],LeaveTracker[Employee Name],valSelEmployee,LeaveTracker[Start Date],"&gt;="&amp;DATE(Calendar_Year-1,1,1),LeaveTracker[End Date],"&lt;"&amp;DATE(Calendar_Year,1,1),LeaveTracker[Type of Leave],'Leave Types'!B7)</f>
        <v>0</v>
      </c>
      <c r="AD21" s="81"/>
      <c r="AE21" s="81"/>
      <c r="AF21" s="7"/>
      <c r="AG21" s="3"/>
      <c r="AH21" s="81">
        <f ca="1">SUMIFS(LeaveTracker[Days],LeaveTracker[Employee Name],valSelEmployee,LeaveTracker[Start Date],"&gt;="&amp;DATE(Calendar_Year-1,1,1),LeaveTracker[End Date],"&lt;"&amp;DATE(Calendar_Year,1,1),LeaveTracker[Type of Leave],'Leave Types'!B8)</f>
        <v>5</v>
      </c>
      <c r="AI21" s="81"/>
      <c r="AJ21" s="81"/>
      <c r="AL21" s="3"/>
      <c r="AM21" s="81">
        <f>SUMIFS(LeaveTracker[Days],LeaveTracker[Employee Name],valSelEmployee,LeaveTracker[Start Date],"&gt;="&amp;DATE(Calendar_Year-1,1,1),LeaveTracker[End Date],"&lt;"&amp;DATE(Calendar_Year,1,1),LeaveTracker[Type of Leave],'Leave Types'!B9)</f>
        <v>0</v>
      </c>
      <c r="AN21" s="81"/>
      <c r="AO21" s="81"/>
    </row>
    <row r="22" spans="2:44" ht="21.95" customHeight="1" x14ac:dyDescent="0.3">
      <c r="C22" s="82" t="str">
        <f ca="1">IFERROR(IF(C21&lt;&gt;0,IF(C20&gt;=C21,"UP ", "DOWN ")&amp;TEXT(C20/C21-1,"0%;0%"),"UP 100%"),"")</f>
        <v>UP 347%</v>
      </c>
      <c r="D22" s="82"/>
      <c r="E22" s="82"/>
      <c r="F22" s="7"/>
      <c r="G22" s="3"/>
      <c r="H22" s="84" t="str">
        <f>IFERROR(IF(H21&lt;&gt;0,IF(H20&gt;=H21,"UP ", "DOWN ")&amp;TEXT(H20/H21-1,"0%;0%"),"UP 100%"),"")</f>
        <v>UP 0%</v>
      </c>
      <c r="I22" s="84"/>
      <c r="J22" s="84"/>
      <c r="K22" s="84"/>
      <c r="L22" s="7"/>
      <c r="M22" s="3"/>
      <c r="N22" s="82" t="str">
        <f ca="1">IFERROR(IF(N21&lt;&gt;0,IF(N20&gt;=N21,"UP ", "DOWN ")&amp;TEXT(N20/N21-1,"0%;0%"),"UP 100%"),"")</f>
        <v>UP 384%</v>
      </c>
      <c r="O22" s="82"/>
      <c r="P22" s="82"/>
      <c r="Q22" s="7"/>
      <c r="R22" s="3"/>
      <c r="S22" s="82" t="str">
        <f ca="1">IFERROR(IF(S21&lt;&gt;0,IF(S20&gt;=S21,"UP ", "DOWN ")&amp;TEXT(S20/S21-1,"0%;0%"),"UP 100%"),"")</f>
        <v>DOWN 100%</v>
      </c>
      <c r="T22" s="82"/>
      <c r="U22" s="82"/>
      <c r="V22" s="7"/>
      <c r="W22" s="3"/>
      <c r="X22" s="82" t="str">
        <f>IFERROR(IF(X21&lt;&gt;0,IF(X20&gt;=X21,"UP ", "DOWN ")&amp;TEXT(X20/X21-1,"0%;0%"),"UP 100%"),"")</f>
        <v>UP 100%</v>
      </c>
      <c r="Y22" s="82"/>
      <c r="Z22" s="82"/>
      <c r="AA22" s="7"/>
      <c r="AB22" s="3"/>
      <c r="AC22" s="82" t="str">
        <f>IFERROR(IF(AC21&lt;&gt;0,IF(AC20&gt;=AC21,"UP ", "DOWN ")&amp;TEXT(AC20/AC21-1,"0%;0%"),"UP 100%"),"")</f>
        <v>UP 100%</v>
      </c>
      <c r="AD22" s="82"/>
      <c r="AE22" s="82"/>
      <c r="AF22" s="7"/>
      <c r="AG22" s="3"/>
      <c r="AH22" s="82" t="str">
        <f ca="1">IFERROR(IF(AH21&lt;&gt;0,IF(AH20&gt;=AH21,"UP ", "DOWN ")&amp;TEXT(AH20/AH21-1,"0%;0%"),"UP 100%"),"")</f>
        <v>UP 740%</v>
      </c>
      <c r="AI22" s="82"/>
      <c r="AJ22" s="82"/>
      <c r="AL22" s="3"/>
      <c r="AM22" s="82" t="str">
        <f>IFERROR(IF(AM21&lt;&gt;0,IF(AM20&gt;=AM21,"UP ", "DOWN ")&amp;TEXT(AM20/AM21-1,"0%;0%"),"UP 100%"),"")</f>
        <v>UP 100%</v>
      </c>
      <c r="AN22" s="82"/>
      <c r="AO22" s="82"/>
    </row>
  </sheetData>
  <mergeCells count="35">
    <mergeCell ref="C22:E22"/>
    <mergeCell ref="N22:P22"/>
    <mergeCell ref="S22:U22"/>
    <mergeCell ref="C19:E19"/>
    <mergeCell ref="C20:E20"/>
    <mergeCell ref="C21:E21"/>
    <mergeCell ref="S21:U21"/>
    <mergeCell ref="H19:K19"/>
    <mergeCell ref="H20:K20"/>
    <mergeCell ref="H21:K21"/>
    <mergeCell ref="C2:I2"/>
    <mergeCell ref="C3:I3"/>
    <mergeCell ref="AH19:AJ19"/>
    <mergeCell ref="AH20:AJ20"/>
    <mergeCell ref="AH21:AJ21"/>
    <mergeCell ref="M2:S2"/>
    <mergeCell ref="X19:Z19"/>
    <mergeCell ref="X20:Z20"/>
    <mergeCell ref="X21:Z21"/>
    <mergeCell ref="X22:Z22"/>
    <mergeCell ref="H22:K22"/>
    <mergeCell ref="N21:P21"/>
    <mergeCell ref="N19:P19"/>
    <mergeCell ref="S19:U19"/>
    <mergeCell ref="N20:P20"/>
    <mergeCell ref="S20:U20"/>
    <mergeCell ref="AM19:AO19"/>
    <mergeCell ref="AM20:AO20"/>
    <mergeCell ref="AM21:AO21"/>
    <mergeCell ref="AM22:AO22"/>
    <mergeCell ref="AC21:AE21"/>
    <mergeCell ref="AC22:AE22"/>
    <mergeCell ref="AC19:AE19"/>
    <mergeCell ref="AC20:AE20"/>
    <mergeCell ref="AH22:AJ22"/>
  </mergeCells>
  <conditionalFormatting sqref="C22:AJ22">
    <cfRule type="beginsWith" dxfId="12" priority="5" operator="beginsWith" text="UP">
      <formula>LEFT(C22,LEN("UP"))="UP"</formula>
    </cfRule>
  </conditionalFormatting>
  <conditionalFormatting sqref="C6:AR17">
    <cfRule type="expression" dxfId="11" priority="1">
      <formula>MONTH(C6)&lt;&gt;MONTH($B6)</formula>
    </cfRule>
    <cfRule type="expression" dxfId="10" priority="22">
      <formula>OR(LEFT(C$5,1)="S", COUNTIF(lstHolidays, C6)&gt;0)</formula>
    </cfRule>
  </conditionalFormatting>
  <conditionalFormatting sqref="AL22:AO22">
    <cfRule type="beginsWith" dxfId="9"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7191"/>
  <sheetViews>
    <sheetView showGridLines="0" tabSelected="1" zoomScale="90" zoomScaleNormal="90" zoomScaleSheetLayoutView="87" zoomScalePageLayoutView="70" workbookViewId="0">
      <pane ySplit="2550" topLeftCell="A7129" activePane="bottomLeft"/>
      <selection activeCell="L4" sqref="L1:L1048576"/>
      <selection pane="bottomLeft" activeCell="X7134" sqref="X7134"/>
    </sheetView>
  </sheetViews>
  <sheetFormatPr defaultRowHeight="30" customHeight="1" x14ac:dyDescent="0.3"/>
  <cols>
    <col min="1" max="1" width="13.625" style="27" bestFit="1" customWidth="1"/>
    <col min="2" max="2" width="16.125" style="27" hidden="1"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75" hidden="1" customWidth="1"/>
    <col min="13" max="13" width="18.75" customWidth="1"/>
  </cols>
  <sheetData>
    <row r="1" spans="1:13" ht="39.950000000000003" customHeight="1" x14ac:dyDescent="0.3">
      <c r="A1" s="98" t="s">
        <v>539</v>
      </c>
      <c r="B1" s="98"/>
      <c r="C1" s="98"/>
      <c r="D1" s="98"/>
      <c r="E1" s="98"/>
      <c r="F1" s="98"/>
      <c r="G1" s="98"/>
      <c r="H1" s="98"/>
      <c r="I1" s="98"/>
      <c r="J1" s="98"/>
      <c r="K1" s="98"/>
      <c r="L1" s="98"/>
      <c r="M1" s="98"/>
    </row>
    <row r="2" spans="1:13" ht="39.950000000000003" customHeight="1" x14ac:dyDescent="0.3">
      <c r="A2" s="99" t="str">
        <f ca="1">"Employee's Leave Tracker " &amp;YEAR(TODAY())</f>
        <v>Employee's Leave Tracker 2023</v>
      </c>
      <c r="B2" s="99"/>
      <c r="C2" s="99"/>
      <c r="D2" s="99"/>
      <c r="E2" s="99"/>
      <c r="F2" s="99"/>
      <c r="G2" s="99"/>
      <c r="H2" s="99"/>
      <c r="I2" s="99"/>
      <c r="J2" s="99"/>
      <c r="K2" s="99"/>
      <c r="L2" s="99"/>
      <c r="M2" s="99"/>
    </row>
    <row r="3" spans="1:13" ht="15" customHeight="1" x14ac:dyDescent="0.3">
      <c r="J3" s="100">
        <f ca="1">TODAY()</f>
        <v>45145</v>
      </c>
      <c r="K3" s="100"/>
      <c r="L3" s="100"/>
      <c r="M3" s="100"/>
    </row>
    <row r="4" spans="1:13" ht="30" customHeight="1" x14ac:dyDescent="0.3">
      <c r="A4" s="45" t="s">
        <v>80</v>
      </c>
      <c r="B4" s="45" t="s">
        <v>92</v>
      </c>
      <c r="C4" s="57" t="s">
        <v>91</v>
      </c>
      <c r="D4" s="9" t="s">
        <v>0</v>
      </c>
      <c r="E4" s="45" t="s">
        <v>1064</v>
      </c>
      <c r="F4" s="45" t="s">
        <v>1995</v>
      </c>
      <c r="G4" s="9" t="s">
        <v>2</v>
      </c>
      <c r="H4" s="9" t="s">
        <v>3</v>
      </c>
      <c r="I4" s="45" t="s">
        <v>14</v>
      </c>
      <c r="J4" s="55" t="s">
        <v>79</v>
      </c>
      <c r="K4" s="45" t="s">
        <v>269</v>
      </c>
      <c r="L4" s="9" t="s">
        <v>7</v>
      </c>
      <c r="M4" s="9" t="s">
        <v>1334</v>
      </c>
    </row>
    <row r="5" spans="1:13" ht="30" hidden="1" customHeight="1" x14ac:dyDescent="0.3">
      <c r="A5" s="51" t="s">
        <v>1728</v>
      </c>
      <c r="B5" s="56">
        <v>44774</v>
      </c>
      <c r="C5" s="56">
        <v>44722</v>
      </c>
      <c r="D5" s="52" t="s">
        <v>1729</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hidden="1" customHeight="1" x14ac:dyDescent="0.3">
      <c r="A6" s="51" t="s">
        <v>1728</v>
      </c>
      <c r="B6" s="56">
        <v>44774</v>
      </c>
      <c r="C6" s="56">
        <v>44722</v>
      </c>
      <c r="D6" s="52" t="s">
        <v>1729</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hidden="1" customHeight="1" x14ac:dyDescent="0.3">
      <c r="A7" s="51" t="s">
        <v>1730</v>
      </c>
      <c r="B7" s="56">
        <v>44774</v>
      </c>
      <c r="C7" s="56">
        <v>44732</v>
      </c>
      <c r="D7" s="52" t="s">
        <v>1729</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hidden="1" customHeight="1" x14ac:dyDescent="0.3">
      <c r="A8" s="51" t="s">
        <v>1731</v>
      </c>
      <c r="B8" s="56">
        <v>44774</v>
      </c>
      <c r="C8" s="56">
        <v>44705</v>
      </c>
      <c r="D8" s="53" t="s">
        <v>1729</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hidden="1" customHeight="1" x14ac:dyDescent="0.3">
      <c r="A9" s="51" t="s">
        <v>1732</v>
      </c>
      <c r="B9" s="56">
        <v>44774</v>
      </c>
      <c r="C9" s="56">
        <v>44756</v>
      </c>
      <c r="D9" s="53" t="s">
        <v>1733</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hidden="1" customHeight="1" x14ac:dyDescent="0.3">
      <c r="A10" s="51" t="s">
        <v>1734</v>
      </c>
      <c r="B10" s="56">
        <v>44774</v>
      </c>
      <c r="C10" s="56">
        <v>44746</v>
      </c>
      <c r="D10" s="53" t="s">
        <v>1733</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hidden="1" customHeight="1" x14ac:dyDescent="0.3">
      <c r="A11" s="51" t="s">
        <v>1734</v>
      </c>
      <c r="B11" s="56">
        <v>44774</v>
      </c>
      <c r="C11" s="56">
        <v>44746</v>
      </c>
      <c r="D11" s="53" t="s">
        <v>1733</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hidden="1" customHeight="1" x14ac:dyDescent="0.3">
      <c r="A12" s="51" t="s">
        <v>1735</v>
      </c>
      <c r="B12" s="56">
        <v>44774</v>
      </c>
      <c r="C12" s="56">
        <v>44728</v>
      </c>
      <c r="D12" s="53" t="s">
        <v>1733</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hidden="1" customHeight="1" x14ac:dyDescent="0.3">
      <c r="A13" s="51" t="s">
        <v>1736</v>
      </c>
      <c r="B13" s="56">
        <v>44774</v>
      </c>
      <c r="C13" s="56">
        <v>44708</v>
      </c>
      <c r="D13" s="53" t="s">
        <v>1733</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hidden="1" customHeight="1" x14ac:dyDescent="0.3">
      <c r="A14" s="51" t="s">
        <v>1737</v>
      </c>
      <c r="B14" s="56">
        <v>44774</v>
      </c>
      <c r="C14" s="56">
        <v>44713</v>
      </c>
      <c r="D14" s="53" t="s">
        <v>1738</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hidden="1" customHeight="1" x14ac:dyDescent="0.3">
      <c r="A15" s="51" t="s">
        <v>1739</v>
      </c>
      <c r="B15" s="56">
        <v>44774</v>
      </c>
      <c r="C15" s="56">
        <v>44757</v>
      </c>
      <c r="D15" s="53" t="s">
        <v>1740</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hidden="1" customHeight="1" x14ac:dyDescent="0.3">
      <c r="A16" s="51" t="s">
        <v>1741</v>
      </c>
      <c r="B16" s="56">
        <v>44774</v>
      </c>
      <c r="C16" s="56">
        <v>44734</v>
      </c>
      <c r="D16" s="53" t="s">
        <v>1740</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hidden="1" customHeight="1" x14ac:dyDescent="0.3">
      <c r="A17" s="51" t="s">
        <v>1742</v>
      </c>
      <c r="B17" s="56">
        <v>44774</v>
      </c>
      <c r="C17" s="56">
        <v>44764</v>
      </c>
      <c r="D17" s="53" t="s">
        <v>1743</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hidden="1" customHeight="1" x14ac:dyDescent="0.3">
      <c r="A18" s="51" t="s">
        <v>1744</v>
      </c>
      <c r="B18" s="56">
        <v>44774</v>
      </c>
      <c r="C18" s="56">
        <v>44756</v>
      </c>
      <c r="D18" s="53" t="s">
        <v>1743</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hidden="1" customHeight="1" x14ac:dyDescent="0.3">
      <c r="A19" s="51" t="s">
        <v>1745</v>
      </c>
      <c r="B19" s="56">
        <v>44774</v>
      </c>
      <c r="C19" s="56">
        <v>44691</v>
      </c>
      <c r="D19" s="53" t="s">
        <v>1746</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hidden="1" customHeight="1" x14ac:dyDescent="0.3">
      <c r="A20" s="51" t="s">
        <v>1747</v>
      </c>
      <c r="B20" s="56">
        <v>44774</v>
      </c>
      <c r="C20" s="56">
        <v>44697</v>
      </c>
      <c r="D20" s="53" t="s">
        <v>1748</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hidden="1" customHeight="1" x14ac:dyDescent="0.3">
      <c r="A21" s="51" t="s">
        <v>1749</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hidden="1" customHeight="1" x14ac:dyDescent="0.3">
      <c r="A22" s="51" t="s">
        <v>1749</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hidden="1" customHeight="1" x14ac:dyDescent="0.3">
      <c r="A23" s="51" t="s">
        <v>1749</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hidden="1" customHeight="1" x14ac:dyDescent="0.3">
      <c r="A24" s="51" t="s">
        <v>1749</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hidden="1" customHeight="1" x14ac:dyDescent="0.3">
      <c r="A25" s="51" t="s">
        <v>1749</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hidden="1" customHeight="1" x14ac:dyDescent="0.3">
      <c r="A26" s="51" t="s">
        <v>1750</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hidden="1" customHeight="1" x14ac:dyDescent="0.3">
      <c r="A27" s="51" t="s">
        <v>1750</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hidden="1" customHeight="1" x14ac:dyDescent="0.3">
      <c r="A28" s="51" t="s">
        <v>1750</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hidden="1" customHeight="1" x14ac:dyDescent="0.3">
      <c r="A29" s="51" t="s">
        <v>1750</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hidden="1" customHeight="1" x14ac:dyDescent="0.3">
      <c r="A30" s="51" t="s">
        <v>1750</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hidden="1" customHeight="1" x14ac:dyDescent="0.3">
      <c r="A31" s="51" t="s">
        <v>1751</v>
      </c>
      <c r="B31" s="56">
        <v>44774</v>
      </c>
      <c r="C31" s="56">
        <v>44706</v>
      </c>
      <c r="D31" s="53" t="s">
        <v>1752</v>
      </c>
      <c r="E31" s="51" t="str">
        <f>IF(ISBLANK(LeaveTracker[[#This Row],[Employee Name]]),"-----",VLOOKUP(LeaveTracker[[#This Row],[Employee Name]],Employees[[Employee Name]:[Office]],7))</f>
        <v>TCNHS-ISHS</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hidden="1" customHeight="1" x14ac:dyDescent="0.3">
      <c r="A32" s="51" t="s">
        <v>1753</v>
      </c>
      <c r="B32" s="56">
        <v>44774</v>
      </c>
      <c r="C32" s="56">
        <v>44767</v>
      </c>
      <c r="D32" s="53" t="s">
        <v>1752</v>
      </c>
      <c r="E32" s="51" t="str">
        <f>IF(ISBLANK(LeaveTracker[[#This Row],[Employee Name]]),"-----",VLOOKUP(LeaveTracker[[#This Row],[Employee Name]],Employees[[Employee Name]:[Office]],7))</f>
        <v>TCNHS-ISHS</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hidden="1" customHeight="1" x14ac:dyDescent="0.3">
      <c r="A33" s="51" t="s">
        <v>1754</v>
      </c>
      <c r="B33" s="56">
        <v>44774</v>
      </c>
      <c r="C33" s="56">
        <v>44715</v>
      </c>
      <c r="D33" s="53" t="s">
        <v>1752</v>
      </c>
      <c r="E33" s="51" t="str">
        <f>IF(ISBLANK(LeaveTracker[[#This Row],[Employee Name]]),"-----",VLOOKUP(LeaveTracker[[#This Row],[Employee Name]],Employees[[Employee Name]:[Office]],7))</f>
        <v>TCNHS-ISHS</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hidden="1" customHeight="1" x14ac:dyDescent="0.3">
      <c r="A34" s="51" t="s">
        <v>1755</v>
      </c>
      <c r="B34" s="56">
        <v>44774</v>
      </c>
      <c r="C34" s="56">
        <v>44719</v>
      </c>
      <c r="D34" s="53" t="s">
        <v>1752</v>
      </c>
      <c r="E34" s="51" t="str">
        <f>IF(ISBLANK(LeaveTracker[[#This Row],[Employee Name]]),"-----",VLOOKUP(LeaveTracker[[#This Row],[Employee Name]],Employees[[Employee Name]:[Office]],7))</f>
        <v>TCNHS-ISHS</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hidden="1" customHeight="1" x14ac:dyDescent="0.3">
      <c r="A35" s="51">
        <v>456</v>
      </c>
      <c r="B35" s="56">
        <v>44778</v>
      </c>
      <c r="C35" s="56">
        <v>44767</v>
      </c>
      <c r="D35" s="53" t="s">
        <v>1756</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hidden="1" customHeight="1" x14ac:dyDescent="0.3">
      <c r="A36" s="51">
        <v>457</v>
      </c>
      <c r="B36" s="56">
        <v>44778</v>
      </c>
      <c r="C36" s="56">
        <v>44767</v>
      </c>
      <c r="D36" s="53" t="s">
        <v>1756</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hidden="1" customHeight="1" x14ac:dyDescent="0.3">
      <c r="A37" s="51">
        <v>458</v>
      </c>
      <c r="B37" s="56">
        <v>44778</v>
      </c>
      <c r="C37" s="56">
        <v>44704</v>
      </c>
      <c r="D37" s="53" t="s">
        <v>1757</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hidden="1" customHeight="1" x14ac:dyDescent="0.3">
      <c r="A38" s="51">
        <v>459</v>
      </c>
      <c r="B38" s="56">
        <v>44778</v>
      </c>
      <c r="C38" s="56">
        <v>44593</v>
      </c>
      <c r="D38" s="53" t="s">
        <v>1758</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hidden="1" customHeight="1" x14ac:dyDescent="0.3">
      <c r="A39" s="51">
        <v>460</v>
      </c>
      <c r="B39" s="56">
        <v>44778</v>
      </c>
      <c r="C39" s="56">
        <v>44760</v>
      </c>
      <c r="D39" s="53" t="s">
        <v>1758</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hidden="1" customHeight="1" x14ac:dyDescent="0.3">
      <c r="A40" s="51">
        <v>461</v>
      </c>
      <c r="B40" s="56">
        <v>44778</v>
      </c>
      <c r="C40" s="56">
        <v>44771</v>
      </c>
      <c r="D40" s="53" t="s">
        <v>1759</v>
      </c>
      <c r="E40" s="51" t="str">
        <f>IF(ISBLANK(LeaveTracker[[#This Row],[Employee Name]]),"-----",VLOOKUP(LeaveTracker[[#This Row],[Employee Name]],Employees[[Employee Name]:[Office]],7))</f>
        <v>TCIS</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hidden="1" customHeight="1" x14ac:dyDescent="0.3">
      <c r="A41" s="51">
        <v>462</v>
      </c>
      <c r="B41" s="56">
        <v>44778</v>
      </c>
      <c r="C41" s="56">
        <v>44762</v>
      </c>
      <c r="D41" s="53" t="s">
        <v>1760</v>
      </c>
      <c r="E41" s="51" t="str">
        <f>IF(ISBLANK(LeaveTracker[[#This Row],[Employee Name]]),"-----",VLOOKUP(LeaveTracker[[#This Row],[Employee Name]],Employees[[Employee Name]:[Office]],7))</f>
        <v>TCIS</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hidden="1" customHeight="1" x14ac:dyDescent="0.3">
      <c r="A42" s="51">
        <v>463</v>
      </c>
      <c r="B42" s="56">
        <v>44778</v>
      </c>
      <c r="C42" s="56">
        <v>44718</v>
      </c>
      <c r="D42" s="53" t="s">
        <v>1760</v>
      </c>
      <c r="E42" s="51" t="str">
        <f>IF(ISBLANK(LeaveTracker[[#This Row],[Employee Name]]),"-----",VLOOKUP(LeaveTracker[[#This Row],[Employee Name]],Employees[[Employee Name]:[Office]],7))</f>
        <v>TCIS</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hidden="1" customHeight="1" x14ac:dyDescent="0.3">
      <c r="A43" s="51">
        <v>464</v>
      </c>
      <c r="B43" s="56">
        <v>44778</v>
      </c>
      <c r="C43" s="56">
        <v>44712</v>
      </c>
      <c r="D43" s="53" t="s">
        <v>1760</v>
      </c>
      <c r="E43" s="51" t="str">
        <f>IF(ISBLANK(LeaveTracker[[#This Row],[Employee Name]]),"-----",VLOOKUP(LeaveTracker[[#This Row],[Employee Name]],Employees[[Employee Name]:[Office]],7))</f>
        <v>TCIS</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hidden="1" customHeight="1" x14ac:dyDescent="0.3">
      <c r="A44" s="51">
        <v>465</v>
      </c>
      <c r="B44" s="56">
        <v>44778</v>
      </c>
      <c r="C44" s="56">
        <v>44577</v>
      </c>
      <c r="D44" s="53" t="s">
        <v>1758</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hidden="1" customHeight="1" x14ac:dyDescent="0.3">
      <c r="A45" s="51">
        <v>466</v>
      </c>
      <c r="B45" s="56">
        <v>44778</v>
      </c>
      <c r="C45" s="56">
        <v>44720</v>
      </c>
      <c r="D45" s="53" t="s">
        <v>1758</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hidden="1" customHeight="1" x14ac:dyDescent="0.3">
      <c r="A46" s="51">
        <v>467</v>
      </c>
      <c r="B46" s="56">
        <v>44778</v>
      </c>
      <c r="C46" s="56">
        <v>44720</v>
      </c>
      <c r="D46" s="53" t="s">
        <v>1758</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hidden="1" customHeight="1" x14ac:dyDescent="0.3">
      <c r="A47" s="51">
        <v>468</v>
      </c>
      <c r="B47" s="56">
        <v>44778</v>
      </c>
      <c r="C47" s="56">
        <v>44629</v>
      </c>
      <c r="D47" s="53" t="s">
        <v>1756</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hidden="1" customHeight="1" x14ac:dyDescent="0.3">
      <c r="A48" s="51">
        <v>469</v>
      </c>
      <c r="B48" s="56">
        <v>44778</v>
      </c>
      <c r="C48" s="56">
        <v>44677</v>
      </c>
      <c r="D48" s="53" t="s">
        <v>1761</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1762</v>
      </c>
      <c r="K48" s="51" t="str">
        <f ca="1">LeaveTracker[[#This Row],[Days]]&amp;" "&amp;LeaveTracker[[#This Row],[Type of Leave]]</f>
        <v>1 OTHER</v>
      </c>
      <c r="L48" s="9">
        <f ca="1">NETWORKDAYS(LeaveTracker[[#This Row],[Start Date]],LeaveTracker[[#This Row],[End Date]],lstHolidays)</f>
        <v>1</v>
      </c>
      <c r="M48" s="9"/>
    </row>
    <row r="49" spans="1:13" ht="30" hidden="1" customHeight="1" x14ac:dyDescent="0.3">
      <c r="A49" s="51">
        <v>470</v>
      </c>
      <c r="B49" s="56">
        <v>44778</v>
      </c>
      <c r="C49" s="56">
        <v>44642</v>
      </c>
      <c r="D49" s="53" t="s">
        <v>1763</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hidden="1" customHeight="1" x14ac:dyDescent="0.3">
      <c r="A50" s="51">
        <v>471</v>
      </c>
      <c r="B50" s="56">
        <v>44778</v>
      </c>
      <c r="C50" s="56">
        <v>44754</v>
      </c>
      <c r="D50" s="53" t="s">
        <v>1764</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hidden="1" customHeight="1" x14ac:dyDescent="0.3">
      <c r="A51" s="51">
        <v>471</v>
      </c>
      <c r="B51" s="56">
        <v>44778</v>
      </c>
      <c r="C51" s="56">
        <v>44755</v>
      </c>
      <c r="D51" s="53" t="s">
        <v>1764</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hidden="1" customHeight="1" x14ac:dyDescent="0.3">
      <c r="A52" s="51">
        <v>472</v>
      </c>
      <c r="B52" s="56">
        <v>44778</v>
      </c>
      <c r="C52" s="56">
        <v>44691</v>
      </c>
      <c r="D52" s="53" t="s">
        <v>1764</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hidden="1" customHeight="1" x14ac:dyDescent="0.3">
      <c r="A53" s="51">
        <v>473</v>
      </c>
      <c r="B53" s="56">
        <v>44778</v>
      </c>
      <c r="C53" s="56">
        <v>44691</v>
      </c>
      <c r="D53" s="53" t="s">
        <v>1764</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hidden="1" customHeight="1" x14ac:dyDescent="0.3">
      <c r="A54" s="51">
        <v>474</v>
      </c>
      <c r="B54" s="56">
        <v>44778</v>
      </c>
      <c r="C54" s="56">
        <v>44755</v>
      </c>
      <c r="D54" s="53" t="s">
        <v>1765</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hidden="1" customHeight="1" x14ac:dyDescent="0.3">
      <c r="A55" s="51">
        <v>475</v>
      </c>
      <c r="B55" s="56">
        <v>44778</v>
      </c>
      <c r="C55" s="56">
        <v>44719</v>
      </c>
      <c r="D55" s="53" t="s">
        <v>1766</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hidden="1" customHeight="1" x14ac:dyDescent="0.3">
      <c r="A56" s="51">
        <v>476</v>
      </c>
      <c r="B56" s="56">
        <v>44778</v>
      </c>
      <c r="C56" s="56">
        <v>44725</v>
      </c>
      <c r="D56" s="53" t="s">
        <v>1766</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hidden="1" customHeight="1" x14ac:dyDescent="0.3">
      <c r="A57" s="51">
        <v>477</v>
      </c>
      <c r="B57" s="56">
        <v>44778</v>
      </c>
      <c r="C57" s="56">
        <v>44719</v>
      </c>
      <c r="D57" s="53" t="s">
        <v>1766</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hidden="1" customHeight="1" x14ac:dyDescent="0.3">
      <c r="A58" s="51">
        <v>478</v>
      </c>
      <c r="B58" s="56">
        <v>44778</v>
      </c>
      <c r="C58" s="56">
        <v>44739</v>
      </c>
      <c r="D58" s="53" t="s">
        <v>1767</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hidden="1" customHeight="1" x14ac:dyDescent="0.3">
      <c r="A59" s="51">
        <v>479</v>
      </c>
      <c r="B59" s="56">
        <v>44778</v>
      </c>
      <c r="C59" s="56">
        <v>44728</v>
      </c>
      <c r="D59" s="53" t="s">
        <v>1768</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hidden="1" customHeight="1" x14ac:dyDescent="0.3">
      <c r="A60" s="51">
        <v>480</v>
      </c>
      <c r="B60" s="56">
        <v>44778</v>
      </c>
      <c r="C60" s="56">
        <v>44680</v>
      </c>
      <c r="D60" s="53" t="s">
        <v>1768</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hidden="1" customHeight="1" x14ac:dyDescent="0.3">
      <c r="A61" s="51">
        <v>481</v>
      </c>
      <c r="B61" s="56">
        <v>44778</v>
      </c>
      <c r="C61" s="56">
        <v>44763</v>
      </c>
      <c r="D61" s="53" t="s">
        <v>1769</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hidden="1" customHeight="1" x14ac:dyDescent="0.3">
      <c r="A62" s="51">
        <v>482</v>
      </c>
      <c r="B62" s="56">
        <v>44778</v>
      </c>
      <c r="C62" s="56">
        <v>44754</v>
      </c>
      <c r="D62" s="53" t="s">
        <v>1770</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hidden="1" customHeight="1" x14ac:dyDescent="0.3">
      <c r="A63" s="51">
        <v>482</v>
      </c>
      <c r="B63" s="56">
        <v>44778</v>
      </c>
      <c r="C63" s="56">
        <v>44755</v>
      </c>
      <c r="D63" s="53" t="s">
        <v>1770</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hidden="1" customHeight="1" x14ac:dyDescent="0.3">
      <c r="A64" s="51">
        <v>482</v>
      </c>
      <c r="B64" s="56">
        <v>44778</v>
      </c>
      <c r="C64" s="56">
        <v>44756</v>
      </c>
      <c r="D64" s="53" t="s">
        <v>1770</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hidden="1" customHeight="1" x14ac:dyDescent="0.3">
      <c r="A65" s="51">
        <v>483</v>
      </c>
      <c r="B65" s="56">
        <v>44778</v>
      </c>
      <c r="C65" s="56">
        <v>44754</v>
      </c>
      <c r="D65" s="53" t="s">
        <v>1770</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hidden="1" customHeight="1" x14ac:dyDescent="0.3">
      <c r="A66" s="51">
        <v>484</v>
      </c>
      <c r="B66" s="56">
        <v>44778</v>
      </c>
      <c r="C66" s="56">
        <v>44774</v>
      </c>
      <c r="D66" s="53" t="s">
        <v>1771</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hidden="1" customHeight="1" x14ac:dyDescent="0.3">
      <c r="A67" s="51">
        <v>485</v>
      </c>
      <c r="B67" s="56">
        <v>44778</v>
      </c>
      <c r="C67" s="56">
        <v>44774</v>
      </c>
      <c r="D67" s="53" t="s">
        <v>1771</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hidden="1" customHeight="1" x14ac:dyDescent="0.3">
      <c r="A68" s="51">
        <v>486</v>
      </c>
      <c r="B68" s="56">
        <v>44778</v>
      </c>
      <c r="C68" s="56">
        <v>44750</v>
      </c>
      <c r="D68" s="53" t="s">
        <v>1771</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1772</v>
      </c>
      <c r="K68" s="51" t="str">
        <f ca="1">LeaveTracker[[#This Row],[Days]]&amp;" "&amp;LeaveTracker[[#This Row],[Type of Leave]]</f>
        <v>1 OTHER</v>
      </c>
      <c r="L68" s="9">
        <f ca="1">NETWORKDAYS(LeaveTracker[[#This Row],[Start Date]],LeaveTracker[[#This Row],[End Date]],lstHolidays)</f>
        <v>1</v>
      </c>
      <c r="M68" s="9"/>
    </row>
    <row r="69" spans="1:13" ht="30" hidden="1" customHeight="1" x14ac:dyDescent="0.3">
      <c r="A69" s="51">
        <v>487</v>
      </c>
      <c r="B69" s="56">
        <v>44778</v>
      </c>
      <c r="C69" s="56">
        <v>44692</v>
      </c>
      <c r="D69" s="53" t="s">
        <v>1771</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hidden="1" customHeight="1" x14ac:dyDescent="0.3">
      <c r="A70" s="51">
        <v>488</v>
      </c>
      <c r="B70" s="56">
        <v>44778</v>
      </c>
      <c r="C70" s="56">
        <v>44704</v>
      </c>
      <c r="D70" s="53" t="s">
        <v>1773</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hidden="1" customHeight="1" x14ac:dyDescent="0.3">
      <c r="A71" s="51">
        <v>488</v>
      </c>
      <c r="B71" s="56">
        <v>44778</v>
      </c>
      <c r="C71" s="56">
        <v>44704</v>
      </c>
      <c r="D71" s="53" t="s">
        <v>1773</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hidden="1" customHeight="1" x14ac:dyDescent="0.3">
      <c r="A72" s="51">
        <v>488</v>
      </c>
      <c r="B72" s="56">
        <v>44778</v>
      </c>
      <c r="C72" s="56">
        <v>44704</v>
      </c>
      <c r="D72" s="53" t="s">
        <v>1773</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hidden="1" customHeight="1" x14ac:dyDescent="0.3">
      <c r="A73" s="51">
        <v>489</v>
      </c>
      <c r="B73" s="56">
        <v>44778</v>
      </c>
      <c r="C73" s="56">
        <v>44683</v>
      </c>
      <c r="D73" s="53" t="s">
        <v>1773</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hidden="1" customHeight="1" x14ac:dyDescent="0.3">
      <c r="A74" s="51">
        <v>489</v>
      </c>
      <c r="B74" s="56">
        <v>44778</v>
      </c>
      <c r="C74" s="56">
        <v>44683</v>
      </c>
      <c r="D74" s="53" t="s">
        <v>1773</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hidden="1" customHeight="1" x14ac:dyDescent="0.3">
      <c r="A75" s="51">
        <v>489</v>
      </c>
      <c r="B75" s="56">
        <v>44778</v>
      </c>
      <c r="C75" s="56">
        <v>44683</v>
      </c>
      <c r="D75" s="53" t="s">
        <v>1773</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hidden="1" customHeight="1" x14ac:dyDescent="0.3">
      <c r="A76" s="51">
        <v>490</v>
      </c>
      <c r="B76" s="56">
        <v>44778</v>
      </c>
      <c r="C76" s="56">
        <v>44755</v>
      </c>
      <c r="D76" s="53" t="s">
        <v>1773</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hidden="1" customHeight="1" x14ac:dyDescent="0.3">
      <c r="A77" s="51">
        <v>490</v>
      </c>
      <c r="B77" s="56">
        <v>44778</v>
      </c>
      <c r="C77" s="56">
        <v>44755</v>
      </c>
      <c r="D77" s="53" t="s">
        <v>1773</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hidden="1" customHeight="1" x14ac:dyDescent="0.3">
      <c r="A78" s="51">
        <v>490</v>
      </c>
      <c r="B78" s="56">
        <v>44778</v>
      </c>
      <c r="C78" s="56">
        <v>44755</v>
      </c>
      <c r="D78" s="53" t="s">
        <v>1773</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hidden="1" customHeight="1" x14ac:dyDescent="0.3">
      <c r="A79" s="51">
        <v>491</v>
      </c>
      <c r="B79" s="56">
        <v>44778</v>
      </c>
      <c r="C79" s="56">
        <v>44754</v>
      </c>
      <c r="D79" s="53" t="s">
        <v>1774</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hidden="1" customHeight="1" x14ac:dyDescent="0.3">
      <c r="A80" s="51">
        <v>492</v>
      </c>
      <c r="B80" s="56">
        <v>44778</v>
      </c>
      <c r="C80" s="56">
        <v>44757</v>
      </c>
      <c r="D80" s="53" t="s">
        <v>1768</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hidden="1" customHeight="1" x14ac:dyDescent="0.3">
      <c r="A81" s="51">
        <v>493</v>
      </c>
      <c r="B81" s="56">
        <v>44778</v>
      </c>
      <c r="C81" s="56">
        <v>44760</v>
      </c>
      <c r="D81" s="53" t="s">
        <v>1769</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hidden="1" customHeight="1" x14ac:dyDescent="0.3">
      <c r="A82" s="51">
        <v>494</v>
      </c>
      <c r="B82" s="56">
        <v>44778</v>
      </c>
      <c r="C82" s="56">
        <v>44661</v>
      </c>
      <c r="D82" s="53" t="s">
        <v>1769</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1775</v>
      </c>
      <c r="K82" s="51" t="str">
        <f ca="1">LeaveTracker[[#This Row],[Days]]&amp;" "&amp;LeaveTracker[[#This Row],[Type of Leave]]</f>
        <v>1 OTHER</v>
      </c>
      <c r="L82" s="9">
        <f ca="1">NETWORKDAYS(LeaveTracker[[#This Row],[Start Date]],LeaveTracker[[#This Row],[End Date]],lstHolidays)</f>
        <v>1</v>
      </c>
      <c r="M82" s="9"/>
    </row>
    <row r="83" spans="1:13" ht="30" hidden="1" customHeight="1" x14ac:dyDescent="0.3">
      <c r="A83" s="51">
        <v>495</v>
      </c>
      <c r="B83" s="56">
        <v>44778</v>
      </c>
      <c r="C83" s="56">
        <v>44676</v>
      </c>
      <c r="D83" s="53" t="s">
        <v>1774</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hidden="1" customHeight="1" x14ac:dyDescent="0.3">
      <c r="A84" s="51">
        <v>496</v>
      </c>
      <c r="B84" s="56">
        <v>44778</v>
      </c>
      <c r="C84" s="56">
        <v>44655</v>
      </c>
      <c r="D84" s="53" t="s">
        <v>1774</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hidden="1" customHeight="1" x14ac:dyDescent="0.3">
      <c r="A85" s="51">
        <v>497</v>
      </c>
      <c r="B85" s="56">
        <v>44778</v>
      </c>
      <c r="C85" s="56">
        <v>44662</v>
      </c>
      <c r="D85" s="53" t="s">
        <v>1776</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hidden="1" customHeight="1" x14ac:dyDescent="0.3">
      <c r="A86" s="51">
        <v>498</v>
      </c>
      <c r="B86" s="56">
        <v>44778</v>
      </c>
      <c r="C86" s="56">
        <v>44714</v>
      </c>
      <c r="D86" s="53" t="s">
        <v>1777</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hidden="1" customHeight="1" x14ac:dyDescent="0.3">
      <c r="A87" s="51">
        <v>499</v>
      </c>
      <c r="B87" s="56">
        <v>44778</v>
      </c>
      <c r="C87" s="56">
        <v>44694</v>
      </c>
      <c r="D87" s="53" t="s">
        <v>1778</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hidden="1" customHeight="1" x14ac:dyDescent="0.3">
      <c r="A88" s="51">
        <v>500</v>
      </c>
      <c r="B88" s="56">
        <v>44778</v>
      </c>
      <c r="C88" s="56">
        <v>44753</v>
      </c>
      <c r="D88" s="53" t="s">
        <v>1779</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hidden="1" customHeight="1" x14ac:dyDescent="0.3">
      <c r="A89" s="51">
        <v>501</v>
      </c>
      <c r="B89" s="56">
        <v>44778</v>
      </c>
      <c r="C89" s="56">
        <v>44712</v>
      </c>
      <c r="D89" s="53" t="s">
        <v>1779</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hidden="1" customHeight="1" x14ac:dyDescent="0.3">
      <c r="A90" s="51">
        <v>502</v>
      </c>
      <c r="B90" s="56">
        <v>44778</v>
      </c>
      <c r="C90" s="56">
        <v>44700</v>
      </c>
      <c r="D90" s="53" t="s">
        <v>1779</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hidden="1" customHeight="1" x14ac:dyDescent="0.3">
      <c r="A91" s="51">
        <v>503</v>
      </c>
      <c r="B91" s="56">
        <v>44778</v>
      </c>
      <c r="C91" s="56">
        <v>44698</v>
      </c>
      <c r="D91" s="53" t="s">
        <v>1779</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hidden="1" customHeight="1" x14ac:dyDescent="0.3">
      <c r="A92" s="51">
        <v>504</v>
      </c>
      <c r="B92" s="56">
        <v>44778</v>
      </c>
      <c r="C92" s="56">
        <v>44719</v>
      </c>
      <c r="D92" s="53" t="s">
        <v>1780</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hidden="1" customHeight="1" x14ac:dyDescent="0.3">
      <c r="A93" s="51">
        <v>505</v>
      </c>
      <c r="B93" s="56">
        <v>44778</v>
      </c>
      <c r="C93" s="56">
        <v>44753</v>
      </c>
      <c r="D93" s="53" t="s">
        <v>1781</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hidden="1" customHeight="1" x14ac:dyDescent="0.3">
      <c r="A94" s="51">
        <v>506</v>
      </c>
      <c r="B94" s="56">
        <v>44778</v>
      </c>
      <c r="C94" s="56">
        <v>44753</v>
      </c>
      <c r="D94" s="53" t="s">
        <v>1782</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hidden="1" customHeight="1" x14ac:dyDescent="0.3">
      <c r="A95" s="51">
        <v>507</v>
      </c>
      <c r="B95" s="56">
        <v>44778</v>
      </c>
      <c r="C95" s="56">
        <v>44775</v>
      </c>
      <c r="D95" s="53" t="s">
        <v>1783</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hidden="1" customHeight="1" x14ac:dyDescent="0.3">
      <c r="A96" s="51">
        <v>508</v>
      </c>
      <c r="B96" s="56">
        <v>44778</v>
      </c>
      <c r="C96" s="56">
        <v>44739</v>
      </c>
      <c r="D96" s="53" t="s">
        <v>1784</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hidden="1" customHeight="1" x14ac:dyDescent="0.3">
      <c r="A97" s="51">
        <v>509</v>
      </c>
      <c r="B97" s="56">
        <v>44778</v>
      </c>
      <c r="C97" s="56">
        <v>44735</v>
      </c>
      <c r="D97" s="53" t="s">
        <v>1757</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hidden="1" customHeight="1" x14ac:dyDescent="0.3">
      <c r="A98" s="51">
        <v>509</v>
      </c>
      <c r="B98" s="56">
        <v>44778</v>
      </c>
      <c r="C98" s="56">
        <v>44735</v>
      </c>
      <c r="D98" s="53" t="s">
        <v>1757</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hidden="1" customHeight="1" x14ac:dyDescent="0.3">
      <c r="A99" s="51">
        <v>509</v>
      </c>
      <c r="B99" s="56">
        <v>44778</v>
      </c>
      <c r="C99" s="56">
        <v>44735</v>
      </c>
      <c r="D99" s="53" t="s">
        <v>1757</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hidden="1" customHeight="1" x14ac:dyDescent="0.3">
      <c r="A100" s="51">
        <v>510</v>
      </c>
      <c r="B100" s="56">
        <v>44778</v>
      </c>
      <c r="C100" s="56">
        <v>44774</v>
      </c>
      <c r="D100" s="53" t="s">
        <v>1771</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1785</v>
      </c>
      <c r="K100" s="51" t="str">
        <f ca="1">LeaveTracker[[#This Row],[Days]]&amp;" "&amp;LeaveTracker[[#This Row],[Type of Leave]]</f>
        <v>1 OTHER</v>
      </c>
      <c r="L100" s="9">
        <f ca="1">NETWORKDAYS(LeaveTracker[[#This Row],[Start Date]],LeaveTracker[[#This Row],[End Date]],lstHolidays)</f>
        <v>1</v>
      </c>
      <c r="M100" s="9"/>
    </row>
    <row r="101" spans="1:13" ht="30" hidden="1" customHeight="1" x14ac:dyDescent="0.3">
      <c r="A101" s="51">
        <v>511</v>
      </c>
      <c r="B101" s="56">
        <v>44790</v>
      </c>
      <c r="C101" s="56">
        <v>44760</v>
      </c>
      <c r="D101" s="53" t="s">
        <v>1786</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hidden="1" customHeight="1" x14ac:dyDescent="0.3">
      <c r="A102" s="51">
        <v>512</v>
      </c>
      <c r="B102" s="56">
        <v>44790</v>
      </c>
      <c r="C102" s="56">
        <v>44760</v>
      </c>
      <c r="D102" s="53" t="s">
        <v>1787</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hidden="1" customHeight="1" x14ac:dyDescent="0.3">
      <c r="A103" s="51">
        <v>512</v>
      </c>
      <c r="B103" s="56">
        <v>44790</v>
      </c>
      <c r="C103" s="56">
        <v>44760</v>
      </c>
      <c r="D103" s="53" t="s">
        <v>1787</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hidden="1" customHeight="1" x14ac:dyDescent="0.3">
      <c r="A104" s="51">
        <v>512</v>
      </c>
      <c r="B104" s="56">
        <v>44790</v>
      </c>
      <c r="C104" s="56">
        <v>44760</v>
      </c>
      <c r="D104" s="53" t="s">
        <v>1787</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hidden="1" customHeight="1" x14ac:dyDescent="0.3">
      <c r="A105" s="51">
        <v>513</v>
      </c>
      <c r="B105" s="56">
        <v>44790</v>
      </c>
      <c r="C105" s="56">
        <v>44762</v>
      </c>
      <c r="D105" s="53" t="s">
        <v>1788</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hidden="1" customHeight="1" x14ac:dyDescent="0.3">
      <c r="A106" s="51">
        <v>514</v>
      </c>
      <c r="B106" s="56">
        <v>44790</v>
      </c>
      <c r="C106" s="56">
        <v>44665</v>
      </c>
      <c r="D106" s="53" t="s">
        <v>1789</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hidden="1" customHeight="1" x14ac:dyDescent="0.3">
      <c r="A107" s="51">
        <v>515</v>
      </c>
      <c r="B107" s="56">
        <v>44790</v>
      </c>
      <c r="C107" s="56">
        <v>44751</v>
      </c>
      <c r="D107" s="53" t="s">
        <v>1790</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hidden="1" customHeight="1" x14ac:dyDescent="0.3">
      <c r="A108" s="51">
        <v>516</v>
      </c>
      <c r="B108" s="56">
        <v>44790</v>
      </c>
      <c r="C108" s="56">
        <v>44713</v>
      </c>
      <c r="D108" s="53" t="s">
        <v>1791</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hidden="1" customHeight="1" x14ac:dyDescent="0.3">
      <c r="A109" s="51">
        <v>517</v>
      </c>
      <c r="B109" s="56">
        <v>44790</v>
      </c>
      <c r="C109" s="56">
        <v>44716</v>
      </c>
      <c r="D109" s="53" t="s">
        <v>1791</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hidden="1" customHeight="1" x14ac:dyDescent="0.3">
      <c r="A110" s="51">
        <v>518</v>
      </c>
      <c r="B110" s="56">
        <v>44790</v>
      </c>
      <c r="C110" s="56">
        <v>44712</v>
      </c>
      <c r="D110" s="53" t="s">
        <v>1792</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hidden="1" customHeight="1" x14ac:dyDescent="0.3">
      <c r="A111" s="51">
        <v>519</v>
      </c>
      <c r="B111" s="56">
        <v>44790</v>
      </c>
      <c r="C111" s="56">
        <v>44734</v>
      </c>
      <c r="D111" s="53" t="s">
        <v>1793</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hidden="1" customHeight="1" x14ac:dyDescent="0.3">
      <c r="A112" s="51">
        <v>520</v>
      </c>
      <c r="B112" s="56">
        <v>44790</v>
      </c>
      <c r="C112" s="56">
        <v>44712</v>
      </c>
      <c r="D112" s="53" t="s">
        <v>1794</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hidden="1" customHeight="1" x14ac:dyDescent="0.3">
      <c r="A113" s="51">
        <v>521</v>
      </c>
      <c r="B113" s="56">
        <v>44790</v>
      </c>
      <c r="C113" s="56">
        <v>44671</v>
      </c>
      <c r="D113" s="53" t="s">
        <v>1795</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hidden="1" customHeight="1" x14ac:dyDescent="0.3">
      <c r="A114" s="51">
        <v>522</v>
      </c>
      <c r="B114" s="56">
        <v>44790</v>
      </c>
      <c r="C114" s="56">
        <v>44709</v>
      </c>
      <c r="D114" s="53" t="s">
        <v>1795</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hidden="1" customHeight="1" x14ac:dyDescent="0.3">
      <c r="A115" s="51">
        <v>523</v>
      </c>
      <c r="B115" s="56">
        <v>44790</v>
      </c>
      <c r="C115" s="56">
        <v>44683</v>
      </c>
      <c r="D115" s="53" t="s">
        <v>1795</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hidden="1" customHeight="1" x14ac:dyDescent="0.3">
      <c r="A116" s="51">
        <v>524</v>
      </c>
      <c r="B116" s="56">
        <v>44790</v>
      </c>
      <c r="C116" s="56">
        <v>44725</v>
      </c>
      <c r="D116" s="53" t="s">
        <v>1796</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hidden="1" customHeight="1" x14ac:dyDescent="0.3">
      <c r="A117" s="51">
        <v>524</v>
      </c>
      <c r="B117" s="56">
        <v>44790</v>
      </c>
      <c r="C117" s="56">
        <v>44725</v>
      </c>
      <c r="D117" s="53" t="s">
        <v>1796</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hidden="1" customHeight="1" x14ac:dyDescent="0.3">
      <c r="A118" s="51">
        <v>525</v>
      </c>
      <c r="B118" s="56">
        <v>44790</v>
      </c>
      <c r="C118" s="56">
        <v>44688</v>
      </c>
      <c r="D118" s="53" t="s">
        <v>1796</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hidden="1" customHeight="1" x14ac:dyDescent="0.3">
      <c r="A119" s="51">
        <v>526</v>
      </c>
      <c r="B119" s="56">
        <v>44790</v>
      </c>
      <c r="C119" s="56">
        <v>44732</v>
      </c>
      <c r="D119" s="53" t="s">
        <v>1797</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hidden="1" customHeight="1" x14ac:dyDescent="0.3">
      <c r="A120" s="51">
        <v>527</v>
      </c>
      <c r="B120" s="56">
        <v>44790</v>
      </c>
      <c r="C120" s="56">
        <v>44719</v>
      </c>
      <c r="D120" s="53" t="s">
        <v>1797</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hidden="1" customHeight="1" x14ac:dyDescent="0.3">
      <c r="A121" s="51">
        <v>528</v>
      </c>
      <c r="B121" s="56">
        <v>44790</v>
      </c>
      <c r="C121" s="56">
        <v>44718</v>
      </c>
      <c r="D121" s="53" t="s">
        <v>1798</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hidden="1" customHeight="1" x14ac:dyDescent="0.3">
      <c r="A122" s="51">
        <v>529</v>
      </c>
      <c r="B122" s="56">
        <v>44790</v>
      </c>
      <c r="C122" s="56">
        <v>44741</v>
      </c>
      <c r="D122" s="53" t="s">
        <v>1799</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hidden="1" customHeight="1" x14ac:dyDescent="0.3">
      <c r="A123" s="51">
        <v>530</v>
      </c>
      <c r="B123" s="56">
        <v>44790</v>
      </c>
      <c r="C123" s="56">
        <v>44732</v>
      </c>
      <c r="D123" s="53" t="s">
        <v>1800</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hidden="1" customHeight="1" x14ac:dyDescent="0.3">
      <c r="A124" s="51">
        <v>530</v>
      </c>
      <c r="B124" s="56">
        <v>44790</v>
      </c>
      <c r="C124" s="56">
        <v>44732</v>
      </c>
      <c r="D124" s="53" t="s">
        <v>1800</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hidden="1" customHeight="1" x14ac:dyDescent="0.3">
      <c r="A125" s="51">
        <v>530</v>
      </c>
      <c r="B125" s="56">
        <v>44790</v>
      </c>
      <c r="C125" s="56">
        <v>44732</v>
      </c>
      <c r="D125" s="53" t="s">
        <v>1800</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hidden="1" customHeight="1" x14ac:dyDescent="0.3">
      <c r="A126" s="51">
        <v>531</v>
      </c>
      <c r="B126" s="56">
        <v>44790</v>
      </c>
      <c r="C126" s="56">
        <v>44732</v>
      </c>
      <c r="D126" s="53" t="s">
        <v>1800</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hidden="1" customHeight="1" x14ac:dyDescent="0.3">
      <c r="A127" s="51">
        <v>531</v>
      </c>
      <c r="B127" s="56">
        <v>44790</v>
      </c>
      <c r="C127" s="56">
        <v>44732</v>
      </c>
      <c r="D127" s="53" t="s">
        <v>1800</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hidden="1" customHeight="1" x14ac:dyDescent="0.3">
      <c r="A128" s="51">
        <v>532</v>
      </c>
      <c r="B128" s="56">
        <v>44790</v>
      </c>
      <c r="C128" s="56">
        <v>44753</v>
      </c>
      <c r="D128" s="53" t="s">
        <v>1801</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hidden="1" customHeight="1" x14ac:dyDescent="0.3">
      <c r="A129" s="51">
        <v>533</v>
      </c>
      <c r="B129" s="56">
        <v>44790</v>
      </c>
      <c r="C129" s="56">
        <v>44753</v>
      </c>
      <c r="D129" s="53" t="s">
        <v>1802</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hidden="1" customHeight="1" x14ac:dyDescent="0.3">
      <c r="A130" s="51">
        <v>533</v>
      </c>
      <c r="B130" s="56">
        <v>44790</v>
      </c>
      <c r="C130" s="56">
        <v>44753</v>
      </c>
      <c r="D130" s="53" t="s">
        <v>1802</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hidden="1" customHeight="1" x14ac:dyDescent="0.3">
      <c r="A131" s="51">
        <v>533</v>
      </c>
      <c r="B131" s="56">
        <v>44790</v>
      </c>
      <c r="C131" s="56">
        <v>44753</v>
      </c>
      <c r="D131" s="53" t="s">
        <v>1802</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hidden="1" customHeight="1" x14ac:dyDescent="0.3">
      <c r="A132" s="51">
        <v>534</v>
      </c>
      <c r="B132" s="56">
        <v>44790</v>
      </c>
      <c r="C132" s="56">
        <v>44720</v>
      </c>
      <c r="D132" s="53" t="s">
        <v>1803</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hidden="1" customHeight="1" x14ac:dyDescent="0.3">
      <c r="A133" s="51">
        <v>535</v>
      </c>
      <c r="B133" s="56">
        <v>44790</v>
      </c>
      <c r="C133" s="56">
        <v>44757</v>
      </c>
      <c r="D133" s="53" t="s">
        <v>1804</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hidden="1" customHeight="1" x14ac:dyDescent="0.3">
      <c r="A134" s="51">
        <v>535</v>
      </c>
      <c r="B134" s="56">
        <v>44790</v>
      </c>
      <c r="C134" s="56">
        <v>44757</v>
      </c>
      <c r="D134" s="53" t="s">
        <v>1804</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hidden="1" customHeight="1" x14ac:dyDescent="0.3">
      <c r="A135" s="51">
        <v>535</v>
      </c>
      <c r="B135" s="56">
        <v>44790</v>
      </c>
      <c r="C135" s="56">
        <v>44757</v>
      </c>
      <c r="D135" s="53" t="s">
        <v>1804</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hidden="1" customHeight="1" x14ac:dyDescent="0.3">
      <c r="A136" s="51">
        <v>536</v>
      </c>
      <c r="B136" s="56">
        <v>44790</v>
      </c>
      <c r="C136" s="56">
        <v>44760</v>
      </c>
      <c r="D136" s="53" t="s">
        <v>1805</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hidden="1" customHeight="1" x14ac:dyDescent="0.3">
      <c r="A137" s="51">
        <v>537</v>
      </c>
      <c r="B137" s="56">
        <v>44790</v>
      </c>
      <c r="C137" s="56">
        <v>44753</v>
      </c>
      <c r="D137" s="53" t="s">
        <v>1806</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hidden="1" customHeight="1" x14ac:dyDescent="0.3">
      <c r="A138" s="51">
        <v>538</v>
      </c>
      <c r="B138" s="56">
        <v>44790</v>
      </c>
      <c r="C138" s="56">
        <v>44732</v>
      </c>
      <c r="D138" s="53" t="s">
        <v>1807</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hidden="1" customHeight="1" x14ac:dyDescent="0.3">
      <c r="A139" s="51">
        <v>539</v>
      </c>
      <c r="B139" s="56">
        <v>44790</v>
      </c>
      <c r="C139" s="56">
        <v>44733</v>
      </c>
      <c r="D139" s="53" t="s">
        <v>1808</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hidden="1" customHeight="1" x14ac:dyDescent="0.3">
      <c r="A140" s="51">
        <v>540</v>
      </c>
      <c r="B140" s="56">
        <v>44790</v>
      </c>
      <c r="C140" s="56">
        <v>44727</v>
      </c>
      <c r="D140" s="53" t="s">
        <v>1809</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hidden="1" customHeight="1" x14ac:dyDescent="0.3">
      <c r="A141" s="51">
        <v>540</v>
      </c>
      <c r="B141" s="56">
        <v>44790</v>
      </c>
      <c r="C141" s="56">
        <v>44727</v>
      </c>
      <c r="D141" s="53" t="s">
        <v>1809</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hidden="1" customHeight="1" x14ac:dyDescent="0.3">
      <c r="A142" s="51">
        <v>540</v>
      </c>
      <c r="B142" s="56">
        <v>44790</v>
      </c>
      <c r="C142" s="56">
        <v>44727</v>
      </c>
      <c r="D142" s="53" t="s">
        <v>1809</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hidden="1" customHeight="1" x14ac:dyDescent="0.3">
      <c r="A143" s="51">
        <v>541</v>
      </c>
      <c r="B143" s="56">
        <v>44804</v>
      </c>
      <c r="C143" s="56">
        <v>44719</v>
      </c>
      <c r="D143" s="53" t="s">
        <v>1810</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hidden="1" customHeight="1" x14ac:dyDescent="0.3">
      <c r="A144" s="51">
        <v>542</v>
      </c>
      <c r="B144" s="56">
        <v>44804</v>
      </c>
      <c r="C144" s="56">
        <v>44693</v>
      </c>
      <c r="D144" s="53" t="s">
        <v>1810</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hidden="1" customHeight="1" x14ac:dyDescent="0.3">
      <c r="A145" s="51">
        <v>543</v>
      </c>
      <c r="B145" s="56">
        <v>44804</v>
      </c>
      <c r="C145" s="56">
        <v>44699</v>
      </c>
      <c r="D145" s="53" t="s">
        <v>1811</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hidden="1" customHeight="1" x14ac:dyDescent="0.3">
      <c r="A146" s="51">
        <v>544</v>
      </c>
      <c r="B146" s="56">
        <v>44804</v>
      </c>
      <c r="C146" s="56">
        <v>44728</v>
      </c>
      <c r="D146" s="53" t="s">
        <v>1810</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hidden="1" customHeight="1" x14ac:dyDescent="0.3">
      <c r="A147" s="51">
        <v>545</v>
      </c>
      <c r="B147" s="56">
        <v>44804</v>
      </c>
      <c r="C147" s="56">
        <v>44726</v>
      </c>
      <c r="D147" s="53" t="s">
        <v>1810</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hidden="1" customHeight="1" x14ac:dyDescent="0.3">
      <c r="A148" s="51">
        <v>545</v>
      </c>
      <c r="B148" s="56">
        <v>44804</v>
      </c>
      <c r="C148" s="56">
        <v>44726</v>
      </c>
      <c r="D148" s="53" t="s">
        <v>1810</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hidden="1" customHeight="1" x14ac:dyDescent="0.3">
      <c r="A149" s="51">
        <v>546</v>
      </c>
      <c r="B149" s="56">
        <v>44804</v>
      </c>
      <c r="C149" s="56">
        <v>44798</v>
      </c>
      <c r="D149" s="53" t="s">
        <v>1812</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hidden="1" customHeight="1" x14ac:dyDescent="0.3">
      <c r="A150" s="51">
        <v>547</v>
      </c>
      <c r="B150" s="56">
        <v>44804</v>
      </c>
      <c r="C150" s="56">
        <v>44761</v>
      </c>
      <c r="D150" s="53" t="s">
        <v>1813</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hidden="1" customHeight="1" x14ac:dyDescent="0.3">
      <c r="A151" s="51">
        <v>548</v>
      </c>
      <c r="B151" s="56">
        <v>44804</v>
      </c>
      <c r="C151" s="56">
        <v>44755</v>
      </c>
      <c r="D151" s="53" t="s">
        <v>1814</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hidden="1" customHeight="1" x14ac:dyDescent="0.3">
      <c r="A152" s="51">
        <v>549</v>
      </c>
      <c r="B152" s="56">
        <v>44804</v>
      </c>
      <c r="C152" s="56">
        <v>44734</v>
      </c>
      <c r="D152" s="53" t="s">
        <v>1814</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hidden="1" customHeight="1" x14ac:dyDescent="0.3">
      <c r="A153" s="51">
        <v>550</v>
      </c>
      <c r="B153" s="56">
        <v>44804</v>
      </c>
      <c r="C153" s="56">
        <v>44726</v>
      </c>
      <c r="D153" s="53" t="s">
        <v>1815</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hidden="1" customHeight="1" x14ac:dyDescent="0.3">
      <c r="A154" s="51">
        <v>551</v>
      </c>
      <c r="B154" s="56">
        <v>44804</v>
      </c>
      <c r="C154" s="56">
        <v>44725</v>
      </c>
      <c r="D154" s="53" t="s">
        <v>1815</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hidden="1" customHeight="1" x14ac:dyDescent="0.3">
      <c r="A155" s="51">
        <v>552</v>
      </c>
      <c r="B155" s="56">
        <v>44804</v>
      </c>
      <c r="C155" s="56">
        <v>44706</v>
      </c>
      <c r="D155" s="53" t="s">
        <v>1816</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hidden="1"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hidden="1" customHeight="1" x14ac:dyDescent="0.3">
      <c r="A157" s="51">
        <v>554</v>
      </c>
      <c r="B157" s="56">
        <v>44804</v>
      </c>
      <c r="C157" s="56">
        <v>44714</v>
      </c>
      <c r="D157" s="53" t="s">
        <v>1817</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hidden="1" customHeight="1" x14ac:dyDescent="0.3">
      <c r="A158" s="51">
        <v>554</v>
      </c>
      <c r="B158" s="56">
        <v>44804</v>
      </c>
      <c r="C158" s="56">
        <v>44714</v>
      </c>
      <c r="D158" s="53" t="s">
        <v>1817</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hidden="1" customHeight="1" x14ac:dyDescent="0.3">
      <c r="A159" s="51">
        <v>554</v>
      </c>
      <c r="B159" s="56">
        <v>44804</v>
      </c>
      <c r="C159" s="56">
        <v>44714</v>
      </c>
      <c r="D159" s="53" t="s">
        <v>1817</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hidden="1" customHeight="1" x14ac:dyDescent="0.3">
      <c r="A160" s="51">
        <v>555</v>
      </c>
      <c r="B160" s="56">
        <v>44804</v>
      </c>
      <c r="C160" s="56">
        <v>44746</v>
      </c>
      <c r="D160" s="53" t="s">
        <v>1818</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hidden="1" customHeight="1" x14ac:dyDescent="0.3">
      <c r="A161" s="51">
        <v>556</v>
      </c>
      <c r="B161" s="56">
        <v>44804</v>
      </c>
      <c r="C161" s="56">
        <v>44746</v>
      </c>
      <c r="D161" s="53" t="s">
        <v>1818</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hidden="1" customHeight="1" x14ac:dyDescent="0.3">
      <c r="A162" s="51">
        <v>557</v>
      </c>
      <c r="B162" s="56">
        <v>44804</v>
      </c>
      <c r="C162" s="56">
        <v>44741</v>
      </c>
      <c r="D162" s="53" t="s">
        <v>1819</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hidden="1" customHeight="1" x14ac:dyDescent="0.3">
      <c r="A163" s="51">
        <v>558</v>
      </c>
      <c r="B163" s="56">
        <v>44804</v>
      </c>
      <c r="C163" s="56">
        <v>44743</v>
      </c>
      <c r="D163" s="53" t="s">
        <v>1820</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hidden="1" customHeight="1" x14ac:dyDescent="0.3">
      <c r="A164" s="51">
        <v>559</v>
      </c>
      <c r="B164" s="56">
        <v>44804</v>
      </c>
      <c r="C164" s="56">
        <v>44746</v>
      </c>
      <c r="D164" s="53" t="s">
        <v>1821</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hidden="1" customHeight="1" x14ac:dyDescent="0.3">
      <c r="A165" s="51">
        <v>560</v>
      </c>
      <c r="B165" s="56">
        <v>44804</v>
      </c>
      <c r="C165" s="56">
        <v>44741</v>
      </c>
      <c r="D165" s="53" t="s">
        <v>1822</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hidden="1" customHeight="1" x14ac:dyDescent="0.3">
      <c r="A166" s="51">
        <v>561</v>
      </c>
      <c r="B166" s="56">
        <v>44804</v>
      </c>
      <c r="C166" s="56">
        <v>44739</v>
      </c>
      <c r="D166" s="53" t="s">
        <v>1823</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hidden="1" customHeight="1" x14ac:dyDescent="0.3">
      <c r="A167" s="51">
        <v>562</v>
      </c>
      <c r="B167" s="56">
        <v>44804</v>
      </c>
      <c r="C167" s="56">
        <v>44738</v>
      </c>
      <c r="D167" s="53" t="s">
        <v>1824</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hidden="1"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hidden="1"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hidden="1" customHeight="1" x14ac:dyDescent="0.3">
      <c r="A170" s="51">
        <v>565</v>
      </c>
      <c r="B170" s="56">
        <v>44806</v>
      </c>
      <c r="C170" s="56">
        <v>44742</v>
      </c>
      <c r="D170" s="53" t="s">
        <v>1797</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hidden="1" customHeight="1" x14ac:dyDescent="0.3">
      <c r="A171" s="51">
        <v>566</v>
      </c>
      <c r="B171" s="56">
        <v>44806</v>
      </c>
      <c r="C171" s="56">
        <v>44748</v>
      </c>
      <c r="D171" s="53" t="s">
        <v>1825</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hidden="1" customHeight="1" x14ac:dyDescent="0.3">
      <c r="A172" s="51">
        <v>567</v>
      </c>
      <c r="B172" s="56">
        <v>44806</v>
      </c>
      <c r="C172" s="56">
        <v>44673</v>
      </c>
      <c r="D172" s="53" t="s">
        <v>1826</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hidden="1" customHeight="1" x14ac:dyDescent="0.3">
      <c r="A173" s="51">
        <v>568</v>
      </c>
      <c r="B173" s="56">
        <v>44806</v>
      </c>
      <c r="C173" s="56">
        <v>44713</v>
      </c>
      <c r="D173" s="53" t="s">
        <v>1827</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hidden="1" customHeight="1" x14ac:dyDescent="0.3">
      <c r="A174" s="51">
        <v>569</v>
      </c>
      <c r="B174" s="56">
        <v>44806</v>
      </c>
      <c r="C174" s="56">
        <v>44711</v>
      </c>
      <c r="D174" s="53" t="s">
        <v>1827</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hidden="1" customHeight="1" x14ac:dyDescent="0.3">
      <c r="A175" s="51">
        <v>570</v>
      </c>
      <c r="B175" s="56">
        <v>44806</v>
      </c>
      <c r="C175" s="56">
        <v>44763</v>
      </c>
      <c r="D175" s="53" t="s">
        <v>1828</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hidden="1" customHeight="1" x14ac:dyDescent="0.3">
      <c r="A176" s="51">
        <v>571</v>
      </c>
      <c r="B176" s="56">
        <v>44806</v>
      </c>
      <c r="C176" s="56">
        <v>44734</v>
      </c>
      <c r="D176" s="53" t="s">
        <v>1828</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hidden="1" customHeight="1" x14ac:dyDescent="0.3">
      <c r="A177" s="51">
        <v>572</v>
      </c>
      <c r="B177" s="56">
        <v>44806</v>
      </c>
      <c r="C177" s="56">
        <v>44767</v>
      </c>
      <c r="D177" s="53" t="s">
        <v>1827</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hidden="1" customHeight="1" x14ac:dyDescent="0.3">
      <c r="A178" s="51">
        <v>572</v>
      </c>
      <c r="B178" s="56">
        <v>44806</v>
      </c>
      <c r="C178" s="56">
        <v>44767</v>
      </c>
      <c r="D178" s="53" t="s">
        <v>1827</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hidden="1" customHeight="1" x14ac:dyDescent="0.3">
      <c r="A179" s="51">
        <v>572</v>
      </c>
      <c r="B179" s="56">
        <v>44806</v>
      </c>
      <c r="C179" s="56">
        <v>44767</v>
      </c>
      <c r="D179" s="53" t="s">
        <v>1827</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hidden="1" customHeight="1" x14ac:dyDescent="0.3">
      <c r="A180" s="51">
        <v>573</v>
      </c>
      <c r="B180" s="56">
        <v>44806</v>
      </c>
      <c r="C180" s="56">
        <v>44706</v>
      </c>
      <c r="D180" s="53" t="s">
        <v>1827</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hidden="1" customHeight="1" x14ac:dyDescent="0.3">
      <c r="A181" s="51">
        <v>573</v>
      </c>
      <c r="B181" s="56">
        <v>44806</v>
      </c>
      <c r="C181" s="56">
        <v>44706</v>
      </c>
      <c r="D181" s="53" t="s">
        <v>1827</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hidden="1" customHeight="1" x14ac:dyDescent="0.3">
      <c r="A182" s="51">
        <v>574</v>
      </c>
      <c r="B182" s="56">
        <v>44806</v>
      </c>
      <c r="C182" s="56">
        <v>44740</v>
      </c>
      <c r="D182" s="53" t="s">
        <v>1786</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hidden="1" customHeight="1" x14ac:dyDescent="0.3">
      <c r="A183" s="51">
        <v>575</v>
      </c>
      <c r="B183" s="56">
        <v>44806</v>
      </c>
      <c r="C183" s="56">
        <v>44739</v>
      </c>
      <c r="D183" s="53" t="s">
        <v>1829</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hidden="1" customHeight="1" x14ac:dyDescent="0.3">
      <c r="A184" s="51">
        <v>576</v>
      </c>
      <c r="B184" s="56">
        <v>44806</v>
      </c>
      <c r="C184" s="56">
        <v>44699</v>
      </c>
      <c r="D184" s="53" t="s">
        <v>1830</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hidden="1" customHeight="1" x14ac:dyDescent="0.3">
      <c r="A185" s="51">
        <v>577</v>
      </c>
      <c r="B185" s="56">
        <v>44806</v>
      </c>
      <c r="C185" s="56">
        <v>44760</v>
      </c>
      <c r="D185" s="53" t="s">
        <v>1831</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hidden="1" customHeight="1" x14ac:dyDescent="0.3">
      <c r="A186" s="51">
        <v>578</v>
      </c>
      <c r="B186" s="56">
        <v>44806</v>
      </c>
      <c r="C186" s="56">
        <v>44755</v>
      </c>
      <c r="D186" s="53" t="s">
        <v>1831</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hidden="1" customHeight="1" x14ac:dyDescent="0.3">
      <c r="A187" s="51">
        <v>579</v>
      </c>
      <c r="B187" s="56">
        <v>44806</v>
      </c>
      <c r="C187" s="56">
        <v>44747</v>
      </c>
      <c r="D187" s="53" t="s">
        <v>1810</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hidden="1" customHeight="1" x14ac:dyDescent="0.3">
      <c r="A188" s="51">
        <v>580</v>
      </c>
      <c r="B188" s="56">
        <v>44806</v>
      </c>
      <c r="C188" s="56">
        <v>44748</v>
      </c>
      <c r="D188" s="53" t="s">
        <v>1810</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hidden="1" customHeight="1" x14ac:dyDescent="0.3">
      <c r="A189" s="51">
        <v>581</v>
      </c>
      <c r="B189" s="56">
        <v>44806</v>
      </c>
      <c r="C189" s="56">
        <v>44747</v>
      </c>
      <c r="D189" s="53" t="s">
        <v>1832</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hidden="1" customHeight="1" x14ac:dyDescent="0.3">
      <c r="A190" s="51">
        <v>582</v>
      </c>
      <c r="B190" s="56">
        <v>44806</v>
      </c>
      <c r="C190" s="56">
        <v>44748</v>
      </c>
      <c r="D190" s="53" t="s">
        <v>1833</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hidden="1" customHeight="1" x14ac:dyDescent="0.3">
      <c r="A191" s="51">
        <v>583</v>
      </c>
      <c r="B191" s="56">
        <v>44806</v>
      </c>
      <c r="C191" s="56">
        <v>44747</v>
      </c>
      <c r="D191" s="53" t="s">
        <v>1816</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hidden="1" customHeight="1" x14ac:dyDescent="0.3">
      <c r="A192" s="51">
        <v>584</v>
      </c>
      <c r="B192" s="56">
        <v>44806</v>
      </c>
      <c r="C192" s="56">
        <v>44753</v>
      </c>
      <c r="D192" s="53" t="s">
        <v>1834</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hidden="1" customHeight="1" x14ac:dyDescent="0.3">
      <c r="A193" s="51">
        <v>585</v>
      </c>
      <c r="B193" s="56">
        <v>44806</v>
      </c>
      <c r="C193" s="56">
        <v>44686</v>
      </c>
      <c r="D193" s="53" t="s">
        <v>1832</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hidden="1" customHeight="1" x14ac:dyDescent="0.3">
      <c r="A194" s="51">
        <v>586</v>
      </c>
      <c r="B194" s="56">
        <v>44806</v>
      </c>
      <c r="C194" s="56">
        <v>44725</v>
      </c>
      <c r="D194" s="53" t="s">
        <v>1831</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hidden="1" customHeight="1" x14ac:dyDescent="0.3">
      <c r="A195" s="51">
        <v>587</v>
      </c>
      <c r="B195" s="56">
        <v>44806</v>
      </c>
      <c r="C195" s="56">
        <v>44746</v>
      </c>
      <c r="D195" s="53" t="s">
        <v>1835</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hidden="1" customHeight="1" x14ac:dyDescent="0.3">
      <c r="A196" s="51">
        <v>588</v>
      </c>
      <c r="B196" s="56">
        <v>44806</v>
      </c>
      <c r="C196" s="56">
        <v>44767</v>
      </c>
      <c r="D196" s="53" t="s">
        <v>1836</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hidden="1" customHeight="1" x14ac:dyDescent="0.3">
      <c r="A197" s="51">
        <v>588</v>
      </c>
      <c r="B197" s="56">
        <v>44806</v>
      </c>
      <c r="C197" s="56">
        <v>44767</v>
      </c>
      <c r="D197" s="53" t="s">
        <v>1836</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hidden="1" customHeight="1" x14ac:dyDescent="0.3">
      <c r="A198" s="51">
        <v>589</v>
      </c>
      <c r="B198" s="56">
        <v>44806</v>
      </c>
      <c r="C198" s="56">
        <v>44756</v>
      </c>
      <c r="D198" s="53" t="s">
        <v>1784</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hidden="1" customHeight="1" x14ac:dyDescent="0.3">
      <c r="A199" s="51">
        <v>590</v>
      </c>
      <c r="B199" s="56">
        <v>44806</v>
      </c>
      <c r="C199" s="56">
        <v>44767</v>
      </c>
      <c r="D199" s="53" t="s">
        <v>1837</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hidden="1" customHeight="1" x14ac:dyDescent="0.3">
      <c r="A200" s="51">
        <v>591</v>
      </c>
      <c r="B200" s="56">
        <v>44806</v>
      </c>
      <c r="C200" s="56">
        <v>44727</v>
      </c>
      <c r="D200" s="53" t="s">
        <v>1838</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hidden="1" customHeight="1" x14ac:dyDescent="0.3">
      <c r="A201" s="51">
        <v>592</v>
      </c>
      <c r="B201" s="56">
        <v>44806</v>
      </c>
      <c r="C201" s="56">
        <v>44677</v>
      </c>
      <c r="D201" s="53" t="s">
        <v>1838</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hidden="1" customHeight="1" x14ac:dyDescent="0.3">
      <c r="A202" s="51">
        <v>593</v>
      </c>
      <c r="B202" s="56">
        <v>44806</v>
      </c>
      <c r="C202" s="56">
        <v>44748</v>
      </c>
      <c r="D202" s="53" t="s">
        <v>1839</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hidden="1" customHeight="1" x14ac:dyDescent="0.3">
      <c r="A203" s="51">
        <v>594</v>
      </c>
      <c r="B203" s="56">
        <v>44806</v>
      </c>
      <c r="C203" s="56">
        <v>44697</v>
      </c>
      <c r="D203" s="53" t="s">
        <v>1839</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hidden="1" customHeight="1" x14ac:dyDescent="0.3">
      <c r="A204" s="51">
        <v>595</v>
      </c>
      <c r="B204" s="56">
        <v>44806</v>
      </c>
      <c r="C204" s="56">
        <v>44697</v>
      </c>
      <c r="D204" s="53" t="s">
        <v>1839</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hidden="1" customHeight="1" x14ac:dyDescent="0.3">
      <c r="A205" s="51">
        <v>596</v>
      </c>
      <c r="B205" s="56">
        <v>44806</v>
      </c>
      <c r="C205" s="56">
        <v>44677</v>
      </c>
      <c r="D205" s="53" t="s">
        <v>1840</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hidden="1" customHeight="1" x14ac:dyDescent="0.3">
      <c r="A206" s="51">
        <v>596</v>
      </c>
      <c r="B206" s="56">
        <v>44806</v>
      </c>
      <c r="C206" s="56">
        <v>44677</v>
      </c>
      <c r="D206" s="53" t="s">
        <v>1840</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hidden="1" customHeight="1" x14ac:dyDescent="0.3">
      <c r="A207" s="51">
        <v>597</v>
      </c>
      <c r="B207" s="56">
        <v>44806</v>
      </c>
      <c r="C207" s="56">
        <v>44753</v>
      </c>
      <c r="D207" s="53" t="s">
        <v>1841</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hidden="1" customHeight="1" x14ac:dyDescent="0.3">
      <c r="A208" s="51">
        <v>598</v>
      </c>
      <c r="B208" s="56">
        <v>44806</v>
      </c>
      <c r="C208" s="56">
        <v>44739</v>
      </c>
      <c r="D208" s="53" t="s">
        <v>1837</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hidden="1" customHeight="1" x14ac:dyDescent="0.3">
      <c r="A209" s="51">
        <v>599</v>
      </c>
      <c r="B209" s="56">
        <v>44806</v>
      </c>
      <c r="C209" s="56">
        <v>44755</v>
      </c>
      <c r="D209" s="53" t="s">
        <v>1842</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hidden="1" customHeight="1" x14ac:dyDescent="0.3">
      <c r="A210" s="51">
        <v>600</v>
      </c>
      <c r="B210" s="56">
        <v>44806</v>
      </c>
      <c r="C210" s="56">
        <v>44757</v>
      </c>
      <c r="D210" s="53" t="s">
        <v>1837</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hidden="1" customHeight="1" x14ac:dyDescent="0.3">
      <c r="A211" s="51">
        <v>601</v>
      </c>
      <c r="B211" s="56">
        <v>44806</v>
      </c>
      <c r="C211" s="56">
        <v>44719</v>
      </c>
      <c r="D211" s="53" t="s">
        <v>1837</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hidden="1" customHeight="1" x14ac:dyDescent="0.3">
      <c r="A212" s="51">
        <v>602</v>
      </c>
      <c r="B212" s="56">
        <v>44806</v>
      </c>
      <c r="C212" s="56">
        <v>44756</v>
      </c>
      <c r="D212" s="53" t="s">
        <v>1842</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hidden="1" customHeight="1" x14ac:dyDescent="0.3">
      <c r="A213" s="51">
        <v>603</v>
      </c>
      <c r="B213" s="56">
        <v>44806</v>
      </c>
      <c r="C213" s="56">
        <v>44705</v>
      </c>
      <c r="D213" s="53" t="s">
        <v>1843</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hidden="1" customHeight="1" x14ac:dyDescent="0.3">
      <c r="A214" s="51">
        <v>604</v>
      </c>
      <c r="B214" s="56">
        <v>44806</v>
      </c>
      <c r="C214" s="56">
        <v>44751</v>
      </c>
      <c r="D214" s="53" t="s">
        <v>1844</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hidden="1" customHeight="1" x14ac:dyDescent="0.3">
      <c r="A215" s="51">
        <v>605</v>
      </c>
      <c r="B215" s="56">
        <v>44806</v>
      </c>
      <c r="C215" s="56">
        <v>44755</v>
      </c>
      <c r="D215" s="53" t="s">
        <v>1845</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hidden="1" customHeight="1" x14ac:dyDescent="0.3">
      <c r="A216" s="51">
        <v>606</v>
      </c>
      <c r="B216" s="56">
        <v>44806</v>
      </c>
      <c r="C216" s="56">
        <v>44701</v>
      </c>
      <c r="D216" s="53" t="s">
        <v>1831</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hidden="1" customHeight="1" x14ac:dyDescent="0.3">
      <c r="A217" s="51">
        <v>607</v>
      </c>
      <c r="B217" s="56">
        <v>44806</v>
      </c>
      <c r="C217" s="56">
        <v>44683</v>
      </c>
      <c r="D217" s="53" t="s">
        <v>1831</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hidden="1" customHeight="1" x14ac:dyDescent="0.3">
      <c r="A218" s="51">
        <v>608</v>
      </c>
      <c r="B218" s="56">
        <v>44811</v>
      </c>
      <c r="C218" s="56">
        <v>44670</v>
      </c>
      <c r="D218" s="53" t="s">
        <v>1783</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hidden="1" customHeight="1" x14ac:dyDescent="0.3">
      <c r="A219" s="51">
        <v>609</v>
      </c>
      <c r="B219" s="56">
        <v>44811</v>
      </c>
      <c r="C219" s="56">
        <v>44589</v>
      </c>
      <c r="D219" s="53" t="s">
        <v>1771</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hidden="1" customHeight="1" x14ac:dyDescent="0.3">
      <c r="A220" s="51">
        <v>610</v>
      </c>
      <c r="B220" s="56">
        <v>44811</v>
      </c>
      <c r="C220" s="56">
        <v>44750</v>
      </c>
      <c r="D220" s="53" t="s">
        <v>1769</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hidden="1" customHeight="1" x14ac:dyDescent="0.3">
      <c r="A221" s="51">
        <v>611</v>
      </c>
      <c r="B221" s="56">
        <v>44811</v>
      </c>
      <c r="C221" s="56">
        <v>44741</v>
      </c>
      <c r="D221" s="53" t="s">
        <v>1769</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hidden="1"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hidden="1"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hidden="1" customHeight="1" x14ac:dyDescent="0.3">
      <c r="A224" s="51">
        <v>613</v>
      </c>
      <c r="B224" s="56">
        <v>44811</v>
      </c>
      <c r="C224" s="56">
        <v>44740</v>
      </c>
      <c r="D224" s="53" t="s">
        <v>1729</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hidden="1" customHeight="1" x14ac:dyDescent="0.3">
      <c r="A225" s="51">
        <v>614</v>
      </c>
      <c r="B225" s="56">
        <v>44811</v>
      </c>
      <c r="C225" s="56">
        <v>44742</v>
      </c>
      <c r="D225" s="53" t="s">
        <v>1846</v>
      </c>
      <c r="E225" s="51" t="str">
        <f>IF(ISBLANK(LeaveTracker[[#This Row],[Employee Name]]),"-----",VLOOKUP(LeaveTracker[[#This Row],[Employee Name]],Employees[[Employee Name]:[Office]],7))</f>
        <v>CENRO</v>
      </c>
      <c r="F225" s="51">
        <f>IF(ISBLANK(LeaveTracker[[#This Row],[Employee Name]]),"-----",VLOOKUP(LeaveTracker[[#This Row],[Employee Name]],Employees[[Employee Name]:[Office]],6))</f>
        <v>0</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hidden="1" customHeight="1" x14ac:dyDescent="0.3">
      <c r="A226" s="51">
        <v>615</v>
      </c>
      <c r="B226" s="56">
        <v>44811</v>
      </c>
      <c r="C226" s="56">
        <v>44753</v>
      </c>
      <c r="D226" s="53" t="s">
        <v>1847</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hidden="1" customHeight="1" x14ac:dyDescent="0.3">
      <c r="A227" s="51">
        <v>616</v>
      </c>
      <c r="B227" s="56">
        <v>44811</v>
      </c>
      <c r="C227" s="56">
        <v>44749</v>
      </c>
      <c r="D227" s="53" t="s">
        <v>1848</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hidden="1" customHeight="1" x14ac:dyDescent="0.3">
      <c r="A228" s="51">
        <v>617</v>
      </c>
      <c r="B228" s="56">
        <v>44811</v>
      </c>
      <c r="C228" s="56">
        <v>44750</v>
      </c>
      <c r="D228" s="53" t="s">
        <v>1849</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hidden="1" customHeight="1" x14ac:dyDescent="0.3">
      <c r="A229" s="51">
        <v>618</v>
      </c>
      <c r="B229" s="56">
        <v>44811</v>
      </c>
      <c r="C229" s="56">
        <v>44718</v>
      </c>
      <c r="D229" s="53" t="s">
        <v>1842</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hidden="1" customHeight="1" x14ac:dyDescent="0.3">
      <c r="A230" s="51">
        <v>619</v>
      </c>
      <c r="B230" s="56">
        <v>44811</v>
      </c>
      <c r="C230" s="56">
        <v>44799</v>
      </c>
      <c r="D230" s="53" t="s">
        <v>1850</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hidden="1" customHeight="1" x14ac:dyDescent="0.3">
      <c r="A231" s="51">
        <v>619</v>
      </c>
      <c r="B231" s="56">
        <v>44811</v>
      </c>
      <c r="C231" s="56">
        <v>44799</v>
      </c>
      <c r="D231" s="53" t="s">
        <v>1850</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hidden="1" customHeight="1" x14ac:dyDescent="0.3">
      <c r="A232" s="51">
        <v>620</v>
      </c>
      <c r="B232" s="56">
        <v>44811</v>
      </c>
      <c r="C232" s="56">
        <v>44692</v>
      </c>
      <c r="D232" s="53" t="s">
        <v>1850</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hidden="1" customHeight="1" x14ac:dyDescent="0.3">
      <c r="A233" s="51">
        <v>621</v>
      </c>
      <c r="B233" s="56">
        <v>44811</v>
      </c>
      <c r="C233" s="56">
        <v>44781</v>
      </c>
      <c r="D233" s="53" t="s">
        <v>1781</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hidden="1" customHeight="1" x14ac:dyDescent="0.3">
      <c r="A234" s="51">
        <v>621</v>
      </c>
      <c r="B234" s="56">
        <v>44811</v>
      </c>
      <c r="C234" s="56">
        <v>44781</v>
      </c>
      <c r="D234" s="53" t="s">
        <v>1781</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hidden="1"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hidden="1" customHeight="1" x14ac:dyDescent="0.3">
      <c r="A236" s="51">
        <v>623</v>
      </c>
      <c r="B236" s="56">
        <v>44811</v>
      </c>
      <c r="C236" s="56">
        <v>44757</v>
      </c>
      <c r="D236" s="53" t="s">
        <v>1851</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hidden="1" customHeight="1" x14ac:dyDescent="0.3">
      <c r="A237" s="51">
        <v>624</v>
      </c>
      <c r="B237" s="56">
        <v>44811</v>
      </c>
      <c r="C237" s="56">
        <v>44776</v>
      </c>
      <c r="D237" s="53" t="s">
        <v>1852</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hidden="1" customHeight="1" x14ac:dyDescent="0.3">
      <c r="A238" s="51">
        <v>625</v>
      </c>
      <c r="B238" s="56">
        <v>44811</v>
      </c>
      <c r="C238" s="56">
        <v>44741</v>
      </c>
      <c r="D238" s="53" t="s">
        <v>1853</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hidden="1" customHeight="1" x14ac:dyDescent="0.3">
      <c r="A239" s="51">
        <v>626</v>
      </c>
      <c r="B239" s="56">
        <v>44811</v>
      </c>
      <c r="C239" s="56">
        <v>44747</v>
      </c>
      <c r="D239" s="53" t="s">
        <v>1854</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hidden="1" customHeight="1" x14ac:dyDescent="0.3">
      <c r="A240" s="51">
        <v>627</v>
      </c>
      <c r="B240" s="56">
        <v>44811</v>
      </c>
      <c r="C240" s="56">
        <v>44785</v>
      </c>
      <c r="D240" s="53" t="s">
        <v>1837</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hidden="1" customHeight="1" x14ac:dyDescent="0.3">
      <c r="A241" s="51">
        <v>628</v>
      </c>
      <c r="B241" s="56">
        <v>44811</v>
      </c>
      <c r="C241" s="56">
        <v>44781</v>
      </c>
      <c r="D241" s="53" t="s">
        <v>1837</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hidden="1" customHeight="1" x14ac:dyDescent="0.3">
      <c r="A242" s="51">
        <v>629</v>
      </c>
      <c r="B242" s="56">
        <v>44819</v>
      </c>
      <c r="C242" s="56">
        <v>44783</v>
      </c>
      <c r="D242" s="53" t="s">
        <v>1855</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hidden="1"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hidden="1" customHeight="1" x14ac:dyDescent="0.3">
      <c r="A244" s="51">
        <v>631</v>
      </c>
      <c r="B244" s="56">
        <v>44838</v>
      </c>
      <c r="C244" s="56">
        <v>44757</v>
      </c>
      <c r="D244" s="53" t="s">
        <v>1763</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hidden="1" customHeight="1" x14ac:dyDescent="0.3">
      <c r="A245" s="51">
        <v>632</v>
      </c>
      <c r="B245" s="56">
        <v>44838</v>
      </c>
      <c r="C245" s="56">
        <v>44770</v>
      </c>
      <c r="D245" s="53" t="s">
        <v>1763</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hidden="1" customHeight="1" x14ac:dyDescent="0.3">
      <c r="A246" s="51">
        <v>633</v>
      </c>
      <c r="B246" s="56">
        <v>44838</v>
      </c>
      <c r="C246" s="56">
        <v>44833</v>
      </c>
      <c r="D246" s="53" t="s">
        <v>1763</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hidden="1"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hidden="1" customHeight="1" x14ac:dyDescent="0.3">
      <c r="A248" s="51">
        <v>635</v>
      </c>
      <c r="B248" s="56">
        <v>44838</v>
      </c>
      <c r="C248" s="56">
        <v>44795</v>
      </c>
      <c r="D248" s="53" t="s">
        <v>1856</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hidden="1" customHeight="1" x14ac:dyDescent="0.3">
      <c r="A249" s="51">
        <v>636</v>
      </c>
      <c r="B249" s="56">
        <v>44838</v>
      </c>
      <c r="C249" s="56">
        <v>44795</v>
      </c>
      <c r="D249" s="53" t="s">
        <v>1856</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hidden="1" customHeight="1" x14ac:dyDescent="0.3">
      <c r="A250" s="51">
        <v>637</v>
      </c>
      <c r="B250" s="56">
        <v>44838</v>
      </c>
      <c r="C250" s="56">
        <v>44809</v>
      </c>
      <c r="D250" s="53" t="s">
        <v>1856</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hidden="1" customHeight="1" x14ac:dyDescent="0.3">
      <c r="A251" s="51">
        <v>638</v>
      </c>
      <c r="B251" s="56">
        <v>44838</v>
      </c>
      <c r="C251" s="56">
        <v>44811</v>
      </c>
      <c r="D251" s="53" t="s">
        <v>1857</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hidden="1" customHeight="1" x14ac:dyDescent="0.3">
      <c r="A252" s="51">
        <v>639</v>
      </c>
      <c r="B252" s="56">
        <v>44838</v>
      </c>
      <c r="C252" s="56">
        <v>44803</v>
      </c>
      <c r="D252" s="53" t="s">
        <v>1765</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hidden="1" customHeight="1" x14ac:dyDescent="0.3">
      <c r="A253" s="51">
        <v>640</v>
      </c>
      <c r="B253" s="56">
        <v>44838</v>
      </c>
      <c r="C253" s="56">
        <v>44811</v>
      </c>
      <c r="D253" s="53" t="s">
        <v>1858</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hidden="1" customHeight="1" x14ac:dyDescent="0.3">
      <c r="A254" s="51">
        <v>641</v>
      </c>
      <c r="B254" s="56">
        <v>44838</v>
      </c>
      <c r="C254" s="56">
        <v>44769</v>
      </c>
      <c r="D254" s="53" t="s">
        <v>1746</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hidden="1" customHeight="1" x14ac:dyDescent="0.3">
      <c r="A255" s="51">
        <v>642</v>
      </c>
      <c r="B255" s="56">
        <v>44838</v>
      </c>
      <c r="C255" s="56">
        <v>44770</v>
      </c>
      <c r="D255" s="53" t="s">
        <v>1797</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hidden="1" customHeight="1" x14ac:dyDescent="0.3">
      <c r="A256" s="51">
        <v>643</v>
      </c>
      <c r="B256" s="56">
        <v>44838</v>
      </c>
      <c r="C256" s="56">
        <v>44767</v>
      </c>
      <c r="D256" s="53" t="s">
        <v>1792</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hidden="1" customHeight="1" x14ac:dyDescent="0.3">
      <c r="A257" s="51">
        <v>643</v>
      </c>
      <c r="B257" s="56">
        <v>44838</v>
      </c>
      <c r="C257" s="56">
        <v>44768</v>
      </c>
      <c r="D257" s="53" t="s">
        <v>1792</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hidden="1" customHeight="1" x14ac:dyDescent="0.3">
      <c r="A258" s="51">
        <v>644</v>
      </c>
      <c r="B258" s="56">
        <v>44838</v>
      </c>
      <c r="C258" s="56">
        <v>44768</v>
      </c>
      <c r="D258" s="53" t="s">
        <v>1740</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hidden="1" customHeight="1" x14ac:dyDescent="0.3">
      <c r="A259" s="51">
        <v>645</v>
      </c>
      <c r="B259" s="56">
        <v>44838</v>
      </c>
      <c r="C259" s="56">
        <v>44763</v>
      </c>
      <c r="D259" s="53" t="s">
        <v>1740</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hidden="1" customHeight="1" x14ac:dyDescent="0.3">
      <c r="A260" s="51">
        <v>646</v>
      </c>
      <c r="B260" s="56">
        <v>44838</v>
      </c>
      <c r="C260" s="56">
        <v>44739</v>
      </c>
      <c r="D260" s="53" t="s">
        <v>1859</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hidden="1" customHeight="1" x14ac:dyDescent="0.3">
      <c r="A261" s="51">
        <v>647</v>
      </c>
      <c r="B261" s="56">
        <v>44838</v>
      </c>
      <c r="C261" s="56">
        <v>44718</v>
      </c>
      <c r="D261" s="53" t="s">
        <v>1859</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hidden="1" customHeight="1" x14ac:dyDescent="0.3">
      <c r="A262" s="51">
        <v>648</v>
      </c>
      <c r="B262" s="56">
        <v>44838</v>
      </c>
      <c r="C262" s="56">
        <v>44767</v>
      </c>
      <c r="D262" s="53" t="s">
        <v>1859</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hidden="1" customHeight="1" x14ac:dyDescent="0.3">
      <c r="A263" s="51">
        <v>649</v>
      </c>
      <c r="B263" s="56">
        <v>44838</v>
      </c>
      <c r="C263" s="56">
        <v>44770</v>
      </c>
      <c r="D263" s="53" t="s">
        <v>1774</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hidden="1" customHeight="1" x14ac:dyDescent="0.3">
      <c r="A264" s="51">
        <v>650</v>
      </c>
      <c r="B264" s="56">
        <v>44838</v>
      </c>
      <c r="C264" s="56">
        <v>44770</v>
      </c>
      <c r="D264" s="53" t="s">
        <v>1765</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hidden="1" customHeight="1" x14ac:dyDescent="0.3">
      <c r="A265" s="51">
        <v>651</v>
      </c>
      <c r="B265" s="56">
        <v>44838</v>
      </c>
      <c r="C265" s="56">
        <v>44812</v>
      </c>
      <c r="D265" s="53" t="s">
        <v>1859</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hidden="1"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hidden="1" customHeight="1" x14ac:dyDescent="0.3">
      <c r="A267" s="51">
        <v>653</v>
      </c>
      <c r="B267" s="56">
        <v>44838</v>
      </c>
      <c r="C267" s="56">
        <v>44743</v>
      </c>
      <c r="D267" s="53" t="s">
        <v>1860</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hidden="1" customHeight="1" x14ac:dyDescent="0.3">
      <c r="A268" s="51">
        <v>654</v>
      </c>
      <c r="B268" s="56">
        <v>44838</v>
      </c>
      <c r="C268" s="56">
        <v>44795</v>
      </c>
      <c r="D268" s="53" t="s">
        <v>1861</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hidden="1" customHeight="1" x14ac:dyDescent="0.3">
      <c r="A269" s="51">
        <v>655</v>
      </c>
      <c r="B269" s="56">
        <v>44838</v>
      </c>
      <c r="C269" s="56">
        <v>44797</v>
      </c>
      <c r="D269" s="53" t="s">
        <v>1862</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hidden="1"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hidden="1"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hidden="1" customHeight="1" x14ac:dyDescent="0.3">
      <c r="A272" s="51">
        <v>657</v>
      </c>
      <c r="B272" s="56">
        <v>44844</v>
      </c>
      <c r="C272" s="56">
        <v>44769</v>
      </c>
      <c r="D272" s="53" t="s">
        <v>1760</v>
      </c>
      <c r="E272" s="51" t="str">
        <f>IF(ISBLANK(LeaveTracker[[#This Row],[Employee Name]]),"-----",VLOOKUP(LeaveTracker[[#This Row],[Employee Name]],Employees[[Employee Name]:[Office]],7))</f>
        <v>TCIS</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hidden="1" customHeight="1" x14ac:dyDescent="0.3">
      <c r="A273" s="51">
        <v>658</v>
      </c>
      <c r="B273" s="56">
        <v>44844</v>
      </c>
      <c r="C273" s="56">
        <v>44768</v>
      </c>
      <c r="D273" s="53" t="s">
        <v>1850</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hidden="1" customHeight="1" x14ac:dyDescent="0.3">
      <c r="A274" s="51">
        <v>658</v>
      </c>
      <c r="B274" s="56">
        <v>44844</v>
      </c>
      <c r="C274" s="56">
        <v>44768</v>
      </c>
      <c r="D274" s="53" t="s">
        <v>1850</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hidden="1" customHeight="1" x14ac:dyDescent="0.3">
      <c r="A275" s="51">
        <v>659</v>
      </c>
      <c r="B275" s="56">
        <v>44844</v>
      </c>
      <c r="C275" s="56">
        <v>44767</v>
      </c>
      <c r="D275" s="53" t="s">
        <v>1863</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hidden="1" customHeight="1" x14ac:dyDescent="0.3">
      <c r="A276" s="51">
        <v>660</v>
      </c>
      <c r="B276" s="56">
        <v>44844</v>
      </c>
      <c r="C276" s="56">
        <v>44767</v>
      </c>
      <c r="D276" s="53" t="s">
        <v>1864</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hidden="1" customHeight="1" x14ac:dyDescent="0.3">
      <c r="A277" s="51">
        <v>661</v>
      </c>
      <c r="B277" s="56">
        <v>44844</v>
      </c>
      <c r="C277" s="56">
        <v>44767</v>
      </c>
      <c r="D277" s="53" t="s">
        <v>1805</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hidden="1" customHeight="1" x14ac:dyDescent="0.3">
      <c r="A278" s="51">
        <v>662</v>
      </c>
      <c r="B278" s="56">
        <v>44844</v>
      </c>
      <c r="C278" s="56">
        <v>44769</v>
      </c>
      <c r="D278" s="53" t="s">
        <v>1800</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hidden="1" customHeight="1" x14ac:dyDescent="0.3">
      <c r="A279" s="51">
        <v>663</v>
      </c>
      <c r="B279" s="56">
        <v>44844</v>
      </c>
      <c r="C279" s="56">
        <v>44770</v>
      </c>
      <c r="D279" s="53" t="s">
        <v>1801</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hidden="1" customHeight="1" x14ac:dyDescent="0.3">
      <c r="A280" s="51">
        <v>664</v>
      </c>
      <c r="B280" s="56">
        <v>44844</v>
      </c>
      <c r="C280" s="56">
        <v>44767</v>
      </c>
      <c r="D280" s="53" t="s">
        <v>1802</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hidden="1" customHeight="1" x14ac:dyDescent="0.3">
      <c r="A281" s="51">
        <v>664</v>
      </c>
      <c r="B281" s="56">
        <v>44844</v>
      </c>
      <c r="C281" s="56">
        <v>44767</v>
      </c>
      <c r="D281" s="53" t="s">
        <v>1802</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hidden="1" customHeight="1" x14ac:dyDescent="0.3">
      <c r="A282" s="51">
        <v>664</v>
      </c>
      <c r="B282" s="56">
        <v>44844</v>
      </c>
      <c r="C282" s="56">
        <v>44768</v>
      </c>
      <c r="D282" s="53" t="s">
        <v>1802</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hidden="1" customHeight="1" x14ac:dyDescent="0.3">
      <c r="A283" s="51">
        <v>665</v>
      </c>
      <c r="B283" s="56">
        <v>44844</v>
      </c>
      <c r="C283" s="56">
        <v>44767</v>
      </c>
      <c r="D283" s="53" t="s">
        <v>1767</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hidden="1" customHeight="1" x14ac:dyDescent="0.3">
      <c r="A284" s="51">
        <v>666</v>
      </c>
      <c r="B284" s="56">
        <v>44844</v>
      </c>
      <c r="C284" s="56">
        <v>44769</v>
      </c>
      <c r="D284" s="53" t="s">
        <v>1839</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hidden="1" customHeight="1" x14ac:dyDescent="0.3">
      <c r="A285" s="51">
        <v>667</v>
      </c>
      <c r="B285" s="56">
        <v>44844</v>
      </c>
      <c r="C285" s="56">
        <v>44708</v>
      </c>
      <c r="D285" s="53" t="s">
        <v>1865</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hidden="1" customHeight="1" x14ac:dyDescent="0.3">
      <c r="A286" s="51">
        <v>668</v>
      </c>
      <c r="B286" s="56">
        <v>44844</v>
      </c>
      <c r="C286" s="56">
        <v>44768</v>
      </c>
      <c r="D286" s="53" t="s">
        <v>1833</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hidden="1" customHeight="1" x14ac:dyDescent="0.3">
      <c r="A287" s="51">
        <v>669</v>
      </c>
      <c r="B287" s="56">
        <v>44844</v>
      </c>
      <c r="C287" s="56">
        <v>44770</v>
      </c>
      <c r="D287" s="53" t="s">
        <v>1835</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hidden="1" customHeight="1" x14ac:dyDescent="0.3">
      <c r="A288" s="51">
        <v>669</v>
      </c>
      <c r="B288" s="56">
        <v>44844</v>
      </c>
      <c r="C288" s="56">
        <v>44770</v>
      </c>
      <c r="D288" s="53" t="s">
        <v>1835</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hidden="1" customHeight="1" x14ac:dyDescent="0.3">
      <c r="A289" s="51">
        <v>670</v>
      </c>
      <c r="B289" s="56">
        <v>44844</v>
      </c>
      <c r="C289" s="56">
        <v>44767</v>
      </c>
      <c r="D289" s="53" t="s">
        <v>1844</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hidden="1" customHeight="1" x14ac:dyDescent="0.3">
      <c r="A290" s="51">
        <v>671</v>
      </c>
      <c r="B290" s="56">
        <v>44844</v>
      </c>
      <c r="C290" s="56">
        <v>44760</v>
      </c>
      <c r="D290" s="53" t="s">
        <v>1841</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hidden="1" customHeight="1" x14ac:dyDescent="0.3">
      <c r="A291" s="51">
        <v>671</v>
      </c>
      <c r="B291" s="56">
        <v>44844</v>
      </c>
      <c r="C291" s="56">
        <v>44760</v>
      </c>
      <c r="D291" s="53" t="s">
        <v>1841</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hidden="1" customHeight="1" x14ac:dyDescent="0.3">
      <c r="A292" s="51">
        <v>672</v>
      </c>
      <c r="B292" s="56">
        <v>44845</v>
      </c>
      <c r="C292" s="56">
        <v>44676</v>
      </c>
      <c r="D292" s="53" t="s">
        <v>1866</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hidden="1" customHeight="1" x14ac:dyDescent="0.3">
      <c r="A293" s="51">
        <v>673</v>
      </c>
      <c r="B293" s="56">
        <v>44845</v>
      </c>
      <c r="C293" s="56">
        <v>44793</v>
      </c>
      <c r="D293" s="53" t="s">
        <v>1849</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hidden="1" customHeight="1" x14ac:dyDescent="0.3">
      <c r="A294" s="51">
        <v>674</v>
      </c>
      <c r="B294" s="56">
        <v>44845</v>
      </c>
      <c r="C294" s="56">
        <v>44775</v>
      </c>
      <c r="D294" s="53" t="s">
        <v>1773</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hidden="1" customHeight="1" x14ac:dyDescent="0.3">
      <c r="A295" s="51">
        <v>674</v>
      </c>
      <c r="B295" s="56">
        <v>44845</v>
      </c>
      <c r="C295" s="56">
        <v>44775</v>
      </c>
      <c r="D295" s="53" t="s">
        <v>1773</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hidden="1" customHeight="1" x14ac:dyDescent="0.3">
      <c r="A296" s="51">
        <v>675</v>
      </c>
      <c r="B296" s="56">
        <v>44845</v>
      </c>
      <c r="C296" s="56">
        <v>44775</v>
      </c>
      <c r="D296" s="53" t="s">
        <v>1764</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hidden="1" customHeight="1" x14ac:dyDescent="0.3">
      <c r="A297" s="51">
        <v>675</v>
      </c>
      <c r="B297" s="56">
        <v>44845</v>
      </c>
      <c r="C297" s="56">
        <v>44775</v>
      </c>
      <c r="D297" s="53" t="s">
        <v>1764</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hidden="1" customHeight="1" x14ac:dyDescent="0.3">
      <c r="A298" s="51">
        <v>676</v>
      </c>
      <c r="B298" s="56">
        <v>44845</v>
      </c>
      <c r="C298" s="56">
        <v>44754</v>
      </c>
      <c r="D298" s="53" t="s">
        <v>1835</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hidden="1" customHeight="1" x14ac:dyDescent="0.3">
      <c r="A299" s="51">
        <v>677</v>
      </c>
      <c r="B299" s="56">
        <v>44845</v>
      </c>
      <c r="C299" s="56">
        <v>44685</v>
      </c>
      <c r="D299" s="53" t="s">
        <v>1835</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hidden="1" customHeight="1" x14ac:dyDescent="0.3">
      <c r="A300" s="51">
        <v>678</v>
      </c>
      <c r="B300" s="56">
        <v>44845</v>
      </c>
      <c r="C300" s="56">
        <v>44762</v>
      </c>
      <c r="D300" s="53" t="s">
        <v>1835</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hidden="1" customHeight="1" x14ac:dyDescent="0.3">
      <c r="A301" s="51">
        <v>678</v>
      </c>
      <c r="B301" s="56">
        <v>44845</v>
      </c>
      <c r="C301" s="56">
        <v>44762</v>
      </c>
      <c r="D301" s="53" t="s">
        <v>1835</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1867</v>
      </c>
      <c r="K301" s="51" t="str">
        <f ca="1">LeaveTracker[[#This Row],[Days]]&amp;" "&amp;LeaveTracker[[#This Row],[Type of Leave]]</f>
        <v>2 WITHOUTPAY</v>
      </c>
      <c r="L301" s="9">
        <f ca="1">NETWORKDAYS(LeaveTracker[[#This Row],[Start Date]],LeaveTracker[[#This Row],[End Date]],lstHolidays)</f>
        <v>2</v>
      </c>
      <c r="M301" s="9"/>
    </row>
    <row r="302" spans="1:13" ht="30" hidden="1" customHeight="1" x14ac:dyDescent="0.3">
      <c r="A302" s="51">
        <v>679</v>
      </c>
      <c r="B302" s="56">
        <v>44845</v>
      </c>
      <c r="C302" s="56">
        <v>44782</v>
      </c>
      <c r="D302" s="53" t="s">
        <v>1797</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hidden="1" customHeight="1" x14ac:dyDescent="0.3">
      <c r="A303" s="51">
        <v>680</v>
      </c>
      <c r="B303" s="56">
        <v>44845</v>
      </c>
      <c r="C303" s="56">
        <v>44670</v>
      </c>
      <c r="D303" s="53" t="s">
        <v>1835</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hidden="1" customHeight="1" x14ac:dyDescent="0.3">
      <c r="A304" s="51">
        <v>680</v>
      </c>
      <c r="B304" s="56">
        <v>44845</v>
      </c>
      <c r="C304" s="56">
        <v>44670</v>
      </c>
      <c r="D304" s="53" t="s">
        <v>1835</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hidden="1" customHeight="1" x14ac:dyDescent="0.3">
      <c r="A305" s="51">
        <v>681</v>
      </c>
      <c r="B305" s="56">
        <v>44845</v>
      </c>
      <c r="C305" s="56">
        <v>44781</v>
      </c>
      <c r="D305" s="53" t="s">
        <v>1868</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hidden="1" customHeight="1" x14ac:dyDescent="0.3">
      <c r="A306" s="51">
        <v>681</v>
      </c>
      <c r="B306" s="56">
        <v>44845</v>
      </c>
      <c r="C306" s="56">
        <v>44781</v>
      </c>
      <c r="D306" s="53" t="s">
        <v>1868</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hidden="1" customHeight="1" x14ac:dyDescent="0.3">
      <c r="A307" s="51">
        <v>682</v>
      </c>
      <c r="B307" s="56">
        <v>44845</v>
      </c>
      <c r="C307" s="56">
        <v>44776</v>
      </c>
      <c r="D307" s="53" t="s">
        <v>1869</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hidden="1" customHeight="1" x14ac:dyDescent="0.3">
      <c r="A308" s="51">
        <v>683</v>
      </c>
      <c r="B308" s="56">
        <v>44845</v>
      </c>
      <c r="C308" s="56">
        <v>44685</v>
      </c>
      <c r="D308" s="53" t="s">
        <v>1870</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hidden="1" customHeight="1" x14ac:dyDescent="0.3">
      <c r="A309" s="51">
        <v>684</v>
      </c>
      <c r="B309" s="56">
        <v>44845</v>
      </c>
      <c r="C309" s="56">
        <v>44719</v>
      </c>
      <c r="D309" s="53" t="s">
        <v>1870</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hidden="1" customHeight="1" x14ac:dyDescent="0.3">
      <c r="A310" s="51">
        <v>685</v>
      </c>
      <c r="B310" s="56">
        <v>44845</v>
      </c>
      <c r="C310" s="56">
        <v>44700</v>
      </c>
      <c r="D310" s="53" t="s">
        <v>1871</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hidden="1" customHeight="1" x14ac:dyDescent="0.3">
      <c r="A311" s="51">
        <v>686</v>
      </c>
      <c r="B311" s="56">
        <v>44845</v>
      </c>
      <c r="C311" s="56">
        <v>44774</v>
      </c>
      <c r="D311" s="53" t="s">
        <v>1871</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hidden="1" customHeight="1" x14ac:dyDescent="0.3">
      <c r="A312" s="51">
        <v>687</v>
      </c>
      <c r="B312" s="56">
        <v>44845</v>
      </c>
      <c r="C312" s="56">
        <v>44692</v>
      </c>
      <c r="D312" s="53" t="s">
        <v>1872</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hidden="1" customHeight="1" x14ac:dyDescent="0.3">
      <c r="A313" s="51">
        <v>688</v>
      </c>
      <c r="B313" s="56">
        <v>44845</v>
      </c>
      <c r="C313" s="56">
        <v>44774</v>
      </c>
      <c r="D313" s="53" t="s">
        <v>1872</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hidden="1" customHeight="1" x14ac:dyDescent="0.3">
      <c r="A314" s="51">
        <v>689</v>
      </c>
      <c r="B314" s="56">
        <v>44845</v>
      </c>
      <c r="C314" s="56">
        <v>44824</v>
      </c>
      <c r="D314" s="53" t="s">
        <v>1835</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hidden="1" customHeight="1" x14ac:dyDescent="0.3">
      <c r="A315" s="51">
        <v>690</v>
      </c>
      <c r="B315" s="56">
        <v>44845</v>
      </c>
      <c r="C315" s="56">
        <v>44795</v>
      </c>
      <c r="D315" s="53" t="s">
        <v>1835</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hidden="1" customHeight="1" x14ac:dyDescent="0.3">
      <c r="A316" s="51">
        <v>691</v>
      </c>
      <c r="B316" s="56">
        <v>44845</v>
      </c>
      <c r="C316" s="56">
        <v>44841</v>
      </c>
      <c r="D316" s="53" t="s">
        <v>1873</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hidden="1" customHeight="1" x14ac:dyDescent="0.3">
      <c r="A317" s="51">
        <v>692</v>
      </c>
      <c r="B317" s="56">
        <v>44845</v>
      </c>
      <c r="C317" s="56">
        <v>44841</v>
      </c>
      <c r="D317" s="53" t="s">
        <v>1873</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hidden="1" customHeight="1" x14ac:dyDescent="0.3">
      <c r="A318" s="51">
        <v>693</v>
      </c>
      <c r="B318" s="56">
        <v>44845</v>
      </c>
      <c r="C318" s="56">
        <v>44844</v>
      </c>
      <c r="D318" s="53" t="s">
        <v>1874</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1896</v>
      </c>
      <c r="K318" s="51" t="str">
        <f ca="1">LeaveTracker[[#This Row],[Days]]&amp;" "&amp;LeaveTracker[[#This Row],[Type of Leave]]</f>
        <v>2 WITHOUTPAY</v>
      </c>
      <c r="L318" s="9">
        <f ca="1">NETWORKDAYS(LeaveTracker[[#This Row],[Start Date]],LeaveTracker[[#This Row],[End Date]],lstHolidays)</f>
        <v>2</v>
      </c>
      <c r="M318" s="9"/>
    </row>
    <row r="319" spans="1:13" ht="30" hidden="1" customHeight="1" x14ac:dyDescent="0.3">
      <c r="A319" s="51">
        <v>693</v>
      </c>
      <c r="B319" s="56">
        <v>44845</v>
      </c>
      <c r="C319" s="56">
        <v>44844</v>
      </c>
      <c r="D319" s="53" t="s">
        <v>1874</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1896</v>
      </c>
      <c r="K319" s="51" t="str">
        <f ca="1">LeaveTracker[[#This Row],[Days]]&amp;" "&amp;LeaveTracker[[#This Row],[Type of Leave]]</f>
        <v>5 WITHOUTPAY</v>
      </c>
      <c r="L319" s="9">
        <f ca="1">NETWORKDAYS(LeaveTracker[[#This Row],[Start Date]],LeaveTracker[[#This Row],[End Date]],lstHolidays)</f>
        <v>5</v>
      </c>
      <c r="M319" s="9"/>
    </row>
    <row r="320" spans="1:13" ht="30" hidden="1" customHeight="1" x14ac:dyDescent="0.3">
      <c r="A320" s="51">
        <v>693</v>
      </c>
      <c r="B320" s="56">
        <v>44845</v>
      </c>
      <c r="C320" s="56">
        <v>44844</v>
      </c>
      <c r="D320" s="53" t="s">
        <v>1874</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1896</v>
      </c>
      <c r="K320" s="51" t="str">
        <f ca="1">LeaveTracker[[#This Row],[Days]]&amp;" "&amp;LeaveTracker[[#This Row],[Type of Leave]]</f>
        <v>5 WITHOUTPAY</v>
      </c>
      <c r="L320" s="9">
        <f ca="1">NETWORKDAYS(LeaveTracker[[#This Row],[Start Date]],LeaveTracker[[#This Row],[End Date]],lstHolidays)</f>
        <v>5</v>
      </c>
      <c r="M320" s="9"/>
    </row>
    <row r="321" spans="1:13" ht="30" hidden="1" customHeight="1" x14ac:dyDescent="0.3">
      <c r="A321" s="51">
        <v>693</v>
      </c>
      <c r="B321" s="56">
        <v>44845</v>
      </c>
      <c r="C321" s="56">
        <v>44844</v>
      </c>
      <c r="D321" s="53" t="s">
        <v>1874</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1896</v>
      </c>
      <c r="K321" s="51" t="str">
        <f ca="1">LeaveTracker[[#This Row],[Days]]&amp;" "&amp;LeaveTracker[[#This Row],[Type of Leave]]</f>
        <v>1 WITHOUTPAY</v>
      </c>
      <c r="L321" s="9">
        <f ca="1">NETWORKDAYS(LeaveTracker[[#This Row],[Start Date]],LeaveTracker[[#This Row],[End Date]],lstHolidays)</f>
        <v>1</v>
      </c>
      <c r="M321" s="9"/>
    </row>
    <row r="322" spans="1:13" ht="30" hidden="1" customHeight="1" x14ac:dyDescent="0.3">
      <c r="A322" s="51">
        <v>694</v>
      </c>
      <c r="B322" s="56">
        <v>44846</v>
      </c>
      <c r="C322" s="56">
        <v>44827</v>
      </c>
      <c r="D322" s="53" t="s">
        <v>1807</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hidden="1" customHeight="1" x14ac:dyDescent="0.3">
      <c r="A323" s="51">
        <v>695</v>
      </c>
      <c r="B323" s="56">
        <v>44846</v>
      </c>
      <c r="C323" s="56">
        <v>44804</v>
      </c>
      <c r="D323" s="53" t="s">
        <v>1825</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hidden="1" customHeight="1" x14ac:dyDescent="0.3">
      <c r="A324" s="51">
        <v>696</v>
      </c>
      <c r="B324" s="56">
        <v>44846</v>
      </c>
      <c r="C324" s="56">
        <v>44831</v>
      </c>
      <c r="D324" s="53" t="s">
        <v>1738</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hidden="1" customHeight="1" x14ac:dyDescent="0.3">
      <c r="A325" s="51">
        <v>697</v>
      </c>
      <c r="B325" s="56">
        <v>44846</v>
      </c>
      <c r="C325" s="56">
        <v>44774</v>
      </c>
      <c r="D325" s="53" t="s">
        <v>1875</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hidden="1" customHeight="1" x14ac:dyDescent="0.3">
      <c r="A326" s="51">
        <v>698</v>
      </c>
      <c r="B326" s="56">
        <v>44846</v>
      </c>
      <c r="C326" s="56">
        <v>44777</v>
      </c>
      <c r="D326" s="53" t="s">
        <v>1760</v>
      </c>
      <c r="E326" s="51" t="str">
        <f>IF(ISBLANK(LeaveTracker[[#This Row],[Employee Name]]),"-----",VLOOKUP(LeaveTracker[[#This Row],[Employee Name]],Employees[[Employee Name]:[Office]],7))</f>
        <v>TCIS</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hidden="1" customHeight="1" x14ac:dyDescent="0.3">
      <c r="A327" s="51">
        <v>699</v>
      </c>
      <c r="B327" s="56">
        <v>44846</v>
      </c>
      <c r="C327" s="56">
        <v>44777</v>
      </c>
      <c r="D327" s="53" t="s">
        <v>1818</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hidden="1" customHeight="1" x14ac:dyDescent="0.3">
      <c r="A328" s="51">
        <v>699</v>
      </c>
      <c r="B328" s="56">
        <v>44846</v>
      </c>
      <c r="C328" s="56">
        <v>44777</v>
      </c>
      <c r="D328" s="53" t="s">
        <v>1818</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hidden="1" customHeight="1" x14ac:dyDescent="0.3">
      <c r="A329" s="51">
        <v>700</v>
      </c>
      <c r="B329" s="56">
        <v>44846</v>
      </c>
      <c r="C329" s="56">
        <v>44777</v>
      </c>
      <c r="D329" s="53" t="s">
        <v>1876</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hidden="1" customHeight="1" x14ac:dyDescent="0.3">
      <c r="A330" s="51">
        <v>701</v>
      </c>
      <c r="B330" s="56">
        <v>44846</v>
      </c>
      <c r="C330" s="56">
        <v>44776</v>
      </c>
      <c r="D330" s="53" t="s">
        <v>1877</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hidden="1" customHeight="1" x14ac:dyDescent="0.3">
      <c r="A331" s="51">
        <v>702</v>
      </c>
      <c r="B331" s="56">
        <v>44846</v>
      </c>
      <c r="C331" s="56">
        <v>44776</v>
      </c>
      <c r="D331" s="53" t="s">
        <v>1877</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hidden="1" customHeight="1" x14ac:dyDescent="0.3">
      <c r="A332" s="51">
        <v>703</v>
      </c>
      <c r="B332" s="56">
        <v>44846</v>
      </c>
      <c r="C332" s="56">
        <v>44774</v>
      </c>
      <c r="D332" s="53" t="s">
        <v>1822</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hidden="1" customHeight="1" x14ac:dyDescent="0.3">
      <c r="A333" s="51">
        <v>704</v>
      </c>
      <c r="B333" s="56">
        <v>44846</v>
      </c>
      <c r="C333" s="56">
        <v>44774</v>
      </c>
      <c r="D333" s="53" t="s">
        <v>1810</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hidden="1" customHeight="1" x14ac:dyDescent="0.3">
      <c r="A334" s="51">
        <v>705</v>
      </c>
      <c r="B334" s="56">
        <v>44846</v>
      </c>
      <c r="C334" s="56">
        <v>44769</v>
      </c>
      <c r="D334" s="53" t="s">
        <v>1866</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hidden="1" customHeight="1" x14ac:dyDescent="0.3">
      <c r="A335" s="51">
        <v>706</v>
      </c>
      <c r="B335" s="56">
        <v>44846</v>
      </c>
      <c r="C335" s="56">
        <v>44774</v>
      </c>
      <c r="D335" s="53" t="s">
        <v>1878</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hidden="1" customHeight="1" x14ac:dyDescent="0.3">
      <c r="A336" s="51">
        <v>706</v>
      </c>
      <c r="B336" s="56">
        <v>44846</v>
      </c>
      <c r="C336" s="56">
        <v>44774</v>
      </c>
      <c r="D336" s="53" t="s">
        <v>1878</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hidden="1" customHeight="1" x14ac:dyDescent="0.3">
      <c r="A337" s="51">
        <v>707</v>
      </c>
      <c r="B337" s="56">
        <v>44846</v>
      </c>
      <c r="C337" s="56">
        <v>44774</v>
      </c>
      <c r="D337" s="53" t="s">
        <v>1879</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hidden="1" customHeight="1" x14ac:dyDescent="0.3">
      <c r="A338" s="51">
        <v>708</v>
      </c>
      <c r="B338" s="56">
        <v>44846</v>
      </c>
      <c r="C338" s="56">
        <v>44774</v>
      </c>
      <c r="D338" s="53" t="s">
        <v>1880</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hidden="1" customHeight="1" x14ac:dyDescent="0.3">
      <c r="A339" s="51">
        <v>709</v>
      </c>
      <c r="B339" s="56">
        <v>44846</v>
      </c>
      <c r="C339" s="56">
        <v>44774</v>
      </c>
      <c r="D339" s="53" t="s">
        <v>1881</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hidden="1" customHeight="1" x14ac:dyDescent="0.3">
      <c r="A340" s="51">
        <v>710</v>
      </c>
      <c r="B340" s="56">
        <v>44846</v>
      </c>
      <c r="C340" s="56">
        <v>44774</v>
      </c>
      <c r="D340" s="53" t="s">
        <v>1881</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hidden="1" customHeight="1" x14ac:dyDescent="0.3">
      <c r="A341" s="51">
        <v>711</v>
      </c>
      <c r="B341" s="56">
        <v>44846</v>
      </c>
      <c r="C341" s="56">
        <v>44775</v>
      </c>
      <c r="D341" s="53" t="s">
        <v>1882</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hidden="1" customHeight="1" x14ac:dyDescent="0.3">
      <c r="A342" s="51">
        <v>712</v>
      </c>
      <c r="B342" s="56">
        <v>44846</v>
      </c>
      <c r="C342" s="56">
        <v>44771</v>
      </c>
      <c r="D342" s="53" t="s">
        <v>1740</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hidden="1" customHeight="1" x14ac:dyDescent="0.3">
      <c r="A343" s="51">
        <v>713</v>
      </c>
      <c r="B343" s="56">
        <v>44846</v>
      </c>
      <c r="C343" s="56">
        <v>44770</v>
      </c>
      <c r="D343" s="53" t="s">
        <v>1863</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hidden="1" customHeight="1" x14ac:dyDescent="0.3">
      <c r="A344" s="51">
        <v>714</v>
      </c>
      <c r="B344" s="56">
        <v>44846</v>
      </c>
      <c r="C344" s="56">
        <v>44776</v>
      </c>
      <c r="D344" s="53" t="s">
        <v>1774</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hidden="1" customHeight="1" x14ac:dyDescent="0.3">
      <c r="A345" s="51">
        <v>715</v>
      </c>
      <c r="B345" s="56">
        <v>44846</v>
      </c>
      <c r="C345" s="56">
        <v>44705</v>
      </c>
      <c r="D345" s="53" t="s">
        <v>1883</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hidden="1" customHeight="1" x14ac:dyDescent="0.3">
      <c r="A346" s="51">
        <v>716</v>
      </c>
      <c r="B346" s="56">
        <v>44846</v>
      </c>
      <c r="C346" s="56">
        <v>44774</v>
      </c>
      <c r="D346" s="53" t="s">
        <v>1776</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hidden="1" customHeight="1" x14ac:dyDescent="0.3">
      <c r="A347" s="51">
        <v>717</v>
      </c>
      <c r="B347" s="56">
        <v>44846</v>
      </c>
      <c r="C347" s="56">
        <v>44774</v>
      </c>
      <c r="D347" s="53" t="s">
        <v>1768</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hidden="1" customHeight="1" x14ac:dyDescent="0.3">
      <c r="A348" s="51">
        <v>718</v>
      </c>
      <c r="B348" s="56">
        <v>44846</v>
      </c>
      <c r="C348" s="56">
        <v>44777</v>
      </c>
      <c r="D348" s="53" t="s">
        <v>1884</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hidden="1" customHeight="1" x14ac:dyDescent="0.3">
      <c r="A349" s="51">
        <v>718</v>
      </c>
      <c r="B349" s="56">
        <v>44846</v>
      </c>
      <c r="C349" s="56">
        <v>44777</v>
      </c>
      <c r="D349" s="53" t="s">
        <v>1884</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hidden="1" customHeight="1" x14ac:dyDescent="0.3">
      <c r="A350" s="51">
        <v>719</v>
      </c>
      <c r="B350" s="56">
        <v>44846</v>
      </c>
      <c r="C350" s="56">
        <v>44790</v>
      </c>
      <c r="D350" s="53" t="s">
        <v>1884</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hidden="1" customHeight="1" x14ac:dyDescent="0.3">
      <c r="A351" s="51">
        <v>719</v>
      </c>
      <c r="B351" s="56">
        <v>44846</v>
      </c>
      <c r="C351" s="56">
        <v>44790</v>
      </c>
      <c r="D351" s="53" t="s">
        <v>1884</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hidden="1" customHeight="1" x14ac:dyDescent="0.3">
      <c r="A352" s="51">
        <v>720</v>
      </c>
      <c r="B352" s="56">
        <v>44846</v>
      </c>
      <c r="C352" s="56">
        <v>44767</v>
      </c>
      <c r="D352" s="53" t="s">
        <v>1773</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hidden="1" customHeight="1" x14ac:dyDescent="0.3">
      <c r="A353" s="51">
        <v>720</v>
      </c>
      <c r="B353" s="56">
        <v>44846</v>
      </c>
      <c r="C353" s="56">
        <v>44767</v>
      </c>
      <c r="D353" s="53" t="s">
        <v>1773</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hidden="1" customHeight="1" x14ac:dyDescent="0.3">
      <c r="A354" s="51">
        <v>720</v>
      </c>
      <c r="B354" s="56">
        <v>44846</v>
      </c>
      <c r="C354" s="56">
        <v>44767</v>
      </c>
      <c r="D354" s="53" t="s">
        <v>1773</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hidden="1" customHeight="1" x14ac:dyDescent="0.3">
      <c r="A355" s="51">
        <v>720</v>
      </c>
      <c r="B355" s="56">
        <v>44846</v>
      </c>
      <c r="C355" s="56">
        <v>44767</v>
      </c>
      <c r="D355" s="53" t="s">
        <v>1773</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hidden="1" customHeight="1" x14ac:dyDescent="0.3">
      <c r="A356" s="51">
        <v>721</v>
      </c>
      <c r="B356" s="56">
        <v>44846</v>
      </c>
      <c r="C356" s="56">
        <v>44756</v>
      </c>
      <c r="D356" s="53" t="s">
        <v>1866</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hidden="1" customHeight="1" x14ac:dyDescent="0.3">
      <c r="A357" s="51">
        <v>722</v>
      </c>
      <c r="B357" s="56">
        <v>44846</v>
      </c>
      <c r="C357" s="56">
        <v>44750</v>
      </c>
      <c r="D357" s="53" t="s">
        <v>1853</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hidden="1" customHeight="1" x14ac:dyDescent="0.3">
      <c r="A358" s="51">
        <v>723</v>
      </c>
      <c r="B358" s="56">
        <v>44846</v>
      </c>
      <c r="C358" s="56">
        <v>44712</v>
      </c>
      <c r="D358" s="53" t="s">
        <v>1766</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hidden="1" customHeight="1" x14ac:dyDescent="0.3">
      <c r="A359" s="51">
        <v>724</v>
      </c>
      <c r="B359" s="56">
        <v>44846</v>
      </c>
      <c r="C359" s="56">
        <v>44706</v>
      </c>
      <c r="D359" s="53" t="s">
        <v>1767</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hidden="1" customHeight="1" x14ac:dyDescent="0.3">
      <c r="A360" s="51">
        <v>725</v>
      </c>
      <c r="B360" s="56">
        <v>44846</v>
      </c>
      <c r="C360" s="56">
        <v>44775</v>
      </c>
      <c r="D360" s="53" t="s">
        <v>1814</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hidden="1" customHeight="1" x14ac:dyDescent="0.3">
      <c r="A361" s="51">
        <v>726</v>
      </c>
      <c r="B361" s="56">
        <v>44846</v>
      </c>
      <c r="C361" s="56">
        <v>44685</v>
      </c>
      <c r="D361" s="53" t="s">
        <v>1885</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hidden="1" customHeight="1" x14ac:dyDescent="0.3">
      <c r="A362" s="51">
        <v>726</v>
      </c>
      <c r="B362" s="56">
        <v>44846</v>
      </c>
      <c r="C362" s="56">
        <v>44685</v>
      </c>
      <c r="D362" s="53" t="s">
        <v>1885</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hidden="1" customHeight="1" x14ac:dyDescent="0.3">
      <c r="A363" s="51">
        <v>727</v>
      </c>
      <c r="B363" s="56">
        <v>44846</v>
      </c>
      <c r="C363" s="56">
        <v>44713</v>
      </c>
      <c r="D363" s="53" t="s">
        <v>1885</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hidden="1" customHeight="1" x14ac:dyDescent="0.3">
      <c r="A364" s="51">
        <v>728</v>
      </c>
      <c r="B364" s="56">
        <v>44846</v>
      </c>
      <c r="C364" s="56">
        <v>44845</v>
      </c>
      <c r="D364" s="53" t="s">
        <v>1886</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hidden="1" customHeight="1" x14ac:dyDescent="0.3">
      <c r="A365" s="51">
        <v>729</v>
      </c>
      <c r="B365" s="56">
        <v>44846</v>
      </c>
      <c r="C365" s="56">
        <v>44844</v>
      </c>
      <c r="D365" s="53" t="s">
        <v>1835</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hidden="1" customHeight="1" x14ac:dyDescent="0.3">
      <c r="A366" s="51">
        <v>730</v>
      </c>
      <c r="B366" s="56">
        <v>44846</v>
      </c>
      <c r="C366" s="56">
        <v>44816</v>
      </c>
      <c r="D366" s="53" t="s">
        <v>1752</v>
      </c>
      <c r="E366" s="51" t="str">
        <f>IF(ISBLANK(LeaveTracker[[#This Row],[Employee Name]]),"-----",VLOOKUP(LeaveTracker[[#This Row],[Employee Name]],Employees[[Employee Name]:[Office]],7))</f>
        <v>TCNHS-ISHS</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hidden="1" customHeight="1" x14ac:dyDescent="0.3">
      <c r="A367" s="51">
        <v>731</v>
      </c>
      <c r="B367" s="56">
        <v>44846</v>
      </c>
      <c r="C367" s="56">
        <v>44850</v>
      </c>
      <c r="D367" s="53" t="s">
        <v>1887</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hidden="1" customHeight="1" x14ac:dyDescent="0.3">
      <c r="A368" s="51">
        <v>732</v>
      </c>
      <c r="B368" s="56">
        <v>44846</v>
      </c>
      <c r="C368" s="56">
        <v>44785</v>
      </c>
      <c r="D368" s="53" t="s">
        <v>1888</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hidden="1" customHeight="1" x14ac:dyDescent="0.3">
      <c r="A369" s="51">
        <v>733</v>
      </c>
      <c r="B369" s="56">
        <v>44846</v>
      </c>
      <c r="C369" s="56">
        <v>44785</v>
      </c>
      <c r="D369" s="53" t="s">
        <v>1733</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hidden="1" customHeight="1" x14ac:dyDescent="0.3">
      <c r="A370" s="51">
        <v>734</v>
      </c>
      <c r="B370" s="56">
        <v>44846</v>
      </c>
      <c r="C370" s="56">
        <v>44777</v>
      </c>
      <c r="D370" s="53" t="s">
        <v>1842</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hidden="1" customHeight="1" x14ac:dyDescent="0.3">
      <c r="A371" s="51">
        <v>735</v>
      </c>
      <c r="B371" s="56">
        <v>44846</v>
      </c>
      <c r="C371" s="56">
        <v>44715</v>
      </c>
      <c r="D371" s="53" t="s">
        <v>1881</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hidden="1" customHeight="1" x14ac:dyDescent="0.3">
      <c r="A372" s="51">
        <v>736</v>
      </c>
      <c r="B372" s="56">
        <v>44846</v>
      </c>
      <c r="C372" s="56">
        <v>44820</v>
      </c>
      <c r="D372" s="53" t="s">
        <v>1813</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hidden="1" customHeight="1" x14ac:dyDescent="0.3">
      <c r="A373" s="51">
        <v>737</v>
      </c>
      <c r="B373" s="56">
        <v>44846</v>
      </c>
      <c r="C373" s="56">
        <v>44806</v>
      </c>
      <c r="D373" s="53" t="s">
        <v>1889</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hidden="1" customHeight="1" x14ac:dyDescent="0.3">
      <c r="A374" s="51">
        <v>738</v>
      </c>
      <c r="B374" s="56">
        <v>44846</v>
      </c>
      <c r="C374" s="56">
        <v>44806</v>
      </c>
      <c r="D374" s="53" t="s">
        <v>1819</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1896</v>
      </c>
      <c r="K374" s="51" t="str">
        <f ca="1">LeaveTracker[[#This Row],[Days]]&amp;" "&amp;LeaveTracker[[#This Row],[Type of Leave]]</f>
        <v>1 WITHOUTPAY</v>
      </c>
      <c r="L374" s="9">
        <f ca="1">NETWORKDAYS(LeaveTracker[[#This Row],[Start Date]],LeaveTracker[[#This Row],[End Date]],lstHolidays)</f>
        <v>1</v>
      </c>
      <c r="M374" s="9"/>
    </row>
    <row r="375" spans="1:13" ht="30" hidden="1" customHeight="1" x14ac:dyDescent="0.3">
      <c r="A375" s="51">
        <v>739</v>
      </c>
      <c r="B375" s="56">
        <v>44846</v>
      </c>
      <c r="C375" s="56">
        <v>44806</v>
      </c>
      <c r="D375" s="53" t="s">
        <v>1824</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1896</v>
      </c>
      <c r="K375" s="51" t="str">
        <f ca="1">LeaveTracker[[#This Row],[Days]]&amp;" "&amp;LeaveTracker[[#This Row],[Type of Leave]]</f>
        <v>1 WITHOUTPAY</v>
      </c>
      <c r="L375" s="9">
        <f ca="1">NETWORKDAYS(LeaveTracker[[#This Row],[Start Date]],LeaveTracker[[#This Row],[End Date]],lstHolidays)</f>
        <v>1</v>
      </c>
      <c r="M375" s="9"/>
    </row>
    <row r="376" spans="1:13" ht="30" hidden="1" customHeight="1" x14ac:dyDescent="0.3">
      <c r="A376" s="51">
        <v>740</v>
      </c>
      <c r="B376" s="56">
        <v>44846</v>
      </c>
      <c r="C376" s="56">
        <v>44795</v>
      </c>
      <c r="D376" s="53" t="s">
        <v>1810</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hidden="1" customHeight="1" x14ac:dyDescent="0.3">
      <c r="A377" s="51">
        <v>741</v>
      </c>
      <c r="B377" s="56">
        <v>44846</v>
      </c>
      <c r="C377" s="56">
        <v>44831</v>
      </c>
      <c r="D377" s="53" t="s">
        <v>1810</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hidden="1" customHeight="1" x14ac:dyDescent="0.3">
      <c r="A378" s="51">
        <v>742</v>
      </c>
      <c r="B378" s="56">
        <v>44846</v>
      </c>
      <c r="C378" s="56">
        <v>44795</v>
      </c>
      <c r="D378" s="53" t="s">
        <v>1810</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hidden="1" customHeight="1" x14ac:dyDescent="0.3">
      <c r="A379" s="51">
        <v>743</v>
      </c>
      <c r="B379" s="56">
        <v>44846</v>
      </c>
      <c r="C379" s="56">
        <v>44831</v>
      </c>
      <c r="D379" s="53" t="s">
        <v>1816</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hidden="1" customHeight="1" x14ac:dyDescent="0.3">
      <c r="A380" s="51">
        <v>744</v>
      </c>
      <c r="B380" s="56">
        <v>44846</v>
      </c>
      <c r="C380" s="56">
        <v>44832</v>
      </c>
      <c r="D380" s="53" t="s">
        <v>1890</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hidden="1" customHeight="1" x14ac:dyDescent="0.3">
      <c r="A381" s="51">
        <v>744</v>
      </c>
      <c r="B381" s="56">
        <v>44846</v>
      </c>
      <c r="C381" s="56">
        <v>44832</v>
      </c>
      <c r="D381" s="53" t="s">
        <v>1890</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hidden="1" customHeight="1" x14ac:dyDescent="0.3">
      <c r="A382" s="51">
        <v>745</v>
      </c>
      <c r="B382" s="56">
        <v>44846</v>
      </c>
      <c r="C382" s="56">
        <v>44832</v>
      </c>
      <c r="D382" s="53" t="s">
        <v>1890</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hidden="1" customHeight="1" x14ac:dyDescent="0.3">
      <c r="A383" s="51">
        <v>745</v>
      </c>
      <c r="B383" s="56">
        <v>44846</v>
      </c>
      <c r="C383" s="56">
        <v>44832</v>
      </c>
      <c r="D383" s="53" t="s">
        <v>1890</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hidden="1" customHeight="1" x14ac:dyDescent="0.3">
      <c r="A384" s="51">
        <v>745</v>
      </c>
      <c r="B384" s="56">
        <v>44846</v>
      </c>
      <c r="C384" s="56">
        <v>44832</v>
      </c>
      <c r="D384" s="53" t="s">
        <v>1890</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hidden="1" customHeight="1" x14ac:dyDescent="0.3">
      <c r="A385" s="51">
        <v>746</v>
      </c>
      <c r="B385" s="56">
        <v>44846</v>
      </c>
      <c r="C385" s="56">
        <v>44832</v>
      </c>
      <c r="D385" s="53" t="s">
        <v>1746</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hidden="1" customHeight="1" x14ac:dyDescent="0.3">
      <c r="A386" s="51">
        <v>747</v>
      </c>
      <c r="B386" s="56">
        <v>44846</v>
      </c>
      <c r="C386" s="56">
        <v>44832</v>
      </c>
      <c r="D386" s="53" t="s">
        <v>1733</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hidden="1" customHeight="1" x14ac:dyDescent="0.3">
      <c r="A387" s="51">
        <v>748</v>
      </c>
      <c r="B387" s="56">
        <v>44846</v>
      </c>
      <c r="C387" s="56">
        <v>44832</v>
      </c>
      <c r="D387" s="53" t="s">
        <v>1761</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hidden="1" customHeight="1" x14ac:dyDescent="0.3">
      <c r="A388" s="51">
        <v>748</v>
      </c>
      <c r="B388" s="56">
        <v>44846</v>
      </c>
      <c r="C388" s="56">
        <v>44832</v>
      </c>
      <c r="D388" s="53" t="s">
        <v>1761</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hidden="1" customHeight="1" x14ac:dyDescent="0.3">
      <c r="A389" s="51">
        <v>749</v>
      </c>
      <c r="B389" s="56">
        <v>44846</v>
      </c>
      <c r="C389" s="56">
        <v>44832</v>
      </c>
      <c r="D389" s="53" t="s">
        <v>1891</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hidden="1" customHeight="1" x14ac:dyDescent="0.3">
      <c r="A390" s="51">
        <v>749</v>
      </c>
      <c r="B390" s="56">
        <v>44846</v>
      </c>
      <c r="C390" s="56">
        <v>44832</v>
      </c>
      <c r="D390" s="53" t="s">
        <v>1891</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hidden="1" customHeight="1" x14ac:dyDescent="0.3">
      <c r="A391" s="51">
        <v>750</v>
      </c>
      <c r="B391" s="56">
        <v>44846</v>
      </c>
      <c r="C391" s="56">
        <v>44830</v>
      </c>
      <c r="D391" s="53" t="s">
        <v>1838</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hidden="1" customHeight="1" x14ac:dyDescent="0.3">
      <c r="A392" s="51">
        <v>751</v>
      </c>
      <c r="B392" s="56">
        <v>44846</v>
      </c>
      <c r="C392" s="56">
        <v>44832</v>
      </c>
      <c r="D392" s="53" t="s">
        <v>1830</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hidden="1" customHeight="1" x14ac:dyDescent="0.3">
      <c r="A393" s="51">
        <v>752</v>
      </c>
      <c r="B393" s="56">
        <v>44846</v>
      </c>
      <c r="C393" s="56">
        <v>44825</v>
      </c>
      <c r="D393" s="53" t="s">
        <v>1764</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hidden="1" customHeight="1" x14ac:dyDescent="0.3">
      <c r="A394" s="51">
        <v>753</v>
      </c>
      <c r="B394" s="56">
        <v>44846</v>
      </c>
      <c r="C394" s="56">
        <v>44832</v>
      </c>
      <c r="D394" s="53" t="s">
        <v>1844</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hidden="1" customHeight="1" x14ac:dyDescent="0.3">
      <c r="A395" s="51">
        <v>753</v>
      </c>
      <c r="B395" s="56">
        <v>44846</v>
      </c>
      <c r="C395" s="56">
        <v>44832</v>
      </c>
      <c r="D395" s="53" t="s">
        <v>1844</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hidden="1" customHeight="1" x14ac:dyDescent="0.3">
      <c r="A396" s="51">
        <v>753</v>
      </c>
      <c r="B396" s="56">
        <v>44846</v>
      </c>
      <c r="C396" s="56">
        <v>44832</v>
      </c>
      <c r="D396" s="53" t="s">
        <v>1844</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hidden="1" customHeight="1" x14ac:dyDescent="0.3">
      <c r="A397" s="51">
        <v>754</v>
      </c>
      <c r="B397" s="56">
        <v>44846</v>
      </c>
      <c r="C397" s="56">
        <v>44832</v>
      </c>
      <c r="D397" s="53" t="s">
        <v>1828</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hidden="1" customHeight="1" x14ac:dyDescent="0.3">
      <c r="A398" s="51">
        <v>755</v>
      </c>
      <c r="B398" s="56">
        <v>44846</v>
      </c>
      <c r="C398" s="56">
        <v>44831</v>
      </c>
      <c r="D398" s="53" t="s">
        <v>1861</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hidden="1" customHeight="1" x14ac:dyDescent="0.3">
      <c r="A399" s="51">
        <v>756</v>
      </c>
      <c r="B399" s="56">
        <v>44846</v>
      </c>
      <c r="C399" s="56">
        <v>44830</v>
      </c>
      <c r="D399" s="53" t="s">
        <v>1877</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hidden="1" customHeight="1" x14ac:dyDescent="0.3">
      <c r="A400" s="51">
        <v>757</v>
      </c>
      <c r="B400" s="56">
        <v>44846</v>
      </c>
      <c r="C400" s="56">
        <v>44827</v>
      </c>
      <c r="D400" s="53" t="s">
        <v>1879</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hidden="1" customHeight="1" x14ac:dyDescent="0.3">
      <c r="A401" s="51">
        <v>758</v>
      </c>
      <c r="B401" s="56">
        <v>44846</v>
      </c>
      <c r="C401" s="56">
        <v>44831</v>
      </c>
      <c r="D401" s="53" t="s">
        <v>1818</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hidden="1" customHeight="1" x14ac:dyDescent="0.3">
      <c r="A402" s="51">
        <v>759</v>
      </c>
      <c r="B402" s="56">
        <v>44846</v>
      </c>
      <c r="C402" s="56">
        <v>44831</v>
      </c>
      <c r="D402" s="53" t="s">
        <v>1819</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hidden="1" customHeight="1" x14ac:dyDescent="0.3">
      <c r="A403" s="51">
        <v>760</v>
      </c>
      <c r="B403" s="56">
        <v>44846</v>
      </c>
      <c r="C403" s="56">
        <v>44831</v>
      </c>
      <c r="D403" s="53" t="s">
        <v>1863</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hidden="1" customHeight="1" x14ac:dyDescent="0.3">
      <c r="A404" s="51">
        <v>761</v>
      </c>
      <c r="B404" s="56">
        <v>44846</v>
      </c>
      <c r="C404" s="56">
        <v>44827</v>
      </c>
      <c r="D404" s="53" t="s">
        <v>1832</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hidden="1" customHeight="1" x14ac:dyDescent="0.3">
      <c r="A405" s="51">
        <v>762</v>
      </c>
      <c r="B405" s="56">
        <v>44846</v>
      </c>
      <c r="C405" s="56">
        <v>44827</v>
      </c>
      <c r="D405" s="53" t="s">
        <v>1832</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hidden="1" customHeight="1" x14ac:dyDescent="0.3">
      <c r="A406" s="51">
        <v>763</v>
      </c>
      <c r="B406" s="56">
        <v>44846</v>
      </c>
      <c r="C406" s="56">
        <v>44830</v>
      </c>
      <c r="D406" s="53" t="s">
        <v>1793</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hidden="1" customHeight="1" x14ac:dyDescent="0.3">
      <c r="A407" s="51">
        <v>764</v>
      </c>
      <c r="B407" s="56">
        <v>44846</v>
      </c>
      <c r="C407" s="56">
        <v>44830</v>
      </c>
      <c r="D407" s="53" t="s">
        <v>1892</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hidden="1" customHeight="1" x14ac:dyDescent="0.3">
      <c r="A408" s="51">
        <v>765</v>
      </c>
      <c r="B408" s="56">
        <v>44846</v>
      </c>
      <c r="C408" s="56">
        <v>44844</v>
      </c>
      <c r="D408" s="53" t="s">
        <v>1893</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hidden="1" customHeight="1" x14ac:dyDescent="0.3">
      <c r="A409" s="51">
        <v>765</v>
      </c>
      <c r="B409" s="56">
        <v>44846</v>
      </c>
      <c r="C409" s="56">
        <v>44844</v>
      </c>
      <c r="D409" s="53" t="s">
        <v>1893</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hidden="1" customHeight="1" x14ac:dyDescent="0.3">
      <c r="A410" s="51">
        <v>766</v>
      </c>
      <c r="B410" s="56">
        <v>44846</v>
      </c>
      <c r="C410" s="56">
        <v>44805</v>
      </c>
      <c r="D410" s="53" t="s">
        <v>1894</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hidden="1" customHeight="1" x14ac:dyDescent="0.3">
      <c r="A411" s="51">
        <v>767</v>
      </c>
      <c r="B411" s="56">
        <v>44858</v>
      </c>
      <c r="C411" s="56">
        <v>44743</v>
      </c>
      <c r="D411" s="53" t="s">
        <v>1895</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1896</v>
      </c>
      <c r="K411" s="51" t="str">
        <f ca="1">LeaveTracker[[#This Row],[Days]]&amp;" "&amp;LeaveTracker[[#This Row],[Type of Leave]]</f>
        <v>4 WITHOUTPAY</v>
      </c>
      <c r="L411" s="9">
        <f ca="1">NETWORKDAYS(LeaveTracker[[#This Row],[Start Date]],LeaveTracker[[#This Row],[End Date]],lstHolidays)</f>
        <v>4</v>
      </c>
      <c r="M411" s="9"/>
    </row>
    <row r="412" spans="1:13" ht="30" hidden="1" customHeight="1" x14ac:dyDescent="0.3">
      <c r="A412" s="51">
        <v>768</v>
      </c>
      <c r="B412" s="56">
        <v>44858</v>
      </c>
      <c r="C412" s="56">
        <v>44743</v>
      </c>
      <c r="D412" s="53" t="s">
        <v>1895</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1896</v>
      </c>
      <c r="K412" s="51" t="str">
        <f ca="1">LeaveTracker[[#This Row],[Days]]&amp;" "&amp;LeaveTracker[[#This Row],[Type of Leave]]</f>
        <v>1 WITHOUTPAY</v>
      </c>
      <c r="L412" s="9">
        <f ca="1">NETWORKDAYS(LeaveTracker[[#This Row],[Start Date]],LeaveTracker[[#This Row],[End Date]],lstHolidays)</f>
        <v>1</v>
      </c>
      <c r="M412" s="9"/>
    </row>
    <row r="413" spans="1:13" ht="30" hidden="1" customHeight="1" x14ac:dyDescent="0.3">
      <c r="A413" s="51">
        <v>768</v>
      </c>
      <c r="B413" s="56">
        <v>44858</v>
      </c>
      <c r="C413" s="56">
        <v>44679</v>
      </c>
      <c r="D413" s="53" t="s">
        <v>1818</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hidden="1" customHeight="1" x14ac:dyDescent="0.3">
      <c r="A414" s="51">
        <v>769</v>
      </c>
      <c r="B414" s="56">
        <v>44858</v>
      </c>
      <c r="C414" s="56">
        <v>44707</v>
      </c>
      <c r="D414" s="53" t="s">
        <v>1818</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hidden="1" customHeight="1" x14ac:dyDescent="0.3">
      <c r="A415" s="51">
        <v>770</v>
      </c>
      <c r="B415" s="56">
        <v>44858</v>
      </c>
      <c r="C415" s="56">
        <v>44713</v>
      </c>
      <c r="D415" s="53" t="s">
        <v>1818</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hidden="1" customHeight="1" x14ac:dyDescent="0.3">
      <c r="A416" s="51">
        <v>771</v>
      </c>
      <c r="B416" s="56">
        <v>44858</v>
      </c>
      <c r="C416" s="56">
        <v>44767</v>
      </c>
      <c r="D416" s="53" t="s">
        <v>1818</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hidden="1" customHeight="1" x14ac:dyDescent="0.3">
      <c r="A417" s="51">
        <v>772</v>
      </c>
      <c r="B417" s="56">
        <v>44858</v>
      </c>
      <c r="C417" s="56">
        <v>44742</v>
      </c>
      <c r="D417" s="53" t="s">
        <v>1897</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hidden="1" customHeight="1" x14ac:dyDescent="0.3">
      <c r="A418" s="51">
        <v>773</v>
      </c>
      <c r="B418" s="56">
        <v>44858</v>
      </c>
      <c r="C418" s="56">
        <v>44649</v>
      </c>
      <c r="D418" s="53" t="s">
        <v>1898</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hidden="1" customHeight="1" x14ac:dyDescent="0.3">
      <c r="A419" s="51">
        <v>774</v>
      </c>
      <c r="B419" s="56">
        <v>44859</v>
      </c>
      <c r="C419" s="56">
        <v>44683</v>
      </c>
      <c r="D419" s="53" t="s">
        <v>1733</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hidden="1" customHeight="1" x14ac:dyDescent="0.3">
      <c r="A420" s="51">
        <v>774</v>
      </c>
      <c r="B420" s="56">
        <v>44859</v>
      </c>
      <c r="C420" s="56">
        <v>44683</v>
      </c>
      <c r="D420" s="53" t="s">
        <v>1733</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hidden="1" customHeight="1" x14ac:dyDescent="0.3">
      <c r="A421" s="51">
        <v>775</v>
      </c>
      <c r="B421" s="56">
        <v>44859</v>
      </c>
      <c r="C421" s="56">
        <v>44761</v>
      </c>
      <c r="D421" s="53" t="s">
        <v>1776</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hidden="1" customHeight="1" x14ac:dyDescent="0.3">
      <c r="A422" s="51">
        <v>776</v>
      </c>
      <c r="B422" s="56">
        <v>44859</v>
      </c>
      <c r="C422" s="56">
        <v>44694</v>
      </c>
      <c r="D422" s="53" t="s">
        <v>1899</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hidden="1" customHeight="1" x14ac:dyDescent="0.3">
      <c r="A423" s="51">
        <v>777</v>
      </c>
      <c r="B423" s="56">
        <v>44859</v>
      </c>
      <c r="C423" s="56">
        <v>44699</v>
      </c>
      <c r="D423" s="53" t="s">
        <v>1776</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hidden="1" customHeight="1" x14ac:dyDescent="0.3">
      <c r="A424" s="51">
        <v>778</v>
      </c>
      <c r="B424" s="56">
        <v>44859</v>
      </c>
      <c r="C424" s="56">
        <v>44721</v>
      </c>
      <c r="D424" s="53" t="s">
        <v>1864</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hidden="1" customHeight="1" x14ac:dyDescent="0.3">
      <c r="A425" s="51">
        <v>778</v>
      </c>
      <c r="B425" s="56">
        <v>44859</v>
      </c>
      <c r="C425" s="56">
        <v>44721</v>
      </c>
      <c r="D425" s="53" t="s">
        <v>1864</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hidden="1" customHeight="1" x14ac:dyDescent="0.3">
      <c r="A426" s="51">
        <v>779</v>
      </c>
      <c r="B426" s="56">
        <v>44859</v>
      </c>
      <c r="C426" s="56">
        <v>44721</v>
      </c>
      <c r="D426" s="53" t="s">
        <v>1864</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hidden="1" customHeight="1" x14ac:dyDescent="0.3">
      <c r="A427" s="51">
        <v>779</v>
      </c>
      <c r="B427" s="56">
        <v>44859</v>
      </c>
      <c r="C427" s="56">
        <v>44721</v>
      </c>
      <c r="D427" s="53" t="s">
        <v>1864</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hidden="1" customHeight="1" x14ac:dyDescent="0.3">
      <c r="A428" s="51">
        <v>779</v>
      </c>
      <c r="B428" s="56">
        <v>44859</v>
      </c>
      <c r="C428" s="56">
        <v>44721</v>
      </c>
      <c r="D428" s="53" t="s">
        <v>1864</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hidden="1" customHeight="1" x14ac:dyDescent="0.3">
      <c r="A429" s="51">
        <v>780</v>
      </c>
      <c r="B429" s="56">
        <v>44859</v>
      </c>
      <c r="C429" s="56">
        <v>44720</v>
      </c>
      <c r="D429" s="53" t="s">
        <v>1864</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hidden="1" customHeight="1" x14ac:dyDescent="0.3">
      <c r="A430" s="51">
        <v>781</v>
      </c>
      <c r="B430" s="56">
        <v>44859</v>
      </c>
      <c r="C430" s="56">
        <v>44739</v>
      </c>
      <c r="D430" s="53" t="s">
        <v>1878</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hidden="1" customHeight="1" x14ac:dyDescent="0.3">
      <c r="A431" s="51">
        <v>782</v>
      </c>
      <c r="B431" s="56">
        <v>44859</v>
      </c>
      <c r="C431" s="56">
        <v>44737</v>
      </c>
      <c r="D431" s="53" t="s">
        <v>1879</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hidden="1" customHeight="1" x14ac:dyDescent="0.3">
      <c r="A432" s="51">
        <v>783</v>
      </c>
      <c r="B432" s="56">
        <v>44859</v>
      </c>
      <c r="C432" s="56">
        <v>44737</v>
      </c>
      <c r="D432" s="53" t="s">
        <v>1879</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hidden="1" customHeight="1" x14ac:dyDescent="0.3">
      <c r="A433" s="51">
        <v>784</v>
      </c>
      <c r="B433" s="56">
        <v>44859</v>
      </c>
      <c r="C433" s="56">
        <v>44725</v>
      </c>
      <c r="D433" s="53" t="s">
        <v>1879</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hidden="1" customHeight="1" x14ac:dyDescent="0.3">
      <c r="A434" s="51">
        <v>785</v>
      </c>
      <c r="B434" s="56">
        <v>44859</v>
      </c>
      <c r="C434" s="56">
        <v>44733</v>
      </c>
      <c r="D434" s="53" t="s">
        <v>1879</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hidden="1" customHeight="1" x14ac:dyDescent="0.3">
      <c r="A435" s="51">
        <v>786</v>
      </c>
      <c r="B435" s="56">
        <v>44859</v>
      </c>
      <c r="C435" s="56">
        <v>44726</v>
      </c>
      <c r="D435" s="53" t="s">
        <v>1863</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hidden="1" customHeight="1" x14ac:dyDescent="0.3">
      <c r="A436" s="51">
        <v>787</v>
      </c>
      <c r="B436" s="56">
        <v>44859</v>
      </c>
      <c r="C436" s="56">
        <v>44722</v>
      </c>
      <c r="D436" s="53" t="s">
        <v>1822</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hidden="1" customHeight="1" x14ac:dyDescent="0.3">
      <c r="A437" s="51">
        <v>788</v>
      </c>
      <c r="B437" s="56">
        <v>44859</v>
      </c>
      <c r="C437" s="56">
        <v>44727</v>
      </c>
      <c r="D437" s="53" t="s">
        <v>1900</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hidden="1" customHeight="1" x14ac:dyDescent="0.3">
      <c r="A438" s="51">
        <v>789</v>
      </c>
      <c r="B438" s="56">
        <v>44859</v>
      </c>
      <c r="C438" s="56">
        <v>44734</v>
      </c>
      <c r="D438" s="53" t="s">
        <v>1875</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hidden="1" customHeight="1" x14ac:dyDescent="0.3">
      <c r="A439" s="51">
        <v>790</v>
      </c>
      <c r="B439" s="56">
        <v>44859</v>
      </c>
      <c r="C439" s="56">
        <v>44730</v>
      </c>
      <c r="D439" s="53" t="s">
        <v>1849</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hidden="1" customHeight="1" x14ac:dyDescent="0.3">
      <c r="A440" s="51">
        <v>791</v>
      </c>
      <c r="B440" s="56">
        <v>44859</v>
      </c>
      <c r="C440" s="56">
        <v>44736</v>
      </c>
      <c r="D440" s="53" t="s">
        <v>1849</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hidden="1" customHeight="1" x14ac:dyDescent="0.3">
      <c r="A441" s="51">
        <v>791</v>
      </c>
      <c r="B441" s="56">
        <v>44859</v>
      </c>
      <c r="C441" s="56">
        <v>44736</v>
      </c>
      <c r="D441" s="53" t="s">
        <v>1849</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hidden="1" customHeight="1" x14ac:dyDescent="0.3">
      <c r="A442" s="51">
        <v>792</v>
      </c>
      <c r="B442" s="56">
        <v>44859</v>
      </c>
      <c r="C442" s="56">
        <v>44761</v>
      </c>
      <c r="D442" s="53" t="s">
        <v>1899</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hidden="1" customHeight="1" x14ac:dyDescent="0.3">
      <c r="A443" s="51">
        <v>793</v>
      </c>
      <c r="B443" s="56">
        <v>44859</v>
      </c>
      <c r="C443" s="56">
        <v>44747</v>
      </c>
      <c r="D443" s="53" t="s">
        <v>1878</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hidden="1" customHeight="1" x14ac:dyDescent="0.3">
      <c r="A444" s="51">
        <v>793</v>
      </c>
      <c r="B444" s="56">
        <v>44859</v>
      </c>
      <c r="C444" s="56">
        <v>44747</v>
      </c>
      <c r="D444" s="53" t="s">
        <v>1878</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hidden="1" customHeight="1" x14ac:dyDescent="0.3">
      <c r="A445" s="51">
        <v>794</v>
      </c>
      <c r="B445" s="56">
        <v>44859</v>
      </c>
      <c r="C445" s="56">
        <v>44764</v>
      </c>
      <c r="D445" s="53" t="s">
        <v>1820</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hidden="1" customHeight="1" x14ac:dyDescent="0.3">
      <c r="A446" s="51">
        <v>795</v>
      </c>
      <c r="B446" s="56">
        <v>44859</v>
      </c>
      <c r="C446" s="56">
        <v>44756</v>
      </c>
      <c r="D446" s="53" t="s">
        <v>1822</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hidden="1" customHeight="1" x14ac:dyDescent="0.3">
      <c r="A447" s="51">
        <v>796</v>
      </c>
      <c r="B447" s="56">
        <v>44859</v>
      </c>
      <c r="C447" s="56">
        <v>44757</v>
      </c>
      <c r="D447" s="53" t="s">
        <v>1830</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hidden="1" customHeight="1" x14ac:dyDescent="0.3">
      <c r="A448" s="51">
        <v>797</v>
      </c>
      <c r="B448" s="56">
        <v>44859</v>
      </c>
      <c r="C448" s="56">
        <v>44692</v>
      </c>
      <c r="D448" s="53" t="s">
        <v>1901</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hidden="1" customHeight="1" x14ac:dyDescent="0.3">
      <c r="A449" s="51">
        <v>798</v>
      </c>
      <c r="B449" s="56">
        <v>44859</v>
      </c>
      <c r="C449" s="56">
        <v>44720</v>
      </c>
      <c r="D449" s="53" t="s">
        <v>1902</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hidden="1" customHeight="1" x14ac:dyDescent="0.3">
      <c r="A450" s="51">
        <v>799</v>
      </c>
      <c r="B450" s="56">
        <v>44861</v>
      </c>
      <c r="C450" s="56">
        <v>44818</v>
      </c>
      <c r="D450" s="53" t="s">
        <v>1903</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1904</v>
      </c>
      <c r="K450" s="51" t="str">
        <f ca="1">LeaveTracker[[#This Row],[Days]]&amp;" "&amp;LeaveTracker[[#This Row],[Type of Leave]]</f>
        <v>72 WITHOUTPAY</v>
      </c>
      <c r="L450" s="9">
        <f ca="1">NETWORKDAYS(LeaveTracker[[#This Row],[Start Date]],LeaveTracker[[#This Row],[End Date]],lstHolidays)</f>
        <v>72</v>
      </c>
      <c r="M450" s="9"/>
    </row>
    <row r="451" spans="1:13" ht="30" hidden="1" customHeight="1" x14ac:dyDescent="0.3">
      <c r="A451" s="51">
        <v>800</v>
      </c>
      <c r="B451" s="56">
        <v>44861</v>
      </c>
      <c r="C451" s="56">
        <v>44831</v>
      </c>
      <c r="D451" s="53" t="s">
        <v>1905</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1906</v>
      </c>
      <c r="K451" s="51" t="str">
        <f ca="1">LeaveTracker[[#This Row],[Days]]&amp;" "&amp;LeaveTracker[[#This Row],[Type of Leave]]</f>
        <v>5 WITHOUTPAY</v>
      </c>
      <c r="L451" s="9">
        <f ca="1">NETWORKDAYS(LeaveTracker[[#This Row],[Start Date]],LeaveTracker[[#This Row],[End Date]],lstHolidays)</f>
        <v>5</v>
      </c>
      <c r="M451" s="9"/>
    </row>
    <row r="452" spans="1:13" ht="30" hidden="1" customHeight="1" x14ac:dyDescent="0.3">
      <c r="A452" s="51">
        <v>801</v>
      </c>
      <c r="B452" s="56">
        <v>44861</v>
      </c>
      <c r="C452" s="56">
        <v>44831</v>
      </c>
      <c r="D452" s="53" t="s">
        <v>1907</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1906</v>
      </c>
      <c r="K452" s="51" t="str">
        <f ca="1">LeaveTracker[[#This Row],[Days]]&amp;" "&amp;LeaveTracker[[#This Row],[Type of Leave]]</f>
        <v>4 WITHOUTPAY</v>
      </c>
      <c r="L452" s="9">
        <f ca="1">NETWORKDAYS(LeaveTracker[[#This Row],[Start Date]],LeaveTracker[[#This Row],[End Date]],lstHolidays)</f>
        <v>4</v>
      </c>
      <c r="M452" s="9"/>
    </row>
    <row r="453" spans="1:13" ht="30" hidden="1" customHeight="1" x14ac:dyDescent="0.3">
      <c r="A453" s="51">
        <v>802</v>
      </c>
      <c r="B453" s="56">
        <v>44861</v>
      </c>
      <c r="C453" s="56">
        <v>44825</v>
      </c>
      <c r="D453" s="53" t="s">
        <v>1908</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hidden="1" customHeight="1" x14ac:dyDescent="0.3">
      <c r="A454" s="51">
        <v>803</v>
      </c>
      <c r="B454" s="56">
        <v>44861</v>
      </c>
      <c r="C454" s="56">
        <v>44817</v>
      </c>
      <c r="D454" s="53" t="s">
        <v>1895</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1909</v>
      </c>
      <c r="K454" s="51" t="str">
        <f ca="1">LeaveTracker[[#This Row],[Days]]&amp;" "&amp;LeaveTracker[[#This Row],[Type of Leave]]</f>
        <v>2 WITHOUTPAY</v>
      </c>
      <c r="L454" s="9">
        <f ca="1">NETWORKDAYS(LeaveTracker[[#This Row],[Start Date]],LeaveTracker[[#This Row],[End Date]],lstHolidays)</f>
        <v>2</v>
      </c>
      <c r="M454" s="9"/>
    </row>
    <row r="455" spans="1:13" ht="30" hidden="1" customHeight="1" x14ac:dyDescent="0.3">
      <c r="A455" s="51">
        <v>804</v>
      </c>
      <c r="B455" s="56">
        <v>44861</v>
      </c>
      <c r="C455" s="56">
        <v>44818</v>
      </c>
      <c r="D455" s="53" t="s">
        <v>1895</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1909</v>
      </c>
      <c r="K455" s="51" t="str">
        <f ca="1">LeaveTracker[[#This Row],[Days]]&amp;" "&amp;LeaveTracker[[#This Row],[Type of Leave]]</f>
        <v>2 WITHOUTPAY</v>
      </c>
      <c r="L455" s="9">
        <f ca="1">NETWORKDAYS(LeaveTracker[[#This Row],[Start Date]],LeaveTracker[[#This Row],[End Date]],lstHolidays)</f>
        <v>2</v>
      </c>
      <c r="M455" s="9"/>
    </row>
    <row r="456" spans="1:13" ht="30" hidden="1" customHeight="1" x14ac:dyDescent="0.3">
      <c r="A456" s="51">
        <v>805</v>
      </c>
      <c r="B456" s="56">
        <v>44861</v>
      </c>
      <c r="C456" s="56">
        <v>44792</v>
      </c>
      <c r="D456" s="53" t="s">
        <v>1889</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1896</v>
      </c>
      <c r="K456" s="51" t="str">
        <f ca="1">LeaveTracker[[#This Row],[Days]]&amp;" "&amp;LeaveTracker[[#This Row],[Type of Leave]]</f>
        <v>2 WITHOUTPAY</v>
      </c>
      <c r="L456" s="9">
        <f ca="1">NETWORKDAYS(LeaveTracker[[#This Row],[Start Date]],LeaveTracker[[#This Row],[End Date]],lstHolidays)</f>
        <v>2</v>
      </c>
      <c r="M456" s="9"/>
    </row>
    <row r="457" spans="1:13" ht="30" hidden="1" customHeight="1" x14ac:dyDescent="0.3">
      <c r="A457" s="51">
        <v>806</v>
      </c>
      <c r="B457" s="56">
        <v>44861</v>
      </c>
      <c r="C457" s="56">
        <v>44803</v>
      </c>
      <c r="D457" s="53" t="s">
        <v>1752</v>
      </c>
      <c r="E457" s="51" t="str">
        <f>IF(ISBLANK(LeaveTracker[[#This Row],[Employee Name]]),"-----",VLOOKUP(LeaveTracker[[#This Row],[Employee Name]],Employees[[Employee Name]:[Office]],7))</f>
        <v>TCNHS-ISHS</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hidden="1" customHeight="1" x14ac:dyDescent="0.3">
      <c r="A458" s="51">
        <v>806</v>
      </c>
      <c r="B458" s="56">
        <v>44861</v>
      </c>
      <c r="C458" s="56">
        <v>44804</v>
      </c>
      <c r="D458" s="53" t="s">
        <v>1752</v>
      </c>
      <c r="E458" s="51" t="str">
        <f>IF(ISBLANK(LeaveTracker[[#This Row],[Employee Name]]),"-----",VLOOKUP(LeaveTracker[[#This Row],[Employee Name]],Employees[[Employee Name]:[Office]],7))</f>
        <v>TCNHS-ISHS</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hidden="1" customHeight="1" x14ac:dyDescent="0.3">
      <c r="A459" s="51">
        <v>807</v>
      </c>
      <c r="B459" s="56">
        <v>44861</v>
      </c>
      <c r="C459" s="56">
        <v>44790</v>
      </c>
      <c r="D459" s="53" t="s">
        <v>1752</v>
      </c>
      <c r="E459" s="51" t="str">
        <f>IF(ISBLANK(LeaveTracker[[#This Row],[Employee Name]]),"-----",VLOOKUP(LeaveTracker[[#This Row],[Employee Name]],Employees[[Employee Name]:[Office]],7))</f>
        <v>TCNHS-ISHS</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hidden="1" customHeight="1" x14ac:dyDescent="0.3">
      <c r="A460" s="51">
        <v>807</v>
      </c>
      <c r="B460" s="56">
        <v>44861</v>
      </c>
      <c r="C460" s="56">
        <v>44791</v>
      </c>
      <c r="D460" s="53" t="s">
        <v>1752</v>
      </c>
      <c r="E460" s="51" t="str">
        <f>IF(ISBLANK(LeaveTracker[[#This Row],[Employee Name]]),"-----",VLOOKUP(LeaveTracker[[#This Row],[Employee Name]],Employees[[Employee Name]:[Office]],7))</f>
        <v>TCNHS-ISHS</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hidden="1" customHeight="1" x14ac:dyDescent="0.3">
      <c r="A461" s="51">
        <v>808</v>
      </c>
      <c r="B461" s="56">
        <v>44861</v>
      </c>
      <c r="C461" s="56">
        <v>44795</v>
      </c>
      <c r="D461" s="53" t="s">
        <v>1802</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hidden="1" customHeight="1" x14ac:dyDescent="0.3">
      <c r="A462" s="51">
        <v>808</v>
      </c>
      <c r="B462" s="56">
        <v>44861</v>
      </c>
      <c r="C462" s="56">
        <v>44796</v>
      </c>
      <c r="D462" s="53" t="s">
        <v>1802</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hidden="1" customHeight="1" x14ac:dyDescent="0.3">
      <c r="A463" s="51">
        <v>809</v>
      </c>
      <c r="B463" s="56">
        <v>44861</v>
      </c>
      <c r="C463" s="56">
        <v>44800</v>
      </c>
      <c r="D463" s="53" t="s">
        <v>1910</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hidden="1" customHeight="1" x14ac:dyDescent="0.3">
      <c r="A464" s="51">
        <v>810</v>
      </c>
      <c r="B464" s="56">
        <v>44861</v>
      </c>
      <c r="C464" s="56">
        <v>44794</v>
      </c>
      <c r="D464" s="53" t="s">
        <v>1910</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hidden="1" customHeight="1" x14ac:dyDescent="0.3">
      <c r="A465" s="51">
        <v>811</v>
      </c>
      <c r="B465" s="56">
        <v>44861</v>
      </c>
      <c r="C465" s="56">
        <v>44798</v>
      </c>
      <c r="D465" s="53" t="s">
        <v>1797</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hidden="1" customHeight="1" x14ac:dyDescent="0.3">
      <c r="A466" s="51">
        <v>812</v>
      </c>
      <c r="B466" s="56">
        <v>44861</v>
      </c>
      <c r="C466" s="56">
        <v>44805</v>
      </c>
      <c r="D466" s="53" t="s">
        <v>1797</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hidden="1" customHeight="1" x14ac:dyDescent="0.3">
      <c r="A467" s="51">
        <v>813</v>
      </c>
      <c r="B467" s="56">
        <v>44861</v>
      </c>
      <c r="C467" s="56">
        <v>44799</v>
      </c>
      <c r="D467" s="53" t="s">
        <v>1911</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1896</v>
      </c>
      <c r="K467" s="51" t="str">
        <f ca="1">LeaveTracker[[#This Row],[Days]]&amp;" "&amp;LeaveTracker[[#This Row],[Type of Leave]]</f>
        <v>1 WITHOUTPAY</v>
      </c>
      <c r="L467" s="9">
        <f ca="1">NETWORKDAYS(LeaveTracker[[#This Row],[Start Date]],LeaveTracker[[#This Row],[End Date]],lstHolidays)</f>
        <v>1</v>
      </c>
      <c r="M467" s="9"/>
    </row>
    <row r="468" spans="1:13" ht="30" hidden="1" customHeight="1" x14ac:dyDescent="0.3">
      <c r="A468" s="51">
        <v>814</v>
      </c>
      <c r="B468" s="56">
        <v>44861</v>
      </c>
      <c r="C468" s="56">
        <v>44796</v>
      </c>
      <c r="D468" s="53" t="s">
        <v>1912</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hidden="1" customHeight="1" x14ac:dyDescent="0.3">
      <c r="A469" s="51">
        <v>814</v>
      </c>
      <c r="B469" s="56">
        <v>44861</v>
      </c>
      <c r="C469" s="56">
        <v>44797</v>
      </c>
      <c r="D469" s="53" t="s">
        <v>1912</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hidden="1" customHeight="1" x14ac:dyDescent="0.3">
      <c r="A470" s="51">
        <v>815</v>
      </c>
      <c r="B470" s="56">
        <v>44861</v>
      </c>
      <c r="C470" s="56">
        <v>44783</v>
      </c>
      <c r="D470" s="53" t="s">
        <v>1746</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hidden="1" customHeight="1" x14ac:dyDescent="0.3">
      <c r="A471" s="51">
        <v>816</v>
      </c>
      <c r="B471" s="56">
        <v>44861</v>
      </c>
      <c r="C471" s="56">
        <v>44779</v>
      </c>
      <c r="D471" s="53" t="s">
        <v>1913</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hidden="1" customHeight="1" x14ac:dyDescent="0.3">
      <c r="A472" s="51">
        <v>817</v>
      </c>
      <c r="B472" s="56">
        <v>44861</v>
      </c>
      <c r="C472" s="56">
        <v>44789</v>
      </c>
      <c r="D472" s="53" t="s">
        <v>1914</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hidden="1" customHeight="1" x14ac:dyDescent="0.3">
      <c r="A473" s="51">
        <v>817</v>
      </c>
      <c r="B473" s="56">
        <v>44861</v>
      </c>
      <c r="C473" s="56">
        <v>44790</v>
      </c>
      <c r="D473" s="53" t="s">
        <v>1914</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hidden="1" customHeight="1" x14ac:dyDescent="0.3">
      <c r="A474" s="51">
        <v>818</v>
      </c>
      <c r="B474" s="56">
        <v>44861</v>
      </c>
      <c r="C474" s="56">
        <v>44790</v>
      </c>
      <c r="D474" s="53" t="s">
        <v>1820</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hidden="1" customHeight="1" x14ac:dyDescent="0.3">
      <c r="A475" s="51">
        <v>819</v>
      </c>
      <c r="B475" s="56">
        <v>44861</v>
      </c>
      <c r="C475" s="56">
        <v>44760</v>
      </c>
      <c r="D475" s="53" t="s">
        <v>1738</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hidden="1" customHeight="1" x14ac:dyDescent="0.3">
      <c r="A476" s="51">
        <v>819</v>
      </c>
      <c r="B476" s="56">
        <v>44861</v>
      </c>
      <c r="C476" s="56">
        <v>44761</v>
      </c>
      <c r="D476" s="53" t="s">
        <v>1738</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hidden="1" customHeight="1" x14ac:dyDescent="0.3">
      <c r="A477" s="51">
        <v>820</v>
      </c>
      <c r="B477" s="56">
        <v>44861</v>
      </c>
      <c r="C477" s="56">
        <v>44789</v>
      </c>
      <c r="D477" s="53" t="s">
        <v>1740</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hidden="1" customHeight="1" x14ac:dyDescent="0.3">
      <c r="A478" s="51">
        <v>821</v>
      </c>
      <c r="B478" s="56">
        <v>44861</v>
      </c>
      <c r="C478" s="56">
        <v>44789</v>
      </c>
      <c r="D478" s="53" t="s">
        <v>1740</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hidden="1" customHeight="1" x14ac:dyDescent="0.3">
      <c r="A479" s="51">
        <v>822</v>
      </c>
      <c r="B479" s="56">
        <v>44861</v>
      </c>
      <c r="C479" s="56">
        <v>44803</v>
      </c>
      <c r="D479" s="53" t="s">
        <v>1820</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hidden="1" customHeight="1" x14ac:dyDescent="0.3">
      <c r="A480" s="51">
        <v>822</v>
      </c>
      <c r="B480" s="56">
        <v>44861</v>
      </c>
      <c r="C480" s="56">
        <v>44803</v>
      </c>
      <c r="D480" s="53" t="s">
        <v>1820</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hidden="1" customHeight="1" x14ac:dyDescent="0.3">
      <c r="A481" s="51">
        <v>823</v>
      </c>
      <c r="B481" s="56">
        <v>44861</v>
      </c>
      <c r="C481" s="56">
        <v>44803</v>
      </c>
      <c r="D481" s="53" t="s">
        <v>1915</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hidden="1" customHeight="1" x14ac:dyDescent="0.3">
      <c r="A482" s="51">
        <v>824</v>
      </c>
      <c r="B482" s="56">
        <v>44861</v>
      </c>
      <c r="C482" s="56">
        <v>44803</v>
      </c>
      <c r="D482" s="53" t="s">
        <v>1916</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1896</v>
      </c>
      <c r="K482" s="51" t="str">
        <f ca="1">LeaveTracker[[#This Row],[Days]]&amp;" "&amp;LeaveTracker[[#This Row],[Type of Leave]]</f>
        <v>0 WITHOUTPAY</v>
      </c>
      <c r="L482" s="9">
        <f ca="1">NETWORKDAYS(LeaveTracker[[#This Row],[Start Date]],LeaveTracker[[#This Row],[End Date]],lstHolidays)</f>
        <v>0</v>
      </c>
      <c r="M482" s="9"/>
    </row>
    <row r="483" spans="1:13" ht="30" hidden="1" customHeight="1" x14ac:dyDescent="0.3">
      <c r="A483" s="51">
        <v>825</v>
      </c>
      <c r="B483" s="56">
        <v>44861</v>
      </c>
      <c r="C483" s="56">
        <v>44796</v>
      </c>
      <c r="D483" s="53" t="s">
        <v>1756</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1917</v>
      </c>
      <c r="K483" s="51" t="str">
        <f ca="1">LeaveTracker[[#This Row],[Days]]&amp;" "&amp;LeaveTracker[[#This Row],[Type of Leave]]</f>
        <v>1 OTHER</v>
      </c>
      <c r="L483" s="9">
        <f ca="1">NETWORKDAYS(LeaveTracker[[#This Row],[Start Date]],LeaveTracker[[#This Row],[End Date]],lstHolidays)</f>
        <v>1</v>
      </c>
      <c r="M483" s="9"/>
    </row>
    <row r="484" spans="1:13" ht="30" hidden="1" customHeight="1" x14ac:dyDescent="0.3">
      <c r="A484" s="51">
        <v>826</v>
      </c>
      <c r="B484" s="56">
        <v>44861</v>
      </c>
      <c r="C484" s="56">
        <v>44783</v>
      </c>
      <c r="D484" s="53" t="s">
        <v>1918</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hidden="1" customHeight="1" x14ac:dyDescent="0.3">
      <c r="A485" s="51">
        <v>827</v>
      </c>
      <c r="B485" s="56">
        <v>44861</v>
      </c>
      <c r="C485" s="56">
        <v>44783</v>
      </c>
      <c r="D485" s="53" t="s">
        <v>1849</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hidden="1" customHeight="1" x14ac:dyDescent="0.3">
      <c r="A486" s="51">
        <v>827</v>
      </c>
      <c r="B486" s="56">
        <v>44861</v>
      </c>
      <c r="C486" s="56">
        <v>44783</v>
      </c>
      <c r="D486" s="53" t="s">
        <v>1849</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hidden="1" customHeight="1" x14ac:dyDescent="0.3">
      <c r="A487" s="51">
        <v>828</v>
      </c>
      <c r="B487" s="56">
        <v>44861</v>
      </c>
      <c r="C487" s="56">
        <v>44782</v>
      </c>
      <c r="D487" s="53" t="s">
        <v>1764</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hidden="1" customHeight="1" x14ac:dyDescent="0.3">
      <c r="A488" s="51">
        <v>829</v>
      </c>
      <c r="B488" s="56">
        <v>44861</v>
      </c>
      <c r="C488" s="56">
        <v>44783</v>
      </c>
      <c r="D488" s="53" t="s">
        <v>1863</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hidden="1" customHeight="1" x14ac:dyDescent="0.3">
      <c r="A489" s="51">
        <v>830</v>
      </c>
      <c r="B489" s="56">
        <v>44861</v>
      </c>
      <c r="C489" s="56">
        <v>44802</v>
      </c>
      <c r="D489" s="53" t="s">
        <v>1888</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hidden="1" customHeight="1" x14ac:dyDescent="0.3">
      <c r="A490" s="51">
        <v>830</v>
      </c>
      <c r="B490" s="56">
        <v>44861</v>
      </c>
      <c r="C490" s="56">
        <v>44802</v>
      </c>
      <c r="D490" s="53" t="s">
        <v>1888</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hidden="1" customHeight="1" x14ac:dyDescent="0.3">
      <c r="A491" s="51">
        <v>831</v>
      </c>
      <c r="B491" s="56">
        <v>44861</v>
      </c>
      <c r="C491" s="56">
        <v>44785</v>
      </c>
      <c r="D491" s="53" t="s">
        <v>1919</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hidden="1" customHeight="1" x14ac:dyDescent="0.3">
      <c r="A492" s="51">
        <v>832</v>
      </c>
      <c r="B492" s="56">
        <v>44861</v>
      </c>
      <c r="C492" s="56">
        <v>44792</v>
      </c>
      <c r="D492" s="53" t="s">
        <v>1801</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hidden="1" customHeight="1" x14ac:dyDescent="0.3">
      <c r="A493" s="51">
        <v>833</v>
      </c>
      <c r="B493" s="56">
        <v>44861</v>
      </c>
      <c r="C493" s="56">
        <v>44804</v>
      </c>
      <c r="D493" s="53" t="s">
        <v>1920</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hidden="1" customHeight="1" x14ac:dyDescent="0.3">
      <c r="A494" s="51">
        <v>834</v>
      </c>
      <c r="B494" s="56">
        <v>44861</v>
      </c>
      <c r="C494" s="56">
        <v>44792</v>
      </c>
      <c r="D494" s="53" t="s">
        <v>1769</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hidden="1" customHeight="1" x14ac:dyDescent="0.3">
      <c r="A495" s="51">
        <v>835</v>
      </c>
      <c r="B495" s="56">
        <v>44861</v>
      </c>
      <c r="C495" s="56">
        <v>44784</v>
      </c>
      <c r="D495" s="53" t="s">
        <v>1774</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hidden="1" customHeight="1" x14ac:dyDescent="0.3">
      <c r="A496" s="51">
        <v>836</v>
      </c>
      <c r="B496" s="56">
        <v>44861</v>
      </c>
      <c r="C496" s="56">
        <v>44795</v>
      </c>
      <c r="D496" s="53" t="s">
        <v>1886</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hidden="1" customHeight="1" x14ac:dyDescent="0.3">
      <c r="A497" s="51">
        <v>837</v>
      </c>
      <c r="B497" s="56">
        <v>44861</v>
      </c>
      <c r="C497" s="56">
        <v>44788</v>
      </c>
      <c r="D497" s="53" t="s">
        <v>1886</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hidden="1" customHeight="1" x14ac:dyDescent="0.3">
      <c r="A498" s="51">
        <v>838</v>
      </c>
      <c r="B498" s="56">
        <v>44861</v>
      </c>
      <c r="C498" s="56">
        <v>44788</v>
      </c>
      <c r="D498" s="53" t="s">
        <v>1768</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hidden="1" customHeight="1" x14ac:dyDescent="0.3">
      <c r="A499" s="51">
        <v>839</v>
      </c>
      <c r="B499" s="56">
        <v>44861</v>
      </c>
      <c r="C499" s="56">
        <v>44774</v>
      </c>
      <c r="D499" s="53" t="s">
        <v>1766</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hidden="1" customHeight="1" x14ac:dyDescent="0.3">
      <c r="A500" s="51">
        <v>840</v>
      </c>
      <c r="B500" s="56">
        <v>44861</v>
      </c>
      <c r="C500" s="56">
        <v>44778</v>
      </c>
      <c r="D500" s="53" t="s">
        <v>1871</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hidden="1" customHeight="1" x14ac:dyDescent="0.3">
      <c r="A501" s="51">
        <v>841</v>
      </c>
      <c r="B501" s="56">
        <v>44861</v>
      </c>
      <c r="C501" s="56">
        <v>44807</v>
      </c>
      <c r="D501" s="53" t="s">
        <v>1921</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hidden="1" customHeight="1" x14ac:dyDescent="0.3">
      <c r="A502" s="51">
        <v>842</v>
      </c>
      <c r="B502" s="56">
        <v>44861</v>
      </c>
      <c r="C502" s="56">
        <v>44778</v>
      </c>
      <c r="D502" s="53" t="s">
        <v>1901</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hidden="1" customHeight="1" x14ac:dyDescent="0.3">
      <c r="A503" s="51">
        <v>843</v>
      </c>
      <c r="B503" s="56">
        <v>44861</v>
      </c>
      <c r="C503" s="56">
        <v>44785</v>
      </c>
      <c r="D503" s="53" t="s">
        <v>1871</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hidden="1" customHeight="1" x14ac:dyDescent="0.3">
      <c r="A504" s="51">
        <v>844</v>
      </c>
      <c r="B504" s="56">
        <v>44861</v>
      </c>
      <c r="C504" s="56">
        <v>44781</v>
      </c>
      <c r="D504" s="53" t="s">
        <v>1816</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hidden="1" customHeight="1" x14ac:dyDescent="0.3">
      <c r="A505" s="51">
        <v>844</v>
      </c>
      <c r="B505" s="56">
        <v>44861</v>
      </c>
      <c r="C505" s="56">
        <v>44781</v>
      </c>
      <c r="D505" s="53" t="s">
        <v>1816</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hidden="1" customHeight="1" x14ac:dyDescent="0.3">
      <c r="A506" s="51">
        <v>845</v>
      </c>
      <c r="B506" s="56">
        <v>44861</v>
      </c>
      <c r="C506" s="56">
        <v>44778</v>
      </c>
      <c r="D506" s="53" t="s">
        <v>1922</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1909</v>
      </c>
      <c r="K506" s="51" t="str">
        <f ca="1">LeaveTracker[[#This Row],[Days]]&amp;" "&amp;LeaveTracker[[#This Row],[Type of Leave]]</f>
        <v>5 WITHOUTPAY</v>
      </c>
      <c r="L506" s="9">
        <f ca="1">NETWORKDAYS(LeaveTracker[[#This Row],[Start Date]],LeaveTracker[[#This Row],[End Date]],lstHolidays)</f>
        <v>5</v>
      </c>
      <c r="M506" s="9"/>
    </row>
    <row r="507" spans="1:13" ht="30" hidden="1" customHeight="1" x14ac:dyDescent="0.3">
      <c r="A507" s="51">
        <v>845</v>
      </c>
      <c r="B507" s="56">
        <v>44861</v>
      </c>
      <c r="C507" s="56">
        <v>44778</v>
      </c>
      <c r="D507" s="53" t="s">
        <v>1922</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1909</v>
      </c>
      <c r="K507" s="51" t="str">
        <f ca="1">LeaveTracker[[#This Row],[Days]]&amp;" "&amp;LeaveTracker[[#This Row],[Type of Leave]]</f>
        <v>2 WITHOUTPAY</v>
      </c>
      <c r="L507" s="9">
        <f ca="1">NETWORKDAYS(LeaveTracker[[#This Row],[Start Date]],LeaveTracker[[#This Row],[End Date]],lstHolidays)</f>
        <v>2</v>
      </c>
      <c r="M507" s="9"/>
    </row>
    <row r="508" spans="1:13" ht="30" hidden="1" customHeight="1" x14ac:dyDescent="0.3">
      <c r="A508" s="51">
        <v>846</v>
      </c>
      <c r="B508" s="56">
        <v>44861</v>
      </c>
      <c r="C508" s="56">
        <v>44798</v>
      </c>
      <c r="D508" s="53" t="s">
        <v>1799</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hidden="1" customHeight="1" x14ac:dyDescent="0.3">
      <c r="A509" s="51">
        <v>847</v>
      </c>
      <c r="B509" s="56">
        <v>44861</v>
      </c>
      <c r="C509" s="56">
        <v>44796</v>
      </c>
      <c r="D509" s="53" t="s">
        <v>1799</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hidden="1" customHeight="1" x14ac:dyDescent="0.3">
      <c r="A510" s="51">
        <v>848</v>
      </c>
      <c r="B510" s="56">
        <v>44861</v>
      </c>
      <c r="C510" s="56">
        <v>44782</v>
      </c>
      <c r="D510" s="53" t="s">
        <v>1879</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hidden="1" customHeight="1" x14ac:dyDescent="0.3">
      <c r="A511" s="51">
        <v>849</v>
      </c>
      <c r="B511" s="56">
        <v>44861</v>
      </c>
      <c r="C511" s="56">
        <v>44785</v>
      </c>
      <c r="D511" s="53" t="s">
        <v>1879</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hidden="1" customHeight="1" x14ac:dyDescent="0.3">
      <c r="A512" s="51">
        <v>850</v>
      </c>
      <c r="B512" s="56">
        <v>44861</v>
      </c>
      <c r="C512" s="56">
        <v>44775</v>
      </c>
      <c r="D512" s="53" t="s">
        <v>1923</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hidden="1" customHeight="1" x14ac:dyDescent="0.3">
      <c r="A513" s="51">
        <v>850</v>
      </c>
      <c r="B513" s="56">
        <v>44861</v>
      </c>
      <c r="C513" s="56">
        <v>44775</v>
      </c>
      <c r="D513" s="53" t="s">
        <v>1923</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hidden="1" customHeight="1" x14ac:dyDescent="0.3">
      <c r="A514" s="51">
        <v>851</v>
      </c>
      <c r="B514" s="56">
        <v>44861</v>
      </c>
      <c r="C514" s="56">
        <v>44783</v>
      </c>
      <c r="D514" s="53" t="s">
        <v>1813</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hidden="1" customHeight="1" x14ac:dyDescent="0.3">
      <c r="A515" s="51">
        <v>852</v>
      </c>
      <c r="B515" s="56">
        <v>44861</v>
      </c>
      <c r="C515" s="56">
        <v>44789</v>
      </c>
      <c r="D515" s="53" t="s">
        <v>1800</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hidden="1" customHeight="1" x14ac:dyDescent="0.3">
      <c r="A516" s="51">
        <v>853</v>
      </c>
      <c r="B516" s="56">
        <v>44861</v>
      </c>
      <c r="C516" s="56">
        <v>44792</v>
      </c>
      <c r="D516" s="53" t="s">
        <v>1804</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hidden="1" customHeight="1" x14ac:dyDescent="0.3">
      <c r="A517" s="51">
        <v>854</v>
      </c>
      <c r="B517" s="56">
        <v>44861</v>
      </c>
      <c r="C517" s="56">
        <v>44778</v>
      </c>
      <c r="D517" s="53" t="s">
        <v>1810</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hidden="1" customHeight="1" x14ac:dyDescent="0.3">
      <c r="A518" s="51">
        <v>855</v>
      </c>
      <c r="B518" s="56">
        <v>44861</v>
      </c>
      <c r="C518" s="56">
        <v>44789</v>
      </c>
      <c r="D518" s="53" t="s">
        <v>1830</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hidden="1" customHeight="1" x14ac:dyDescent="0.3">
      <c r="A519" s="51">
        <v>855</v>
      </c>
      <c r="B519" s="56">
        <v>44861</v>
      </c>
      <c r="C519" s="56">
        <v>44789</v>
      </c>
      <c r="D519" s="53" t="s">
        <v>1830</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hidden="1" customHeight="1" x14ac:dyDescent="0.3">
      <c r="A520" s="51">
        <v>856</v>
      </c>
      <c r="B520" s="56">
        <v>44861</v>
      </c>
      <c r="C520" s="56">
        <v>44778</v>
      </c>
      <c r="D520" s="53" t="s">
        <v>1924</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hidden="1" customHeight="1" x14ac:dyDescent="0.3">
      <c r="A521" s="51">
        <v>857</v>
      </c>
      <c r="B521" s="56">
        <v>44861</v>
      </c>
      <c r="C521" s="56">
        <v>44792</v>
      </c>
      <c r="D521" s="53" t="s">
        <v>1925</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hidden="1"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hidden="1" customHeight="1" x14ac:dyDescent="0.3">
      <c r="A523" s="51">
        <v>859</v>
      </c>
      <c r="B523" s="56">
        <v>44861</v>
      </c>
      <c r="C523" s="56">
        <v>44789</v>
      </c>
      <c r="D523" s="53" t="s">
        <v>1831</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hidden="1" customHeight="1" x14ac:dyDescent="0.3">
      <c r="A524" s="51">
        <v>860</v>
      </c>
      <c r="B524" s="56">
        <v>44861</v>
      </c>
      <c r="C524" s="56">
        <v>44782</v>
      </c>
      <c r="D524" s="53" t="s">
        <v>1831</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hidden="1"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hidden="1" customHeight="1" x14ac:dyDescent="0.3">
      <c r="A526" s="51">
        <v>862</v>
      </c>
      <c r="B526" s="56">
        <v>44861</v>
      </c>
      <c r="C526" s="56">
        <v>44802</v>
      </c>
      <c r="D526" s="53" t="s">
        <v>1882</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hidden="1" customHeight="1" x14ac:dyDescent="0.3">
      <c r="A527" s="51">
        <v>862</v>
      </c>
      <c r="B527" s="56">
        <v>44861</v>
      </c>
      <c r="C527" s="56">
        <v>44802</v>
      </c>
      <c r="D527" s="53" t="s">
        <v>1882</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hidden="1" customHeight="1" x14ac:dyDescent="0.3">
      <c r="A528" s="51">
        <v>863</v>
      </c>
      <c r="B528" s="56">
        <v>44861</v>
      </c>
      <c r="C528" s="56">
        <v>44816</v>
      </c>
      <c r="D528" s="53" t="s">
        <v>1882</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hidden="1" customHeight="1" x14ac:dyDescent="0.3">
      <c r="A529" s="51">
        <v>864</v>
      </c>
      <c r="B529" s="56">
        <v>44861</v>
      </c>
      <c r="C529" s="56">
        <v>44784</v>
      </c>
      <c r="D529" s="53" t="s">
        <v>1926</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hidden="1" customHeight="1" x14ac:dyDescent="0.3">
      <c r="A530" s="51">
        <v>865</v>
      </c>
      <c r="B530" s="56">
        <v>44861</v>
      </c>
      <c r="C530" s="56">
        <v>44788</v>
      </c>
      <c r="D530" s="53" t="s">
        <v>1808</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hidden="1" customHeight="1" x14ac:dyDescent="0.3">
      <c r="A531" s="51">
        <v>865</v>
      </c>
      <c r="B531" s="56">
        <v>44861</v>
      </c>
      <c r="C531" s="56">
        <v>44788</v>
      </c>
      <c r="D531" s="53" t="s">
        <v>1808</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hidden="1" customHeight="1" x14ac:dyDescent="0.3">
      <c r="A532" s="51">
        <v>866</v>
      </c>
      <c r="B532" s="56">
        <v>44861</v>
      </c>
      <c r="C532" s="56">
        <v>44797</v>
      </c>
      <c r="D532" s="53" t="s">
        <v>1805</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hidden="1" customHeight="1" x14ac:dyDescent="0.3">
      <c r="A533" s="51">
        <v>867</v>
      </c>
      <c r="B533" s="56">
        <v>44861</v>
      </c>
      <c r="C533" s="56">
        <v>44804</v>
      </c>
      <c r="D533" s="53" t="s">
        <v>1845</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hidden="1" customHeight="1" x14ac:dyDescent="0.3">
      <c r="A534" s="51">
        <v>868</v>
      </c>
      <c r="B534" s="56">
        <v>44861</v>
      </c>
      <c r="C534" s="56">
        <v>44777</v>
      </c>
      <c r="D534" s="53" t="s">
        <v>1845</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hidden="1" customHeight="1" x14ac:dyDescent="0.3">
      <c r="A535" s="51">
        <v>869</v>
      </c>
      <c r="B535" s="56">
        <v>44861</v>
      </c>
      <c r="C535" s="56">
        <v>44777</v>
      </c>
      <c r="D535" s="53" t="s">
        <v>1845</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hidden="1" customHeight="1" x14ac:dyDescent="0.3">
      <c r="A536" s="51">
        <v>870</v>
      </c>
      <c r="B536" s="56">
        <v>44861</v>
      </c>
      <c r="C536" s="56">
        <v>44784</v>
      </c>
      <c r="D536" s="53" t="s">
        <v>1845</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hidden="1" customHeight="1" x14ac:dyDescent="0.3">
      <c r="A537" s="51">
        <v>871</v>
      </c>
      <c r="B537" s="56">
        <v>44861</v>
      </c>
      <c r="C537" s="56">
        <v>44788</v>
      </c>
      <c r="D537" s="53" t="s">
        <v>1927</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1896</v>
      </c>
      <c r="K537" s="51" t="str">
        <f ca="1">LeaveTracker[[#This Row],[Days]]&amp;" "&amp;LeaveTracker[[#This Row],[Type of Leave]]</f>
        <v>1 WITHOUTPAY</v>
      </c>
      <c r="L537" s="9">
        <f ca="1">NETWORKDAYS(LeaveTracker[[#This Row],[Start Date]],LeaveTracker[[#This Row],[End Date]],lstHolidays)</f>
        <v>1</v>
      </c>
      <c r="M537" s="9"/>
    </row>
    <row r="538" spans="1:13" ht="30" hidden="1" customHeight="1" x14ac:dyDescent="0.3">
      <c r="A538" s="51">
        <v>872</v>
      </c>
      <c r="B538" s="56">
        <v>44861</v>
      </c>
      <c r="C538" s="56">
        <v>44791</v>
      </c>
      <c r="D538" s="53" t="s">
        <v>1841</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hidden="1" customHeight="1" x14ac:dyDescent="0.3">
      <c r="A539" s="51">
        <v>873</v>
      </c>
      <c r="B539" s="56">
        <v>44861</v>
      </c>
      <c r="C539" s="56">
        <v>44803</v>
      </c>
      <c r="D539" s="53" t="s">
        <v>1928</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hidden="1" customHeight="1" x14ac:dyDescent="0.3">
      <c r="A540" s="51">
        <v>874</v>
      </c>
      <c r="B540" s="56">
        <v>44861</v>
      </c>
      <c r="C540" s="56">
        <v>44788</v>
      </c>
      <c r="D540" s="53" t="s">
        <v>1850</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hidden="1" customHeight="1" x14ac:dyDescent="0.3">
      <c r="A541" s="51">
        <v>874</v>
      </c>
      <c r="B541" s="56">
        <v>44861</v>
      </c>
      <c r="C541" s="56">
        <v>44788</v>
      </c>
      <c r="D541" s="53" t="s">
        <v>1850</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hidden="1" customHeight="1" x14ac:dyDescent="0.3">
      <c r="A542" s="51">
        <v>875</v>
      </c>
      <c r="B542" s="56">
        <v>44861</v>
      </c>
      <c r="C542" s="56">
        <v>44795</v>
      </c>
      <c r="D542" s="53" t="s">
        <v>1850</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hidden="1"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hidden="1" customHeight="1" x14ac:dyDescent="0.3">
      <c r="A544" s="51">
        <v>877</v>
      </c>
      <c r="B544" s="56">
        <v>44861</v>
      </c>
      <c r="C544" s="56">
        <v>44803</v>
      </c>
      <c r="D544" s="53" t="s">
        <v>1929</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hidden="1" customHeight="1" x14ac:dyDescent="0.3">
      <c r="A545" s="51">
        <v>877</v>
      </c>
      <c r="B545" s="56">
        <v>44861</v>
      </c>
      <c r="C545" s="56">
        <v>44803</v>
      </c>
      <c r="D545" s="53" t="s">
        <v>1929</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hidden="1" customHeight="1" x14ac:dyDescent="0.3">
      <c r="A546" s="51">
        <v>878</v>
      </c>
      <c r="B546" s="56">
        <v>44861</v>
      </c>
      <c r="C546" s="56">
        <v>44785</v>
      </c>
      <c r="D546" s="53" t="s">
        <v>1868</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hidden="1" customHeight="1" x14ac:dyDescent="0.3">
      <c r="A547" s="51">
        <v>879</v>
      </c>
      <c r="B547" s="56">
        <v>44861</v>
      </c>
      <c r="C547" s="56">
        <v>44775</v>
      </c>
      <c r="D547" s="53" t="s">
        <v>1885</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hidden="1" customHeight="1" x14ac:dyDescent="0.3">
      <c r="A548" s="51">
        <v>880</v>
      </c>
      <c r="B548" s="56">
        <v>44861</v>
      </c>
      <c r="C548" s="56">
        <v>44781</v>
      </c>
      <c r="D548" s="53" t="s">
        <v>1885</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hidden="1" customHeight="1" x14ac:dyDescent="0.3">
      <c r="A549" s="51">
        <v>881</v>
      </c>
      <c r="B549" s="56">
        <v>44861</v>
      </c>
      <c r="C549" s="56">
        <v>44796</v>
      </c>
      <c r="D549" s="53" t="s">
        <v>1864</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hidden="1" customHeight="1" x14ac:dyDescent="0.3">
      <c r="A550" s="51">
        <v>882</v>
      </c>
      <c r="B550" s="56">
        <v>44861</v>
      </c>
      <c r="C550" s="56">
        <v>44785</v>
      </c>
      <c r="D550" s="53" t="s">
        <v>1876</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hidden="1" customHeight="1" x14ac:dyDescent="0.3">
      <c r="A551" s="51">
        <v>883</v>
      </c>
      <c r="B551" s="56">
        <v>44861</v>
      </c>
      <c r="C551" s="56">
        <v>44804</v>
      </c>
      <c r="D551" s="53" t="s">
        <v>1828</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hidden="1" customHeight="1" x14ac:dyDescent="0.3">
      <c r="A552" s="51">
        <v>884</v>
      </c>
      <c r="B552" s="56">
        <v>44880</v>
      </c>
      <c r="C552" s="56">
        <v>44848</v>
      </c>
      <c r="D552" s="53" t="s">
        <v>1836</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hidden="1" customHeight="1" x14ac:dyDescent="0.3">
      <c r="A553" s="51">
        <v>884</v>
      </c>
      <c r="B553" s="56">
        <v>44880</v>
      </c>
      <c r="C553" s="56">
        <v>44848</v>
      </c>
      <c r="D553" s="53" t="s">
        <v>1836</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hidden="1" customHeight="1" x14ac:dyDescent="0.3">
      <c r="A554" s="51">
        <v>884</v>
      </c>
      <c r="B554" s="56">
        <v>44880</v>
      </c>
      <c r="C554" s="56">
        <v>44848</v>
      </c>
      <c r="D554" s="53" t="s">
        <v>1836</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hidden="1" customHeight="1" x14ac:dyDescent="0.3">
      <c r="A555" s="51">
        <v>885</v>
      </c>
      <c r="B555" s="56">
        <v>44880</v>
      </c>
      <c r="C555" s="56">
        <v>44854</v>
      </c>
      <c r="D555" s="53" t="s">
        <v>1784</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hidden="1" customHeight="1" x14ac:dyDescent="0.3">
      <c r="A556" s="51">
        <v>886</v>
      </c>
      <c r="B556" s="56">
        <v>44880</v>
      </c>
      <c r="C556" s="56">
        <v>44883</v>
      </c>
      <c r="D556" s="53" t="s">
        <v>1836</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hidden="1" customHeight="1" x14ac:dyDescent="0.3">
      <c r="A557" s="51">
        <v>886</v>
      </c>
      <c r="B557" s="56">
        <v>44880</v>
      </c>
      <c r="C557" s="56">
        <v>44883</v>
      </c>
      <c r="D557" s="53" t="s">
        <v>1836</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hidden="1" customHeight="1" x14ac:dyDescent="0.3">
      <c r="A558" s="51">
        <v>886</v>
      </c>
      <c r="B558" s="56">
        <v>44880</v>
      </c>
      <c r="C558" s="56">
        <v>44883</v>
      </c>
      <c r="D558" s="53" t="s">
        <v>1836</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hidden="1" customHeight="1" x14ac:dyDescent="0.3">
      <c r="A559" s="51">
        <v>887</v>
      </c>
      <c r="B559" s="56">
        <v>44880</v>
      </c>
      <c r="C559" s="56">
        <v>44841</v>
      </c>
      <c r="D559" s="53" t="s">
        <v>1856</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hidden="1" customHeight="1" x14ac:dyDescent="0.3">
      <c r="A560" s="51">
        <v>888</v>
      </c>
      <c r="B560" s="56">
        <v>44880</v>
      </c>
      <c r="C560" s="56">
        <v>44859</v>
      </c>
      <c r="D560" s="53" t="s">
        <v>1748</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hidden="1" customHeight="1" x14ac:dyDescent="0.3">
      <c r="A561" s="51">
        <v>889</v>
      </c>
      <c r="B561" s="56">
        <v>44880</v>
      </c>
      <c r="C561" s="56">
        <v>44854</v>
      </c>
      <c r="D561" s="53" t="s">
        <v>1748</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hidden="1" customHeight="1" x14ac:dyDescent="0.3">
      <c r="A562" s="51">
        <v>890</v>
      </c>
      <c r="B562" s="56">
        <v>44880</v>
      </c>
      <c r="C562" s="56">
        <v>44809</v>
      </c>
      <c r="D562" s="53" t="s">
        <v>1893</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hidden="1" customHeight="1" x14ac:dyDescent="0.3">
      <c r="A563" s="51">
        <v>890</v>
      </c>
      <c r="B563" s="56">
        <v>44880</v>
      </c>
      <c r="C563" s="56">
        <v>44809</v>
      </c>
      <c r="D563" s="53" t="s">
        <v>1893</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hidden="1" customHeight="1" x14ac:dyDescent="0.3">
      <c r="A564" s="51">
        <v>890</v>
      </c>
      <c r="B564" s="56">
        <v>44880</v>
      </c>
      <c r="C564" s="56">
        <v>44809</v>
      </c>
      <c r="D564" s="53" t="s">
        <v>1893</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hidden="1" customHeight="1" x14ac:dyDescent="0.3">
      <c r="A565" s="51">
        <v>891</v>
      </c>
      <c r="B565" s="56">
        <v>44880</v>
      </c>
      <c r="C565" s="56">
        <v>44816</v>
      </c>
      <c r="D565" s="53" t="s">
        <v>1798</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hidden="1" customHeight="1" x14ac:dyDescent="0.3">
      <c r="A566" s="51">
        <v>892</v>
      </c>
      <c r="B566" s="56">
        <v>44880</v>
      </c>
      <c r="C566" s="56">
        <v>44824</v>
      </c>
      <c r="D566" s="53" t="s">
        <v>1870</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hidden="1" customHeight="1" x14ac:dyDescent="0.3">
      <c r="A567" s="51">
        <v>893</v>
      </c>
      <c r="B567" s="56">
        <v>44880</v>
      </c>
      <c r="C567" s="56">
        <v>44819</v>
      </c>
      <c r="D567" s="53" t="s">
        <v>1930</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hidden="1" customHeight="1" x14ac:dyDescent="0.3">
      <c r="A568" s="51">
        <v>894</v>
      </c>
      <c r="B568" s="56">
        <v>44880</v>
      </c>
      <c r="C568" s="56">
        <v>44814</v>
      </c>
      <c r="D568" s="53" t="s">
        <v>1931</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hidden="1" customHeight="1" x14ac:dyDescent="0.3">
      <c r="A569" s="51">
        <v>895</v>
      </c>
      <c r="B569" s="56">
        <v>44880</v>
      </c>
      <c r="C569" s="56">
        <v>44825</v>
      </c>
      <c r="D569" s="53" t="s">
        <v>1817</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hidden="1" customHeight="1" x14ac:dyDescent="0.3">
      <c r="A570" s="51">
        <v>895</v>
      </c>
      <c r="B570" s="56">
        <v>44880</v>
      </c>
      <c r="C570" s="56">
        <v>44825</v>
      </c>
      <c r="D570" s="53" t="s">
        <v>1817</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hidden="1" customHeight="1" x14ac:dyDescent="0.3">
      <c r="A571" s="51">
        <v>896</v>
      </c>
      <c r="B571" s="56">
        <v>44880</v>
      </c>
      <c r="C571" s="56">
        <v>44809</v>
      </c>
      <c r="D571" s="53" t="s">
        <v>1932</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hidden="1" customHeight="1" x14ac:dyDescent="0.3">
      <c r="A572" s="51">
        <v>897</v>
      </c>
      <c r="B572" s="56">
        <v>44880</v>
      </c>
      <c r="C572" s="56">
        <v>44823</v>
      </c>
      <c r="D572" s="53" t="s">
        <v>1879</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hidden="1" customHeight="1" x14ac:dyDescent="0.3">
      <c r="A573" s="51">
        <v>898</v>
      </c>
      <c r="B573" s="56">
        <v>44880</v>
      </c>
      <c r="C573" s="56">
        <v>44823</v>
      </c>
      <c r="D573" s="53" t="s">
        <v>1921</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hidden="1" customHeight="1" x14ac:dyDescent="0.3">
      <c r="A574" s="51">
        <v>898</v>
      </c>
      <c r="B574" s="56">
        <v>44880</v>
      </c>
      <c r="C574" s="56">
        <v>44823</v>
      </c>
      <c r="D574" s="53" t="s">
        <v>1921</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hidden="1" customHeight="1" x14ac:dyDescent="0.3">
      <c r="A575" s="51">
        <v>898</v>
      </c>
      <c r="B575" s="56">
        <v>44880</v>
      </c>
      <c r="C575" s="56">
        <v>44823</v>
      </c>
      <c r="D575" s="53" t="s">
        <v>1921</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hidden="1" customHeight="1" x14ac:dyDescent="0.3">
      <c r="A576" s="51">
        <v>898</v>
      </c>
      <c r="B576" s="56">
        <v>44880</v>
      </c>
      <c r="C576" s="56">
        <v>44823</v>
      </c>
      <c r="D576" s="53" t="s">
        <v>1921</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hidden="1" customHeight="1" x14ac:dyDescent="0.3">
      <c r="A577" s="51">
        <v>898</v>
      </c>
      <c r="B577" s="56">
        <v>44880</v>
      </c>
      <c r="C577" s="56">
        <v>44823</v>
      </c>
      <c r="D577" s="53" t="s">
        <v>1921</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hidden="1" customHeight="1" x14ac:dyDescent="0.3">
      <c r="A578" s="51">
        <v>898</v>
      </c>
      <c r="B578" s="56">
        <v>44880</v>
      </c>
      <c r="C578" s="56">
        <v>44823</v>
      </c>
      <c r="D578" s="53" t="s">
        <v>1921</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hidden="1" customHeight="1" x14ac:dyDescent="0.3">
      <c r="A579" s="51">
        <v>898</v>
      </c>
      <c r="B579" s="56">
        <v>44880</v>
      </c>
      <c r="C579" s="56">
        <v>44823</v>
      </c>
      <c r="D579" s="53" t="s">
        <v>1921</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hidden="1" customHeight="1" x14ac:dyDescent="0.3">
      <c r="A580" s="51">
        <v>899</v>
      </c>
      <c r="B580" s="56">
        <v>44880</v>
      </c>
      <c r="C580" s="56">
        <v>44805</v>
      </c>
      <c r="D580" s="53" t="s">
        <v>1921</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hidden="1" customHeight="1" x14ac:dyDescent="0.3">
      <c r="A581" s="51">
        <v>899</v>
      </c>
      <c r="B581" s="56">
        <v>44880</v>
      </c>
      <c r="C581" s="56">
        <v>44805</v>
      </c>
      <c r="D581" s="53" t="s">
        <v>1921</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hidden="1" customHeight="1" x14ac:dyDescent="0.3">
      <c r="A582" s="51">
        <v>899</v>
      </c>
      <c r="B582" s="56">
        <v>44880</v>
      </c>
      <c r="C582" s="56">
        <v>44825</v>
      </c>
      <c r="D582" s="53" t="s">
        <v>1853</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hidden="1" customHeight="1" x14ac:dyDescent="0.3">
      <c r="A583" s="51">
        <v>900</v>
      </c>
      <c r="B583" s="56">
        <v>44880</v>
      </c>
      <c r="C583" s="56">
        <v>44833</v>
      </c>
      <c r="D583" s="53" t="s">
        <v>1853</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hidden="1" customHeight="1" x14ac:dyDescent="0.3">
      <c r="A584" s="51">
        <v>901</v>
      </c>
      <c r="B584" s="56">
        <v>44880</v>
      </c>
      <c r="C584" s="56">
        <v>44819</v>
      </c>
      <c r="D584" s="53" t="s">
        <v>1853</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hidden="1" customHeight="1" x14ac:dyDescent="0.3">
      <c r="A585" s="51">
        <v>901</v>
      </c>
      <c r="B585" s="56">
        <v>44880</v>
      </c>
      <c r="C585" s="56">
        <v>44819</v>
      </c>
      <c r="D585" s="53" t="s">
        <v>1853</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hidden="1" customHeight="1" x14ac:dyDescent="0.3">
      <c r="A586" s="51">
        <v>902</v>
      </c>
      <c r="B586" s="56">
        <v>44880</v>
      </c>
      <c r="C586" s="56">
        <v>44809</v>
      </c>
      <c r="D586" s="53" t="s">
        <v>1818</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hidden="1" customHeight="1" x14ac:dyDescent="0.3">
      <c r="A587" s="51">
        <v>903</v>
      </c>
      <c r="B587" s="56">
        <v>44880</v>
      </c>
      <c r="C587" s="56">
        <v>44826</v>
      </c>
      <c r="D587" s="53" t="s">
        <v>1887</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hidden="1" customHeight="1" x14ac:dyDescent="0.3">
      <c r="A588" s="51">
        <v>904</v>
      </c>
      <c r="B588" s="56">
        <v>44880</v>
      </c>
      <c r="C588" s="56">
        <v>44823</v>
      </c>
      <c r="D588" s="53" t="s">
        <v>1876</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hidden="1" customHeight="1" x14ac:dyDescent="0.3">
      <c r="A589" s="51">
        <v>905</v>
      </c>
      <c r="B589" s="56">
        <v>44880</v>
      </c>
      <c r="C589" s="56">
        <v>44834</v>
      </c>
      <c r="D589" s="53" t="s">
        <v>1876</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hidden="1" customHeight="1" x14ac:dyDescent="0.3">
      <c r="A590" s="51">
        <v>905</v>
      </c>
      <c r="B590" s="56">
        <v>44880</v>
      </c>
      <c r="C590" s="56">
        <v>44834</v>
      </c>
      <c r="D590" s="53" t="s">
        <v>1876</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hidden="1"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hidden="1"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hidden="1" customHeight="1" x14ac:dyDescent="0.3">
      <c r="A593" s="51">
        <v>908</v>
      </c>
      <c r="B593" s="56">
        <v>44880</v>
      </c>
      <c r="C593" s="56">
        <v>44816</v>
      </c>
      <c r="D593" s="53" t="s">
        <v>1786</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hidden="1"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hidden="1" customHeight="1" x14ac:dyDescent="0.3">
      <c r="A595" s="51">
        <v>910</v>
      </c>
      <c r="B595" s="56">
        <v>44880</v>
      </c>
      <c r="C595" s="56">
        <v>44817</v>
      </c>
      <c r="D595" s="53" t="s">
        <v>1838</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hidden="1" customHeight="1" x14ac:dyDescent="0.3">
      <c r="A596" s="51">
        <v>911</v>
      </c>
      <c r="B596" s="56">
        <v>44880</v>
      </c>
      <c r="C596" s="56">
        <v>44832</v>
      </c>
      <c r="D596" s="53" t="s">
        <v>1829</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hidden="1"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hidden="1"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hidden="1"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hidden="1" customHeight="1" x14ac:dyDescent="0.3">
      <c r="A600" s="51">
        <v>915</v>
      </c>
      <c r="B600" s="56">
        <v>44880</v>
      </c>
      <c r="C600" s="56">
        <v>44806</v>
      </c>
      <c r="D600" s="53" t="s">
        <v>1752</v>
      </c>
      <c r="E600" s="51" t="str">
        <f>IF(ISBLANK(LeaveTracker[[#This Row],[Employee Name]]),"-----",VLOOKUP(LeaveTracker[[#This Row],[Employee Name]],Employees[[Employee Name]:[Office]],7))</f>
        <v>TCNHS-ISHS</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hidden="1" customHeight="1" x14ac:dyDescent="0.3">
      <c r="A601" s="51">
        <v>916</v>
      </c>
      <c r="B601" s="56">
        <v>44880</v>
      </c>
      <c r="C601" s="56">
        <v>44823</v>
      </c>
      <c r="D601" s="53" t="s">
        <v>1803</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hidden="1" customHeight="1" x14ac:dyDescent="0.3">
      <c r="A602" s="51">
        <v>917</v>
      </c>
      <c r="B602" s="56">
        <v>44880</v>
      </c>
      <c r="C602" s="56">
        <v>44823</v>
      </c>
      <c r="D602" s="53" t="s">
        <v>1795</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hidden="1" customHeight="1" x14ac:dyDescent="0.3">
      <c r="A603" s="51">
        <v>917</v>
      </c>
      <c r="B603" s="56">
        <v>44880</v>
      </c>
      <c r="C603" s="56">
        <v>44823</v>
      </c>
      <c r="D603" s="53" t="s">
        <v>1795</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hidden="1" customHeight="1" x14ac:dyDescent="0.3">
      <c r="A604" s="51">
        <v>918</v>
      </c>
      <c r="B604" s="56">
        <v>44880</v>
      </c>
      <c r="C604" s="56">
        <v>44823</v>
      </c>
      <c r="D604" s="53" t="s">
        <v>1797</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hidden="1" customHeight="1" x14ac:dyDescent="0.3">
      <c r="A605" s="51">
        <v>919</v>
      </c>
      <c r="B605" s="56">
        <v>44880</v>
      </c>
      <c r="C605" s="56">
        <v>44834</v>
      </c>
      <c r="D605" s="53" t="s">
        <v>1803</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hidden="1" customHeight="1" x14ac:dyDescent="0.3">
      <c r="A606" s="51">
        <v>920</v>
      </c>
      <c r="B606" s="56">
        <v>44880</v>
      </c>
      <c r="C606" s="56">
        <v>44818</v>
      </c>
      <c r="D606" s="53" t="s">
        <v>1825</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hidden="1" customHeight="1" x14ac:dyDescent="0.3">
      <c r="A607" s="51">
        <v>921</v>
      </c>
      <c r="B607" s="56">
        <v>44880</v>
      </c>
      <c r="C607" s="56">
        <v>44818</v>
      </c>
      <c r="D607" s="53" t="s">
        <v>1877</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hidden="1" customHeight="1" x14ac:dyDescent="0.3">
      <c r="A608" s="51">
        <v>921</v>
      </c>
      <c r="B608" s="56">
        <v>44880</v>
      </c>
      <c r="C608" s="56">
        <v>44818</v>
      </c>
      <c r="D608" s="53" t="s">
        <v>1877</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hidden="1" customHeight="1" x14ac:dyDescent="0.3">
      <c r="A609" s="51">
        <v>922</v>
      </c>
      <c r="B609" s="56">
        <v>44880</v>
      </c>
      <c r="C609" s="56">
        <v>44818</v>
      </c>
      <c r="D609" s="53" t="s">
        <v>1877</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hidden="1" customHeight="1" x14ac:dyDescent="0.3">
      <c r="A610" s="51">
        <v>923</v>
      </c>
      <c r="B610" s="56">
        <v>44880</v>
      </c>
      <c r="C610" s="56">
        <v>44810</v>
      </c>
      <c r="D610" s="53" t="s">
        <v>1834</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hidden="1" customHeight="1" x14ac:dyDescent="0.3">
      <c r="A611" s="51">
        <v>924</v>
      </c>
      <c r="B611" s="56">
        <v>44880</v>
      </c>
      <c r="C611" s="56">
        <v>44816</v>
      </c>
      <c r="D611" s="53" t="s">
        <v>1933</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hidden="1" customHeight="1" x14ac:dyDescent="0.3">
      <c r="A612" s="51">
        <v>925</v>
      </c>
      <c r="B612" s="56">
        <v>44880</v>
      </c>
      <c r="C612" s="56">
        <v>44816</v>
      </c>
      <c r="D612" s="53" t="s">
        <v>1746</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hidden="1" customHeight="1" x14ac:dyDescent="0.3">
      <c r="A613" s="51">
        <v>926</v>
      </c>
      <c r="B613" s="56">
        <v>44880</v>
      </c>
      <c r="C613" s="56">
        <v>44823</v>
      </c>
      <c r="D613" s="53" t="s">
        <v>1820</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hidden="1" customHeight="1" x14ac:dyDescent="0.3">
      <c r="A614" s="51">
        <v>926</v>
      </c>
      <c r="B614" s="56">
        <v>44880</v>
      </c>
      <c r="C614" s="56">
        <v>44823</v>
      </c>
      <c r="D614" s="53" t="s">
        <v>1820</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hidden="1" customHeight="1" x14ac:dyDescent="0.3">
      <c r="A615" s="51">
        <v>927</v>
      </c>
      <c r="B615" s="56">
        <v>44880</v>
      </c>
      <c r="C615" s="56">
        <v>44805</v>
      </c>
      <c r="D615" s="53" t="s">
        <v>1820</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hidden="1" customHeight="1" x14ac:dyDescent="0.3">
      <c r="A616" s="51">
        <v>928</v>
      </c>
      <c r="B616" s="56">
        <v>44880</v>
      </c>
      <c r="C616" s="56">
        <v>44809</v>
      </c>
      <c r="D616" s="53" t="s">
        <v>1733</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hidden="1" customHeight="1" x14ac:dyDescent="0.3">
      <c r="A617" s="51">
        <v>929</v>
      </c>
      <c r="B617" s="56">
        <v>44880</v>
      </c>
      <c r="C617" s="56">
        <v>44820</v>
      </c>
      <c r="D617" s="53" t="s">
        <v>1934</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hidden="1" customHeight="1" x14ac:dyDescent="0.3">
      <c r="A618" s="51">
        <v>929</v>
      </c>
      <c r="B618" s="56">
        <v>44880</v>
      </c>
      <c r="C618" s="56">
        <v>44820</v>
      </c>
      <c r="D618" s="53" t="s">
        <v>1934</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hidden="1" customHeight="1" x14ac:dyDescent="0.3">
      <c r="A619" s="51">
        <v>930</v>
      </c>
      <c r="B619" s="56">
        <v>44880</v>
      </c>
      <c r="C619" s="56">
        <v>44820</v>
      </c>
      <c r="D619" s="53" t="s">
        <v>1740</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hidden="1" customHeight="1" x14ac:dyDescent="0.3">
      <c r="A620" s="51">
        <v>931</v>
      </c>
      <c r="B620" s="56">
        <v>44880</v>
      </c>
      <c r="C620" s="56">
        <v>44818</v>
      </c>
      <c r="D620" s="53" t="s">
        <v>1740</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hidden="1" customHeight="1" x14ac:dyDescent="0.3">
      <c r="A621" s="51">
        <v>932</v>
      </c>
      <c r="B621" s="56">
        <v>44880</v>
      </c>
      <c r="C621" s="56">
        <v>44816</v>
      </c>
      <c r="D621" s="53" t="s">
        <v>1935</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hidden="1" customHeight="1" x14ac:dyDescent="0.3">
      <c r="A622" s="51">
        <v>933</v>
      </c>
      <c r="B622" s="56">
        <v>44880</v>
      </c>
      <c r="C622" s="56">
        <v>44816</v>
      </c>
      <c r="D622" s="53" t="s">
        <v>1915</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hidden="1" customHeight="1" x14ac:dyDescent="0.3">
      <c r="A623" s="51">
        <v>934</v>
      </c>
      <c r="B623" s="56">
        <v>44880</v>
      </c>
      <c r="C623" s="56">
        <v>44834</v>
      </c>
      <c r="D623" s="53" t="s">
        <v>1915</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hidden="1" customHeight="1" x14ac:dyDescent="0.3">
      <c r="A624" s="51">
        <v>934</v>
      </c>
      <c r="B624" s="56">
        <v>44880</v>
      </c>
      <c r="C624" s="56">
        <v>44834</v>
      </c>
      <c r="D624" s="53" t="s">
        <v>1915</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hidden="1" customHeight="1" x14ac:dyDescent="0.3">
      <c r="A625" s="51">
        <v>935</v>
      </c>
      <c r="B625" s="56">
        <v>44880</v>
      </c>
      <c r="C625" s="56">
        <v>44820</v>
      </c>
      <c r="D625" s="53" t="s">
        <v>1936</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hidden="1" customHeight="1" x14ac:dyDescent="0.3">
      <c r="A626" s="51">
        <v>935</v>
      </c>
      <c r="B626" s="56">
        <v>44880</v>
      </c>
      <c r="C626" s="56">
        <v>44820</v>
      </c>
      <c r="D626" s="53" t="s">
        <v>1936</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hidden="1" customHeight="1" x14ac:dyDescent="0.3">
      <c r="A627" s="51">
        <v>935</v>
      </c>
      <c r="B627" s="56">
        <v>44880</v>
      </c>
      <c r="C627" s="56">
        <v>44820</v>
      </c>
      <c r="D627" s="53" t="s">
        <v>1936</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hidden="1" customHeight="1" x14ac:dyDescent="0.3">
      <c r="A628" s="51">
        <v>936</v>
      </c>
      <c r="B628" s="56">
        <v>44880</v>
      </c>
      <c r="C628" s="56">
        <v>44833</v>
      </c>
      <c r="D628" s="53" t="s">
        <v>1756</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hidden="1" customHeight="1" x14ac:dyDescent="0.3">
      <c r="A629" s="51">
        <v>937</v>
      </c>
      <c r="B629" s="56">
        <v>44880</v>
      </c>
      <c r="C629" s="56">
        <v>44818</v>
      </c>
      <c r="D629" s="53" t="s">
        <v>1878</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hidden="1" customHeight="1" x14ac:dyDescent="0.3">
      <c r="A630" s="51">
        <v>938</v>
      </c>
      <c r="B630" s="56">
        <v>44880</v>
      </c>
      <c r="C630" s="56">
        <v>44810</v>
      </c>
      <c r="D630" s="53" t="s">
        <v>1878</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hidden="1" customHeight="1" x14ac:dyDescent="0.3">
      <c r="A631" s="51">
        <v>939</v>
      </c>
      <c r="B631" s="56">
        <v>44880</v>
      </c>
      <c r="C631" s="56">
        <v>44809</v>
      </c>
      <c r="D631" s="53" t="s">
        <v>1729</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hidden="1" customHeight="1" x14ac:dyDescent="0.3">
      <c r="A632" s="51">
        <v>939</v>
      </c>
      <c r="B632" s="56">
        <v>44880</v>
      </c>
      <c r="C632" s="56">
        <v>44809</v>
      </c>
      <c r="D632" s="53" t="s">
        <v>1729</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hidden="1" customHeight="1" x14ac:dyDescent="0.3">
      <c r="A633" s="51">
        <v>939</v>
      </c>
      <c r="B633" s="56">
        <v>44880</v>
      </c>
      <c r="C633" s="56">
        <v>44809</v>
      </c>
      <c r="D633" s="53" t="s">
        <v>1729</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hidden="1" customHeight="1" x14ac:dyDescent="0.3">
      <c r="A634" s="51">
        <v>940</v>
      </c>
      <c r="B634" s="56">
        <v>44880</v>
      </c>
      <c r="C634" s="56">
        <v>44810</v>
      </c>
      <c r="D634" s="53" t="s">
        <v>1863</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hidden="1" customHeight="1" x14ac:dyDescent="0.3">
      <c r="A635" s="51">
        <v>941</v>
      </c>
      <c r="B635" s="56">
        <v>44880</v>
      </c>
      <c r="C635" s="56">
        <v>44805</v>
      </c>
      <c r="D635" s="53" t="s">
        <v>1758</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hidden="1" customHeight="1" x14ac:dyDescent="0.3">
      <c r="A636" s="51">
        <v>942</v>
      </c>
      <c r="B636" s="56">
        <v>44880</v>
      </c>
      <c r="C636" s="56">
        <v>44827</v>
      </c>
      <c r="D636" s="53" t="s">
        <v>1756</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hidden="1" customHeight="1" x14ac:dyDescent="0.3">
      <c r="A637" s="51">
        <v>943</v>
      </c>
      <c r="B637" s="56">
        <v>44880</v>
      </c>
      <c r="C637" s="56">
        <v>44825</v>
      </c>
      <c r="D637" s="53" t="s">
        <v>1756</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hidden="1" customHeight="1" x14ac:dyDescent="0.3">
      <c r="A638" s="51">
        <v>944</v>
      </c>
      <c r="B638" s="56">
        <v>44880</v>
      </c>
      <c r="C638" s="56">
        <v>44807</v>
      </c>
      <c r="D638" s="53" t="s">
        <v>1936</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hidden="1" customHeight="1" x14ac:dyDescent="0.3">
      <c r="A639" s="51">
        <v>945</v>
      </c>
      <c r="B639" s="56">
        <v>44880</v>
      </c>
      <c r="C639" s="56">
        <v>44811</v>
      </c>
      <c r="D639" s="53" t="s">
        <v>1849</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hidden="1" customHeight="1" x14ac:dyDescent="0.3">
      <c r="A640" s="51">
        <v>946</v>
      </c>
      <c r="B640" s="56">
        <v>44880</v>
      </c>
      <c r="C640" s="56">
        <v>44785</v>
      </c>
      <c r="D640" s="53" t="s">
        <v>1919</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hidden="1" customHeight="1" x14ac:dyDescent="0.3">
      <c r="A641" s="51">
        <v>947</v>
      </c>
      <c r="B641" s="56">
        <v>44880</v>
      </c>
      <c r="C641" s="56">
        <v>44816</v>
      </c>
      <c r="D641" s="53" t="s">
        <v>1760</v>
      </c>
      <c r="E641" s="51" t="str">
        <f>IF(ISBLANK(LeaveTracker[[#This Row],[Employee Name]]),"-----",VLOOKUP(LeaveTracker[[#This Row],[Employee Name]],Employees[[Employee Name]:[Office]],7))</f>
        <v>TCIS</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hidden="1" customHeight="1" x14ac:dyDescent="0.3">
      <c r="A642" s="51">
        <v>948</v>
      </c>
      <c r="B642" s="56">
        <v>44880</v>
      </c>
      <c r="C642" s="56">
        <v>44833</v>
      </c>
      <c r="D642" s="53" t="s">
        <v>1784</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hidden="1" customHeight="1" x14ac:dyDescent="0.3">
      <c r="A643" s="51">
        <v>949</v>
      </c>
      <c r="B643" s="56">
        <v>44880</v>
      </c>
      <c r="C643" s="56">
        <v>44827</v>
      </c>
      <c r="D643" s="53" t="s">
        <v>1781</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hidden="1" customHeight="1" x14ac:dyDescent="0.3">
      <c r="A644" s="51">
        <v>950</v>
      </c>
      <c r="B644" s="56">
        <v>44880</v>
      </c>
      <c r="C644" s="56">
        <v>44816</v>
      </c>
      <c r="D644" s="53" t="s">
        <v>1768</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hidden="1" customHeight="1" x14ac:dyDescent="0.3">
      <c r="A645" s="51">
        <v>951</v>
      </c>
      <c r="B645" s="56">
        <v>44880</v>
      </c>
      <c r="C645" s="56">
        <v>44834</v>
      </c>
      <c r="D645" s="53" t="s">
        <v>1774</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hidden="1" customHeight="1" x14ac:dyDescent="0.3">
      <c r="A646" s="51">
        <v>952</v>
      </c>
      <c r="B646" s="56">
        <v>44880</v>
      </c>
      <c r="C646" s="56">
        <v>44805</v>
      </c>
      <c r="D646" s="53" t="s">
        <v>1886</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hidden="1" customHeight="1" x14ac:dyDescent="0.3">
      <c r="A647" s="51">
        <v>953</v>
      </c>
      <c r="B647" s="56">
        <v>44880</v>
      </c>
      <c r="C647" s="56">
        <v>44816</v>
      </c>
      <c r="D647" s="53" t="s">
        <v>1886</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hidden="1" customHeight="1" x14ac:dyDescent="0.3">
      <c r="A648" s="51">
        <v>954</v>
      </c>
      <c r="B648" s="56">
        <v>44880</v>
      </c>
      <c r="C648" s="56">
        <v>44824</v>
      </c>
      <c r="D648" s="53" t="s">
        <v>1886</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hidden="1" customHeight="1" x14ac:dyDescent="0.3">
      <c r="A649" s="51">
        <v>955</v>
      </c>
      <c r="B649" s="56">
        <v>44880</v>
      </c>
      <c r="C649" s="56">
        <v>44809</v>
      </c>
      <c r="D649" s="53" t="s">
        <v>1813</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hidden="1" customHeight="1" x14ac:dyDescent="0.3">
      <c r="A650" s="51">
        <v>956</v>
      </c>
      <c r="B650" s="56">
        <v>44880</v>
      </c>
      <c r="C650" s="56">
        <v>44830</v>
      </c>
      <c r="D650" s="53" t="s">
        <v>1937</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hidden="1" customHeight="1" x14ac:dyDescent="0.3">
      <c r="A651" s="51">
        <v>957</v>
      </c>
      <c r="B651" s="56">
        <v>44880</v>
      </c>
      <c r="C651" s="56">
        <v>44806</v>
      </c>
      <c r="D651" s="53" t="s">
        <v>1937</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hidden="1" customHeight="1" x14ac:dyDescent="0.3">
      <c r="A652" s="51">
        <v>958</v>
      </c>
      <c r="B652" s="56">
        <v>44880</v>
      </c>
      <c r="C652" s="56">
        <v>44825</v>
      </c>
      <c r="D652" s="53" t="s">
        <v>1938</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hidden="1" customHeight="1" x14ac:dyDescent="0.3">
      <c r="A653" s="51">
        <v>959</v>
      </c>
      <c r="B653" s="56">
        <v>44880</v>
      </c>
      <c r="C653" s="56">
        <v>44811</v>
      </c>
      <c r="D653" s="53" t="s">
        <v>1831</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hidden="1" customHeight="1" x14ac:dyDescent="0.3">
      <c r="A654" s="51">
        <v>959</v>
      </c>
      <c r="B654" s="56">
        <v>44880</v>
      </c>
      <c r="C654" s="56">
        <v>44811</v>
      </c>
      <c r="D654" s="53" t="s">
        <v>1831</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hidden="1" customHeight="1" x14ac:dyDescent="0.3">
      <c r="A655" s="51">
        <v>960</v>
      </c>
      <c r="B655" s="56">
        <v>44880</v>
      </c>
      <c r="C655" s="56">
        <v>44830</v>
      </c>
      <c r="D655" s="53" t="s">
        <v>1822</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hidden="1" customHeight="1" x14ac:dyDescent="0.3">
      <c r="A656" s="51">
        <v>961</v>
      </c>
      <c r="B656" s="56">
        <v>44880</v>
      </c>
      <c r="C656" s="56">
        <v>44819</v>
      </c>
      <c r="D656" s="53" t="s">
        <v>1822</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hidden="1" customHeight="1" x14ac:dyDescent="0.3">
      <c r="A657" s="51">
        <v>962</v>
      </c>
      <c r="B657" s="56">
        <v>44880</v>
      </c>
      <c r="C657" s="56">
        <v>44807</v>
      </c>
      <c r="D657" s="53" t="s">
        <v>1844</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hidden="1" customHeight="1" x14ac:dyDescent="0.3">
      <c r="A658" s="51">
        <v>963</v>
      </c>
      <c r="B658" s="56">
        <v>44880</v>
      </c>
      <c r="C658" s="56">
        <v>44832</v>
      </c>
      <c r="D658" s="53" t="s">
        <v>1939</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hidden="1" customHeight="1" x14ac:dyDescent="0.3">
      <c r="A659" s="51">
        <v>963</v>
      </c>
      <c r="B659" s="56">
        <v>44880</v>
      </c>
      <c r="C659" s="56">
        <v>44832</v>
      </c>
      <c r="D659" s="53" t="s">
        <v>1939</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hidden="1" customHeight="1" x14ac:dyDescent="0.3">
      <c r="A660" s="51">
        <v>964</v>
      </c>
      <c r="B660" s="56">
        <v>44880</v>
      </c>
      <c r="C660" s="56">
        <v>44823</v>
      </c>
      <c r="D660" s="53" t="s">
        <v>1926</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hidden="1" customHeight="1" x14ac:dyDescent="0.3">
      <c r="A661" s="51">
        <v>964</v>
      </c>
      <c r="B661" s="56">
        <v>44880</v>
      </c>
      <c r="C661" s="56">
        <v>44823</v>
      </c>
      <c r="D661" s="53" t="s">
        <v>1926</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hidden="1" customHeight="1" x14ac:dyDescent="0.3">
      <c r="A662" s="51">
        <v>965</v>
      </c>
      <c r="B662" s="56">
        <v>44880</v>
      </c>
      <c r="C662" s="56">
        <v>44823</v>
      </c>
      <c r="D662" s="53" t="s">
        <v>1806</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hidden="1" customHeight="1" x14ac:dyDescent="0.3">
      <c r="A663" s="51">
        <v>966</v>
      </c>
      <c r="B663" s="56">
        <v>44880</v>
      </c>
      <c r="C663" s="56">
        <v>44816</v>
      </c>
      <c r="D663" s="53" t="s">
        <v>1845</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hidden="1" customHeight="1" x14ac:dyDescent="0.3">
      <c r="A664" s="51">
        <v>966</v>
      </c>
      <c r="B664" s="56">
        <v>44880</v>
      </c>
      <c r="C664" s="56">
        <v>44816</v>
      </c>
      <c r="D664" s="53" t="s">
        <v>1845</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hidden="1" customHeight="1" x14ac:dyDescent="0.3">
      <c r="A665" s="51">
        <v>967</v>
      </c>
      <c r="B665" s="56">
        <v>44880</v>
      </c>
      <c r="C665" s="56">
        <v>44826</v>
      </c>
      <c r="D665" s="53" t="s">
        <v>1845</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hidden="1" customHeight="1" x14ac:dyDescent="0.3">
      <c r="A666" s="51">
        <v>968</v>
      </c>
      <c r="B666" s="56">
        <v>44880</v>
      </c>
      <c r="C666" s="56">
        <v>44810</v>
      </c>
      <c r="D666" s="53" t="s">
        <v>1840</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hidden="1" customHeight="1" x14ac:dyDescent="0.3">
      <c r="A667" s="51">
        <v>969</v>
      </c>
      <c r="B667" s="56">
        <v>44880</v>
      </c>
      <c r="C667" s="56">
        <v>44810</v>
      </c>
      <c r="D667" s="53" t="s">
        <v>1840</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hidden="1" customHeight="1" x14ac:dyDescent="0.3">
      <c r="A668" s="51">
        <v>970</v>
      </c>
      <c r="B668" s="56">
        <v>44880</v>
      </c>
      <c r="C668" s="56">
        <v>44809</v>
      </c>
      <c r="D668" s="53" t="s">
        <v>1840</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hidden="1" customHeight="1" x14ac:dyDescent="0.3">
      <c r="A669" s="51">
        <v>970</v>
      </c>
      <c r="B669" s="56">
        <v>44880</v>
      </c>
      <c r="C669" s="56">
        <v>44809</v>
      </c>
      <c r="D669" s="53" t="s">
        <v>1840</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hidden="1" customHeight="1" x14ac:dyDescent="0.3">
      <c r="A670" s="51">
        <v>971</v>
      </c>
      <c r="B670" s="56">
        <v>44880</v>
      </c>
      <c r="C670" s="56">
        <v>44834</v>
      </c>
      <c r="D670" s="53" t="s">
        <v>1842</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hidden="1" customHeight="1" x14ac:dyDescent="0.3">
      <c r="A671" s="51">
        <v>972</v>
      </c>
      <c r="B671" s="56">
        <v>44882</v>
      </c>
      <c r="C671" s="56">
        <v>44860</v>
      </c>
      <c r="D671" s="53" t="s">
        <v>1918</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1909</v>
      </c>
      <c r="K671" s="51" t="str">
        <f ca="1">LeaveTracker[[#This Row],[Days]]&amp;" "&amp;LeaveTracker[[#This Row],[Type of Leave]]</f>
        <v>1 WITHOUTPAY</v>
      </c>
      <c r="L671" s="9">
        <f ca="1">NETWORKDAYS(LeaveTracker[[#This Row],[Start Date]],LeaveTracker[[#This Row],[End Date]],lstHolidays)</f>
        <v>1</v>
      </c>
      <c r="M671" s="9"/>
    </row>
    <row r="672" spans="1:13" ht="30" hidden="1" customHeight="1" x14ac:dyDescent="0.3">
      <c r="A672" s="51">
        <v>973</v>
      </c>
      <c r="B672" s="56">
        <v>44882</v>
      </c>
      <c r="C672" s="56">
        <v>44854</v>
      </c>
      <c r="D672" s="53" t="s">
        <v>1940</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1896</v>
      </c>
      <c r="K672" s="51" t="str">
        <f ca="1">LeaveTracker[[#This Row],[Days]]&amp;" "&amp;LeaveTracker[[#This Row],[Type of Leave]]</f>
        <v>8 WITHOUTPAY</v>
      </c>
      <c r="L672" s="9">
        <f ca="1">NETWORKDAYS(LeaveTracker[[#This Row],[Start Date]],LeaveTracker[[#This Row],[End Date]],lstHolidays)</f>
        <v>8</v>
      </c>
      <c r="M672" s="9"/>
    </row>
    <row r="673" spans="1:13" ht="30" hidden="1" customHeight="1" x14ac:dyDescent="0.3">
      <c r="A673" s="51">
        <v>974</v>
      </c>
      <c r="B673" s="56">
        <v>44882</v>
      </c>
      <c r="C673" s="56">
        <v>44848</v>
      </c>
      <c r="D673" s="53" t="s">
        <v>1852</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hidden="1" customHeight="1" x14ac:dyDescent="0.3">
      <c r="A674" s="51">
        <v>975</v>
      </c>
      <c r="B674" s="56">
        <v>44882</v>
      </c>
      <c r="C674" s="56">
        <v>44858</v>
      </c>
      <c r="D674" s="53" t="s">
        <v>1941</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hidden="1" customHeight="1" x14ac:dyDescent="0.3">
      <c r="A675" s="51">
        <v>976</v>
      </c>
      <c r="B675" s="56">
        <v>44882</v>
      </c>
      <c r="C675" s="56">
        <v>44868</v>
      </c>
      <c r="D675" s="53" t="s">
        <v>1942</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hidden="1" customHeight="1" x14ac:dyDescent="0.3">
      <c r="A676" s="51">
        <v>977</v>
      </c>
      <c r="B676" s="56">
        <v>44882</v>
      </c>
      <c r="C676" s="56">
        <v>44847</v>
      </c>
      <c r="D676" s="53" t="s">
        <v>1943</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hidden="1" customHeight="1" x14ac:dyDescent="0.3">
      <c r="A677" s="51">
        <v>978</v>
      </c>
      <c r="B677" s="56">
        <v>44882</v>
      </c>
      <c r="C677" s="56">
        <v>44872</v>
      </c>
      <c r="D677" s="53" t="s">
        <v>1892</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hidden="1" customHeight="1" x14ac:dyDescent="0.3">
      <c r="A678" s="51">
        <v>979</v>
      </c>
      <c r="B678" s="56">
        <v>44882</v>
      </c>
      <c r="C678" s="56">
        <v>44837</v>
      </c>
      <c r="D678" s="53" t="s">
        <v>1892</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hidden="1" customHeight="1" x14ac:dyDescent="0.3">
      <c r="A679" s="51">
        <v>980</v>
      </c>
      <c r="B679" s="56">
        <v>44882</v>
      </c>
      <c r="C679" s="56">
        <v>44845</v>
      </c>
      <c r="D679" s="53" t="s">
        <v>1944</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hidden="1" customHeight="1" x14ac:dyDescent="0.3">
      <c r="A680" s="51">
        <v>981</v>
      </c>
      <c r="B680" s="56">
        <v>44882</v>
      </c>
      <c r="C680" s="56">
        <v>44841</v>
      </c>
      <c r="D680" s="53" t="s">
        <v>1743</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hidden="1" customHeight="1" x14ac:dyDescent="0.3">
      <c r="A681" s="51">
        <v>981</v>
      </c>
      <c r="B681" s="56">
        <v>44882</v>
      </c>
      <c r="C681" s="56">
        <v>44841</v>
      </c>
      <c r="D681" s="53" t="s">
        <v>1743</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hidden="1" customHeight="1" x14ac:dyDescent="0.3">
      <c r="A682" s="51">
        <v>982</v>
      </c>
      <c r="B682" s="56">
        <v>44882</v>
      </c>
      <c r="C682" s="56">
        <v>44838</v>
      </c>
      <c r="D682" s="53" t="s">
        <v>1743</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hidden="1" customHeight="1" x14ac:dyDescent="0.3">
      <c r="A683" s="51">
        <v>983</v>
      </c>
      <c r="B683" s="56">
        <v>44882</v>
      </c>
      <c r="C683" s="56">
        <v>44840</v>
      </c>
      <c r="D683" s="53" t="s">
        <v>1743</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hidden="1" customHeight="1" x14ac:dyDescent="0.3">
      <c r="A684" s="51">
        <v>984</v>
      </c>
      <c r="B684" s="56">
        <v>44882</v>
      </c>
      <c r="C684" s="56">
        <v>44839</v>
      </c>
      <c r="D684" s="53" t="s">
        <v>1933</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hidden="1" customHeight="1" x14ac:dyDescent="0.3">
      <c r="A685" s="51">
        <v>985</v>
      </c>
      <c r="B685" s="56">
        <v>44882</v>
      </c>
      <c r="C685" s="56">
        <v>44861</v>
      </c>
      <c r="D685" s="53" t="s">
        <v>1945</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hidden="1" customHeight="1" x14ac:dyDescent="0.3">
      <c r="A686" s="51">
        <v>986</v>
      </c>
      <c r="B686" s="56">
        <v>44882</v>
      </c>
      <c r="C686" s="56">
        <v>44847</v>
      </c>
      <c r="D686" s="53" t="s">
        <v>1946</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hidden="1" customHeight="1" x14ac:dyDescent="0.3">
      <c r="A687" s="51">
        <v>987</v>
      </c>
      <c r="B687" s="56">
        <v>44882</v>
      </c>
      <c r="C687" s="56">
        <v>44881</v>
      </c>
      <c r="D687" s="53" t="s">
        <v>1792</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hidden="1" customHeight="1" x14ac:dyDescent="0.3">
      <c r="A688" s="51">
        <v>988</v>
      </c>
      <c r="B688" s="56">
        <v>44882</v>
      </c>
      <c r="C688" s="56">
        <v>44873</v>
      </c>
      <c r="D688" s="53" t="s">
        <v>1947</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hidden="1" customHeight="1" x14ac:dyDescent="0.3">
      <c r="A689" s="51">
        <v>989</v>
      </c>
      <c r="B689" s="56">
        <v>44882</v>
      </c>
      <c r="C689" s="56">
        <v>44565</v>
      </c>
      <c r="D689" s="53" t="s">
        <v>1948</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hidden="1" customHeight="1" x14ac:dyDescent="0.3">
      <c r="A690" s="51">
        <v>990</v>
      </c>
      <c r="B690" s="56">
        <v>44882</v>
      </c>
      <c r="C690" s="56">
        <v>44869</v>
      </c>
      <c r="D690" s="53" t="s">
        <v>1948</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hidden="1" customHeight="1" x14ac:dyDescent="0.3">
      <c r="A691" s="51">
        <v>991</v>
      </c>
      <c r="B691" s="56">
        <v>44882</v>
      </c>
      <c r="C691" s="56">
        <v>44869</v>
      </c>
      <c r="D691" s="53" t="s">
        <v>2214</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hidden="1" customHeight="1" x14ac:dyDescent="0.3">
      <c r="A692" s="51">
        <v>992</v>
      </c>
      <c r="B692" s="56">
        <v>44882</v>
      </c>
      <c r="C692" s="56">
        <v>44868</v>
      </c>
      <c r="D692" s="53" t="s">
        <v>1950</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hidden="1" customHeight="1" x14ac:dyDescent="0.3">
      <c r="A693" s="51">
        <v>993</v>
      </c>
      <c r="B693" s="56">
        <v>44882</v>
      </c>
      <c r="C693" s="56">
        <v>44874</v>
      </c>
      <c r="D693" s="53" t="s">
        <v>1951</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hidden="1" customHeight="1" x14ac:dyDescent="0.3">
      <c r="A694" s="51">
        <v>994</v>
      </c>
      <c r="B694" s="56">
        <v>44882</v>
      </c>
      <c r="C694" s="56">
        <v>44867</v>
      </c>
      <c r="D694" s="53" t="s">
        <v>1911</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1896</v>
      </c>
      <c r="K694" s="51" t="str">
        <f ca="1">LeaveTracker[[#This Row],[Days]]&amp;" "&amp;LeaveTracker[[#This Row],[Type of Leave]]</f>
        <v>0 WITHOUTPAY</v>
      </c>
      <c r="L694" s="9">
        <f ca="1">NETWORKDAYS(LeaveTracker[[#This Row],[Start Date]],LeaveTracker[[#This Row],[End Date]],lstHolidays)</f>
        <v>0</v>
      </c>
      <c r="M694" s="9"/>
    </row>
    <row r="695" spans="1:13" ht="30" hidden="1" customHeight="1" x14ac:dyDescent="0.3">
      <c r="A695" s="51">
        <v>995</v>
      </c>
      <c r="B695" s="56">
        <v>44882</v>
      </c>
      <c r="C695" s="56">
        <v>44859</v>
      </c>
      <c r="D695" s="53" t="s">
        <v>1740</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hidden="1" customHeight="1" x14ac:dyDescent="0.3">
      <c r="A696" s="51">
        <v>996</v>
      </c>
      <c r="B696" s="56">
        <v>44882</v>
      </c>
      <c r="C696" s="56">
        <v>44851</v>
      </c>
      <c r="D696" s="53" t="s">
        <v>1740</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hidden="1" customHeight="1" x14ac:dyDescent="0.3">
      <c r="A697" s="51">
        <v>997</v>
      </c>
      <c r="B697" s="56">
        <v>44882</v>
      </c>
      <c r="C697" s="56">
        <v>44793</v>
      </c>
      <c r="D697" s="53" t="s">
        <v>1820</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hidden="1" customHeight="1" x14ac:dyDescent="0.3">
      <c r="A698" s="51">
        <v>997</v>
      </c>
      <c r="B698" s="56">
        <v>44882</v>
      </c>
      <c r="C698" s="56">
        <v>44793</v>
      </c>
      <c r="D698" s="53" t="s">
        <v>1820</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hidden="1" customHeight="1" x14ac:dyDescent="0.3">
      <c r="A699" s="51">
        <v>997</v>
      </c>
      <c r="B699" s="56">
        <v>44882</v>
      </c>
      <c r="C699" s="56">
        <v>44793</v>
      </c>
      <c r="D699" s="53" t="s">
        <v>1820</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hidden="1" customHeight="1" x14ac:dyDescent="0.3">
      <c r="A700" s="51">
        <v>998</v>
      </c>
      <c r="B700" s="56">
        <v>44882</v>
      </c>
      <c r="C700" s="56">
        <v>44860</v>
      </c>
      <c r="D700" s="53" t="s">
        <v>1820</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hidden="1" customHeight="1" x14ac:dyDescent="0.3">
      <c r="A701" s="51">
        <v>999</v>
      </c>
      <c r="B701" s="56">
        <v>44882</v>
      </c>
      <c r="C701" s="56">
        <v>44849</v>
      </c>
      <c r="D701" s="53" t="s">
        <v>1746</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hidden="1" customHeight="1" x14ac:dyDescent="0.3">
      <c r="A702" s="51">
        <v>1000</v>
      </c>
      <c r="B702" s="56">
        <v>44882</v>
      </c>
      <c r="C702" s="56">
        <v>44874</v>
      </c>
      <c r="D702" s="53" t="s">
        <v>1834</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hidden="1"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hidden="1"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hidden="1" customHeight="1" x14ac:dyDescent="0.3">
      <c r="A705" s="51">
        <v>1003</v>
      </c>
      <c r="B705" s="56">
        <v>44882</v>
      </c>
      <c r="C705" s="56">
        <v>44869</v>
      </c>
      <c r="D705" s="53" t="s">
        <v>1952</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hidden="1" customHeight="1" x14ac:dyDescent="0.3">
      <c r="A706" s="51">
        <v>1004</v>
      </c>
      <c r="B706" s="56">
        <v>44882</v>
      </c>
      <c r="C706" s="56">
        <v>44862</v>
      </c>
      <c r="D706" s="53" t="s">
        <v>1825</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hidden="1" customHeight="1" x14ac:dyDescent="0.3">
      <c r="A707" s="51">
        <v>1005</v>
      </c>
      <c r="B707" s="56">
        <v>44882</v>
      </c>
      <c r="C707" s="56">
        <v>44882</v>
      </c>
      <c r="D707" s="53" t="s">
        <v>1825</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hidden="1" customHeight="1" x14ac:dyDescent="0.3">
      <c r="A708" s="51">
        <v>1006</v>
      </c>
      <c r="B708" s="56">
        <v>44882</v>
      </c>
      <c r="C708" s="56">
        <v>44849</v>
      </c>
      <c r="D708" s="53" t="s">
        <v>1910</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hidden="1" customHeight="1" x14ac:dyDescent="0.3">
      <c r="A709" s="51">
        <v>1007</v>
      </c>
      <c r="B709" s="56">
        <v>44882</v>
      </c>
      <c r="C709" s="56">
        <v>44834</v>
      </c>
      <c r="D709" s="53" t="s">
        <v>1858</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hidden="1" customHeight="1" x14ac:dyDescent="0.3">
      <c r="A710" s="51">
        <v>1008</v>
      </c>
      <c r="B710" s="56">
        <v>44882</v>
      </c>
      <c r="C710" s="56">
        <v>44852</v>
      </c>
      <c r="D710" s="53" t="s">
        <v>1797</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hidden="1" customHeight="1" x14ac:dyDescent="0.3">
      <c r="A711" s="51">
        <v>1009</v>
      </c>
      <c r="B711" s="56">
        <v>44882</v>
      </c>
      <c r="C711" s="56">
        <v>44838</v>
      </c>
      <c r="D711" s="53" t="s">
        <v>1803</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hidden="1" customHeight="1" x14ac:dyDescent="0.3">
      <c r="A712" s="51">
        <v>1010</v>
      </c>
      <c r="B712" s="56">
        <v>44882</v>
      </c>
      <c r="C712" s="56">
        <v>44859</v>
      </c>
      <c r="D712" s="53" t="s">
        <v>1952</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hidden="1" customHeight="1" x14ac:dyDescent="0.3">
      <c r="A713" s="51">
        <v>1011</v>
      </c>
      <c r="B713" s="56">
        <v>44882</v>
      </c>
      <c r="C713" s="56">
        <v>44859</v>
      </c>
      <c r="D713" s="53" t="s">
        <v>1952</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hidden="1" customHeight="1" x14ac:dyDescent="0.3">
      <c r="A714" s="51">
        <v>1012</v>
      </c>
      <c r="B714" s="56">
        <v>44882</v>
      </c>
      <c r="C714" s="56">
        <v>44872</v>
      </c>
      <c r="D714" s="53" t="s">
        <v>1752</v>
      </c>
      <c r="E714" s="51" t="str">
        <f>IF(ISBLANK(LeaveTracker[[#This Row],[Employee Name]]),"-----",VLOOKUP(LeaveTracker[[#This Row],[Employee Name]],Employees[[Employee Name]:[Office]],7))</f>
        <v>TCNHS-ISHS</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hidden="1" customHeight="1" x14ac:dyDescent="0.3">
      <c r="A715" s="51">
        <v>1012</v>
      </c>
      <c r="B715" s="56">
        <v>44882</v>
      </c>
      <c r="C715" s="56">
        <v>44872</v>
      </c>
      <c r="D715" s="53" t="s">
        <v>1752</v>
      </c>
      <c r="E715" s="51" t="str">
        <f>IF(ISBLANK(LeaveTracker[[#This Row],[Employee Name]]),"-----",VLOOKUP(LeaveTracker[[#This Row],[Employee Name]],Employees[[Employee Name]:[Office]],7))</f>
        <v>TCNHS-ISHS</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hidden="1" customHeight="1" x14ac:dyDescent="0.3">
      <c r="A716" s="51">
        <v>1013</v>
      </c>
      <c r="B716" s="56">
        <v>44882</v>
      </c>
      <c r="C716" s="56">
        <v>44868</v>
      </c>
      <c r="D716" s="53" t="s">
        <v>1752</v>
      </c>
      <c r="E716" s="51" t="str">
        <f>IF(ISBLANK(LeaveTracker[[#This Row],[Employee Name]]),"-----",VLOOKUP(LeaveTracker[[#This Row],[Employee Name]],Employees[[Employee Name]:[Office]],7))</f>
        <v>TCNHS-ISHS</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hidden="1" customHeight="1" x14ac:dyDescent="0.3">
      <c r="A717" s="51">
        <v>1014</v>
      </c>
      <c r="B717" s="56">
        <v>44882</v>
      </c>
      <c r="C717" s="56">
        <v>44867</v>
      </c>
      <c r="D717" s="53" t="s">
        <v>1752</v>
      </c>
      <c r="E717" s="51" t="str">
        <f>IF(ISBLANK(LeaveTracker[[#This Row],[Employee Name]]),"-----",VLOOKUP(LeaveTracker[[#This Row],[Employee Name]],Employees[[Employee Name]:[Office]],7))</f>
        <v>TCNHS-ISHS</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hidden="1" customHeight="1" x14ac:dyDescent="0.3">
      <c r="A718" s="51">
        <v>1015</v>
      </c>
      <c r="B718" s="56">
        <v>44882</v>
      </c>
      <c r="C718" s="56">
        <v>44848</v>
      </c>
      <c r="D718" s="53" t="s">
        <v>1752</v>
      </c>
      <c r="E718" s="51" t="str">
        <f>IF(ISBLANK(LeaveTracker[[#This Row],[Employee Name]]),"-----",VLOOKUP(LeaveTracker[[#This Row],[Employee Name]],Employees[[Employee Name]:[Office]],7))</f>
        <v>TCNHS-ISHS</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hidden="1" customHeight="1" x14ac:dyDescent="0.3">
      <c r="A719" s="51">
        <v>1016</v>
      </c>
      <c r="B719" s="56">
        <v>44882</v>
      </c>
      <c r="C719" s="56">
        <v>44858</v>
      </c>
      <c r="D719" s="53" t="s">
        <v>1752</v>
      </c>
      <c r="E719" s="51" t="str">
        <f>IF(ISBLANK(LeaveTracker[[#This Row],[Employee Name]]),"-----",VLOOKUP(LeaveTracker[[#This Row],[Employee Name]],Employees[[Employee Name]:[Office]],7))</f>
        <v>TCNHS-ISHS</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hidden="1" customHeight="1" x14ac:dyDescent="0.3">
      <c r="A720" s="51">
        <v>1017</v>
      </c>
      <c r="B720" s="56">
        <v>44882</v>
      </c>
      <c r="C720" s="56">
        <v>44840</v>
      </c>
      <c r="D720" s="53" t="s">
        <v>1752</v>
      </c>
      <c r="E720" s="51" t="str">
        <f>IF(ISBLANK(LeaveTracker[[#This Row],[Employee Name]]),"-----",VLOOKUP(LeaveTracker[[#This Row],[Employee Name]],Employees[[Employee Name]:[Office]],7))</f>
        <v>TCNHS-ISHS</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hidden="1" customHeight="1" x14ac:dyDescent="0.3">
      <c r="A721" s="51">
        <v>1018</v>
      </c>
      <c r="B721" s="56">
        <v>44882</v>
      </c>
      <c r="C721" s="56">
        <v>44844</v>
      </c>
      <c r="D721" s="53" t="s">
        <v>1752</v>
      </c>
      <c r="E721" s="51" t="str">
        <f>IF(ISBLANK(LeaveTracker[[#This Row],[Employee Name]]),"-----",VLOOKUP(LeaveTracker[[#This Row],[Employee Name]],Employees[[Employee Name]:[Office]],7))</f>
        <v>TCNHS-ISHS</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hidden="1" customHeight="1" x14ac:dyDescent="0.3">
      <c r="A722" s="51">
        <v>1019</v>
      </c>
      <c r="B722" s="56">
        <v>44882</v>
      </c>
      <c r="C722" s="56">
        <v>44846</v>
      </c>
      <c r="D722" s="53" t="s">
        <v>1877</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hidden="1" customHeight="1" x14ac:dyDescent="0.3">
      <c r="A723" s="51">
        <v>1020</v>
      </c>
      <c r="B723" s="56">
        <v>44882</v>
      </c>
      <c r="C723" s="56">
        <v>44873</v>
      </c>
      <c r="D723" s="53" t="s">
        <v>1878</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hidden="1" customHeight="1" x14ac:dyDescent="0.3">
      <c r="A724" s="51">
        <v>1021</v>
      </c>
      <c r="B724" s="56">
        <v>44882</v>
      </c>
      <c r="C724" s="56">
        <v>44851</v>
      </c>
      <c r="D724" s="53" t="s">
        <v>1877</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hidden="1" customHeight="1" x14ac:dyDescent="0.3">
      <c r="A725" s="51">
        <v>1022</v>
      </c>
      <c r="B725" s="56">
        <v>44882</v>
      </c>
      <c r="C725" s="56">
        <v>44854</v>
      </c>
      <c r="D725" s="53" t="s">
        <v>1877</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hidden="1" customHeight="1" x14ac:dyDescent="0.3">
      <c r="A726" s="51">
        <v>1023</v>
      </c>
      <c r="B726" s="56">
        <v>44882</v>
      </c>
      <c r="C726" s="56">
        <v>44867</v>
      </c>
      <c r="D726" s="53" t="s">
        <v>1901</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hidden="1" customHeight="1" x14ac:dyDescent="0.3">
      <c r="A727" s="51">
        <v>1024</v>
      </c>
      <c r="B727" s="56">
        <v>44882</v>
      </c>
      <c r="C727" s="56">
        <v>44844</v>
      </c>
      <c r="D727" s="53" t="s">
        <v>1819</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hidden="1" customHeight="1" x14ac:dyDescent="0.3">
      <c r="A728" s="51">
        <v>1025</v>
      </c>
      <c r="B728" s="56">
        <v>44882</v>
      </c>
      <c r="C728" s="56">
        <v>44844</v>
      </c>
      <c r="D728" s="53" t="s">
        <v>1953</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1896</v>
      </c>
      <c r="K728" s="51" t="str">
        <f ca="1">LeaveTracker[[#This Row],[Days]]&amp;" "&amp;LeaveTracker[[#This Row],[Type of Leave]]</f>
        <v>0 WITHOUTPAY</v>
      </c>
      <c r="L728" s="9">
        <f ca="1">NETWORKDAYS(LeaveTracker[[#This Row],[Start Date]],LeaveTracker[[#This Row],[End Date]],lstHolidays)</f>
        <v>0</v>
      </c>
      <c r="M728" s="9"/>
    </row>
    <row r="729" spans="1:13" ht="30" hidden="1" customHeight="1" x14ac:dyDescent="0.3">
      <c r="A729" s="51">
        <v>1026</v>
      </c>
      <c r="B729" s="56">
        <v>44882</v>
      </c>
      <c r="C729" s="56">
        <v>44846</v>
      </c>
      <c r="D729" s="53" t="s">
        <v>1799</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hidden="1" customHeight="1" x14ac:dyDescent="0.3">
      <c r="A730" s="51">
        <v>1026</v>
      </c>
      <c r="B730" s="56">
        <v>44882</v>
      </c>
      <c r="C730" s="56">
        <v>44846</v>
      </c>
      <c r="D730" s="53" t="s">
        <v>1799</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hidden="1" customHeight="1" x14ac:dyDescent="0.3">
      <c r="A731" s="51">
        <v>1027</v>
      </c>
      <c r="B731" s="56">
        <v>44882</v>
      </c>
      <c r="C731" s="56">
        <v>44861</v>
      </c>
      <c r="D731" s="53" t="s">
        <v>1799</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hidden="1" customHeight="1" x14ac:dyDescent="0.3">
      <c r="A732" s="51">
        <v>1028</v>
      </c>
      <c r="B732" s="56">
        <v>44882</v>
      </c>
      <c r="C732" s="56">
        <v>44858</v>
      </c>
      <c r="D732" s="53" t="s">
        <v>1921</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hidden="1" customHeight="1" x14ac:dyDescent="0.3">
      <c r="A733" s="51">
        <v>1029</v>
      </c>
      <c r="B733" s="56">
        <v>44882</v>
      </c>
      <c r="C733" s="56">
        <v>44874</v>
      </c>
      <c r="D733" s="53" t="s">
        <v>1921</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hidden="1" customHeight="1" x14ac:dyDescent="0.3">
      <c r="A734" s="51">
        <v>1030</v>
      </c>
      <c r="B734" s="56">
        <v>44882</v>
      </c>
      <c r="C734" s="56">
        <v>44859</v>
      </c>
      <c r="D734" s="53" t="s">
        <v>1879</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hidden="1" customHeight="1" x14ac:dyDescent="0.3">
      <c r="A735" s="51">
        <v>1030</v>
      </c>
      <c r="B735" s="56">
        <v>44882</v>
      </c>
      <c r="C735" s="56">
        <v>44859</v>
      </c>
      <c r="D735" s="53" t="s">
        <v>1879</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hidden="1" customHeight="1" x14ac:dyDescent="0.3">
      <c r="A736" s="51">
        <v>1031</v>
      </c>
      <c r="B736" s="56">
        <v>44882</v>
      </c>
      <c r="C736" s="56">
        <v>44869</v>
      </c>
      <c r="D736" s="53" t="s">
        <v>1879</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hidden="1" customHeight="1" x14ac:dyDescent="0.3">
      <c r="A737" s="51">
        <v>1032</v>
      </c>
      <c r="B737" s="56">
        <v>44882</v>
      </c>
      <c r="C737" s="56">
        <v>44859</v>
      </c>
      <c r="D737" s="53" t="s">
        <v>1879</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hidden="1" customHeight="1" x14ac:dyDescent="0.3">
      <c r="A738" s="51">
        <v>1033</v>
      </c>
      <c r="B738" s="56">
        <v>44882</v>
      </c>
      <c r="C738" s="56">
        <v>44859</v>
      </c>
      <c r="D738" s="53" t="s">
        <v>1835</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hidden="1" customHeight="1" x14ac:dyDescent="0.3">
      <c r="A739" s="51">
        <v>1034</v>
      </c>
      <c r="B739" s="56">
        <v>44882</v>
      </c>
      <c r="C739" s="56">
        <v>44838</v>
      </c>
      <c r="D739" s="53" t="s">
        <v>1766</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hidden="1" customHeight="1" x14ac:dyDescent="0.3">
      <c r="A740" s="51">
        <v>1035</v>
      </c>
      <c r="B740" s="56">
        <v>44882</v>
      </c>
      <c r="C740" s="56">
        <v>44876</v>
      </c>
      <c r="D740" s="53" t="s">
        <v>1884</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hidden="1" customHeight="1" x14ac:dyDescent="0.3">
      <c r="A741" s="51">
        <v>1036</v>
      </c>
      <c r="B741" s="56">
        <v>44882</v>
      </c>
      <c r="C741" s="56">
        <v>44876</v>
      </c>
      <c r="D741" s="53" t="s">
        <v>1884</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hidden="1" customHeight="1" x14ac:dyDescent="0.3">
      <c r="A742" s="51">
        <v>1037</v>
      </c>
      <c r="B742" s="56">
        <v>44882</v>
      </c>
      <c r="C742" s="56">
        <v>44853</v>
      </c>
      <c r="D742" s="53" t="s">
        <v>1768</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hidden="1" customHeight="1" x14ac:dyDescent="0.3">
      <c r="A743" s="51">
        <v>1038</v>
      </c>
      <c r="B743" s="56">
        <v>44882</v>
      </c>
      <c r="C743" s="56">
        <v>44840</v>
      </c>
      <c r="D743" s="53" t="s">
        <v>1776</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hidden="1" customHeight="1" x14ac:dyDescent="0.3">
      <c r="A744" s="51">
        <v>1039</v>
      </c>
      <c r="B744" s="56">
        <v>44882</v>
      </c>
      <c r="C744" s="56">
        <v>44846</v>
      </c>
      <c r="D744" s="53" t="s">
        <v>1774</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hidden="1" customHeight="1" x14ac:dyDescent="0.3">
      <c r="A745" s="51">
        <v>1040</v>
      </c>
      <c r="B745" s="56">
        <v>44882</v>
      </c>
      <c r="C745" s="56">
        <v>44848</v>
      </c>
      <c r="D745" s="53" t="s">
        <v>1886</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hidden="1" customHeight="1" x14ac:dyDescent="0.3">
      <c r="A746" s="51">
        <v>1041</v>
      </c>
      <c r="B746" s="56">
        <v>44882</v>
      </c>
      <c r="C746" s="56">
        <v>44868</v>
      </c>
      <c r="D746" s="53" t="s">
        <v>1774</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hidden="1" customHeight="1" x14ac:dyDescent="0.3">
      <c r="A747" s="51">
        <v>1042</v>
      </c>
      <c r="B747" s="56">
        <v>44882</v>
      </c>
      <c r="C747" s="56">
        <v>44852</v>
      </c>
      <c r="D747" s="53" t="s">
        <v>1774</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hidden="1" customHeight="1" x14ac:dyDescent="0.3">
      <c r="A748" s="51">
        <v>1043</v>
      </c>
      <c r="B748" s="56">
        <v>44882</v>
      </c>
      <c r="C748" s="56">
        <v>44872</v>
      </c>
      <c r="D748" s="53" t="s">
        <v>1919</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hidden="1" customHeight="1" x14ac:dyDescent="0.3">
      <c r="A749" s="51">
        <v>1044</v>
      </c>
      <c r="B749" s="56">
        <v>44882</v>
      </c>
      <c r="C749" s="56">
        <v>44860</v>
      </c>
      <c r="D749" s="53" t="s">
        <v>1920</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hidden="1" customHeight="1" x14ac:dyDescent="0.3">
      <c r="A750" s="51">
        <v>1045</v>
      </c>
      <c r="B750" s="56">
        <v>44882</v>
      </c>
      <c r="C750" s="56">
        <v>44859</v>
      </c>
      <c r="D750" s="53" t="s">
        <v>1920</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hidden="1" customHeight="1" x14ac:dyDescent="0.3">
      <c r="A751" s="51">
        <v>1046</v>
      </c>
      <c r="B751" s="56">
        <v>44882</v>
      </c>
      <c r="C751" s="56">
        <v>44876</v>
      </c>
      <c r="D751" s="53" t="s">
        <v>1760</v>
      </c>
      <c r="E751" s="51" t="str">
        <f>IF(ISBLANK(LeaveTracker[[#This Row],[Employee Name]]),"-----",VLOOKUP(LeaveTracker[[#This Row],[Employee Name]],Employees[[Employee Name]:[Office]],7))</f>
        <v>TCIS</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hidden="1" customHeight="1" x14ac:dyDescent="0.3">
      <c r="A752" s="51">
        <v>1047</v>
      </c>
      <c r="B752" s="56">
        <v>44882</v>
      </c>
      <c r="C752" s="56">
        <v>44861</v>
      </c>
      <c r="D752" s="53" t="s">
        <v>1849</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hidden="1" customHeight="1" x14ac:dyDescent="0.3">
      <c r="A753" s="51">
        <v>1048</v>
      </c>
      <c r="B753" s="56">
        <v>44882</v>
      </c>
      <c r="C753" s="56">
        <v>44855</v>
      </c>
      <c r="D753" s="53" t="s">
        <v>1849</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hidden="1" customHeight="1" x14ac:dyDescent="0.3">
      <c r="A754" s="51">
        <v>1049</v>
      </c>
      <c r="B754" s="56">
        <v>44882</v>
      </c>
      <c r="C754" s="56">
        <v>44878</v>
      </c>
      <c r="D754" s="53" t="s">
        <v>1888</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hidden="1" customHeight="1" x14ac:dyDescent="0.3">
      <c r="A755" s="51">
        <v>1049</v>
      </c>
      <c r="B755" s="56">
        <v>44882</v>
      </c>
      <c r="C755" s="56">
        <v>44878</v>
      </c>
      <c r="D755" s="53" t="s">
        <v>1888</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hidden="1" customHeight="1" x14ac:dyDescent="0.3">
      <c r="A756" s="51">
        <v>1049</v>
      </c>
      <c r="B756" s="56">
        <v>44882</v>
      </c>
      <c r="C756" s="56">
        <v>44878</v>
      </c>
      <c r="D756" s="53" t="s">
        <v>1888</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hidden="1" customHeight="1" x14ac:dyDescent="0.3">
      <c r="A757" s="51">
        <v>1050</v>
      </c>
      <c r="B757" s="56">
        <v>44882</v>
      </c>
      <c r="C757" s="56">
        <v>44839</v>
      </c>
      <c r="D757" s="53" t="s">
        <v>1916</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hidden="1" customHeight="1" x14ac:dyDescent="0.3">
      <c r="A758" s="51">
        <v>1051</v>
      </c>
      <c r="B758" s="56">
        <v>44882</v>
      </c>
      <c r="C758" s="56">
        <v>44868</v>
      </c>
      <c r="D758" s="53" t="s">
        <v>1729</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hidden="1" customHeight="1" x14ac:dyDescent="0.3">
      <c r="A759" s="51">
        <v>1052</v>
      </c>
      <c r="B759" s="56">
        <v>44882</v>
      </c>
      <c r="C759" s="56">
        <v>44872</v>
      </c>
      <c r="D759" s="53" t="s">
        <v>1756</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hidden="1" customHeight="1" x14ac:dyDescent="0.3">
      <c r="A760" s="51">
        <v>1053</v>
      </c>
      <c r="B760" s="56">
        <v>44882</v>
      </c>
      <c r="C760" s="56">
        <v>44838</v>
      </c>
      <c r="D760" s="53" t="s">
        <v>1878</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hidden="1" customHeight="1" x14ac:dyDescent="0.3">
      <c r="A761" s="51">
        <v>1054</v>
      </c>
      <c r="B761" s="56">
        <v>44882</v>
      </c>
      <c r="C761" s="56">
        <v>44839</v>
      </c>
      <c r="D761" s="53" t="s">
        <v>1764</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hidden="1" customHeight="1" x14ac:dyDescent="0.3">
      <c r="A762" s="51">
        <v>1055</v>
      </c>
      <c r="B762" s="56">
        <v>44882</v>
      </c>
      <c r="C762" s="56">
        <v>44854</v>
      </c>
      <c r="D762" s="53" t="s">
        <v>1764</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hidden="1" customHeight="1" x14ac:dyDescent="0.3">
      <c r="A763" s="51">
        <v>1056</v>
      </c>
      <c r="B763" s="56">
        <v>44882</v>
      </c>
      <c r="C763" s="56">
        <v>44853</v>
      </c>
      <c r="D763" s="53" t="s">
        <v>1863</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hidden="1" customHeight="1" x14ac:dyDescent="0.3">
      <c r="A764" s="51">
        <v>1057</v>
      </c>
      <c r="B764" s="56">
        <v>44882</v>
      </c>
      <c r="C764" s="56">
        <v>44854</v>
      </c>
      <c r="D764" s="53" t="s">
        <v>1936</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hidden="1" customHeight="1" x14ac:dyDescent="0.3">
      <c r="A765" s="51">
        <v>1058</v>
      </c>
      <c r="B765" s="56">
        <v>44882</v>
      </c>
      <c r="C765" s="56">
        <v>44854</v>
      </c>
      <c r="D765" s="53" t="s">
        <v>1936</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hidden="1" customHeight="1" x14ac:dyDescent="0.3">
      <c r="A766" s="51">
        <v>1059</v>
      </c>
      <c r="B766" s="56">
        <v>44882</v>
      </c>
      <c r="C766" s="56">
        <v>44844</v>
      </c>
      <c r="D766" s="53" t="s">
        <v>1733</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hidden="1" customHeight="1" x14ac:dyDescent="0.3">
      <c r="A767" s="51">
        <v>1060</v>
      </c>
      <c r="B767" s="56">
        <v>44882</v>
      </c>
      <c r="C767" s="56">
        <v>44844</v>
      </c>
      <c r="D767" s="53" t="s">
        <v>1733</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hidden="1" customHeight="1" x14ac:dyDescent="0.3">
      <c r="A768" s="51">
        <v>1061</v>
      </c>
      <c r="B768" s="56">
        <v>44882</v>
      </c>
      <c r="C768" s="56">
        <v>44859</v>
      </c>
      <c r="D768" s="53" t="s">
        <v>1935</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hidden="1" customHeight="1" x14ac:dyDescent="0.3">
      <c r="A769" s="51">
        <v>1061</v>
      </c>
      <c r="B769" s="56">
        <v>44882</v>
      </c>
      <c r="C769" s="56">
        <v>44859</v>
      </c>
      <c r="D769" s="53" t="s">
        <v>1935</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hidden="1" customHeight="1" x14ac:dyDescent="0.3">
      <c r="A770" s="51">
        <v>1062</v>
      </c>
      <c r="B770" s="56">
        <v>44882</v>
      </c>
      <c r="C770" s="56">
        <v>44860</v>
      </c>
      <c r="D770" s="53" t="s">
        <v>1954</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1909</v>
      </c>
      <c r="K770" s="51" t="str">
        <f ca="1">LeaveTracker[[#This Row],[Days]]&amp;" "&amp;LeaveTracker[[#This Row],[Type of Leave]]</f>
        <v>2 WITHOUTPAY</v>
      </c>
      <c r="L770" s="9">
        <f ca="1">NETWORKDAYS(LeaveTracker[[#This Row],[Start Date]],LeaveTracker[[#This Row],[End Date]],lstHolidays)</f>
        <v>2</v>
      </c>
      <c r="M770" s="9"/>
    </row>
    <row r="771" spans="1:13" ht="30" hidden="1" customHeight="1" x14ac:dyDescent="0.3">
      <c r="A771" s="51">
        <v>1062</v>
      </c>
      <c r="B771" s="56">
        <v>44882</v>
      </c>
      <c r="C771" s="56">
        <v>44860</v>
      </c>
      <c r="D771" s="53" t="s">
        <v>1954</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1909</v>
      </c>
      <c r="K771" s="51" t="str">
        <f ca="1">LeaveTracker[[#This Row],[Days]]&amp;" "&amp;LeaveTracker[[#This Row],[Type of Leave]]</f>
        <v>1 WITHOUTPAY</v>
      </c>
      <c r="L771" s="9">
        <f ca="1">NETWORKDAYS(LeaveTracker[[#This Row],[Start Date]],LeaveTracker[[#This Row],[End Date]],lstHolidays)</f>
        <v>1</v>
      </c>
      <c r="M771" s="9"/>
    </row>
    <row r="772" spans="1:13" ht="30" hidden="1" customHeight="1" x14ac:dyDescent="0.3">
      <c r="A772" s="51">
        <v>1063</v>
      </c>
      <c r="B772" s="56">
        <v>44882</v>
      </c>
      <c r="C772" s="56">
        <v>44853</v>
      </c>
      <c r="D772" s="53" t="s">
        <v>1828</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hidden="1" customHeight="1" x14ac:dyDescent="0.3">
      <c r="A773" s="51">
        <v>1064</v>
      </c>
      <c r="B773" s="56">
        <v>44882</v>
      </c>
      <c r="C773" s="56">
        <v>44837</v>
      </c>
      <c r="D773" s="53" t="s">
        <v>1876</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hidden="1" customHeight="1" x14ac:dyDescent="0.3">
      <c r="A774" s="51">
        <v>1065</v>
      </c>
      <c r="B774" s="56">
        <v>44882</v>
      </c>
      <c r="C774" s="56">
        <v>44859</v>
      </c>
      <c r="D774" s="53" t="s">
        <v>1876</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hidden="1" customHeight="1" x14ac:dyDescent="0.3">
      <c r="A775" s="51">
        <v>1066</v>
      </c>
      <c r="B775" s="56">
        <v>44882</v>
      </c>
      <c r="C775" s="56">
        <v>44874</v>
      </c>
      <c r="D775" s="53" t="s">
        <v>1876</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hidden="1" customHeight="1" x14ac:dyDescent="0.3">
      <c r="A776" s="51">
        <v>1067</v>
      </c>
      <c r="B776" s="56">
        <v>44882</v>
      </c>
      <c r="C776" s="56">
        <v>44847</v>
      </c>
      <c r="D776" s="53" t="s">
        <v>1876</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hidden="1" customHeight="1" x14ac:dyDescent="0.3">
      <c r="A777" s="51">
        <v>1068</v>
      </c>
      <c r="B777" s="56">
        <v>44882</v>
      </c>
      <c r="C777" s="56">
        <v>44853</v>
      </c>
      <c r="D777" s="53" t="s">
        <v>1885</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hidden="1" customHeight="1" x14ac:dyDescent="0.3">
      <c r="A778" s="51">
        <v>1069</v>
      </c>
      <c r="B778" s="56">
        <v>44882</v>
      </c>
      <c r="C778" s="56">
        <v>44851</v>
      </c>
      <c r="D778" s="53" t="s">
        <v>1868</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1955</v>
      </c>
      <c r="K778" s="51" t="str">
        <f ca="1">LeaveTracker[[#This Row],[Days]]&amp;" "&amp;LeaveTracker[[#This Row],[Type of Leave]]</f>
        <v>5 OTHER</v>
      </c>
      <c r="L778" s="9">
        <f ca="1">NETWORKDAYS(LeaveTracker[[#This Row],[Start Date]],LeaveTracker[[#This Row],[End Date]],lstHolidays)</f>
        <v>5</v>
      </c>
      <c r="M778" s="9"/>
    </row>
    <row r="779" spans="1:13" ht="30" hidden="1" customHeight="1" x14ac:dyDescent="0.3">
      <c r="A779" s="51">
        <v>1070</v>
      </c>
      <c r="B779" s="56">
        <v>44882</v>
      </c>
      <c r="C779" s="56">
        <v>44855</v>
      </c>
      <c r="D779" s="53" t="s">
        <v>1929</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hidden="1"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hidden="1"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hidden="1" customHeight="1" x14ac:dyDescent="0.3">
      <c r="A782" s="51">
        <v>1073</v>
      </c>
      <c r="B782" s="56">
        <v>44882</v>
      </c>
      <c r="C782" s="56">
        <v>44848</v>
      </c>
      <c r="D782" s="53" t="s">
        <v>1850</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hidden="1" customHeight="1" x14ac:dyDescent="0.3">
      <c r="A783" s="51">
        <v>1073</v>
      </c>
      <c r="B783" s="56">
        <v>44882</v>
      </c>
      <c r="C783" s="56">
        <v>44848</v>
      </c>
      <c r="D783" s="53" t="s">
        <v>1850</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hidden="1" customHeight="1" x14ac:dyDescent="0.3">
      <c r="A784" s="51">
        <v>1074</v>
      </c>
      <c r="B784" s="56">
        <v>44882</v>
      </c>
      <c r="C784" s="56">
        <v>44861</v>
      </c>
      <c r="D784" s="53" t="s">
        <v>1850</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hidden="1" customHeight="1" x14ac:dyDescent="0.3">
      <c r="A785" s="51">
        <v>1074</v>
      </c>
      <c r="B785" s="56">
        <v>44882</v>
      </c>
      <c r="C785" s="56">
        <v>44861</v>
      </c>
      <c r="D785" s="53" t="s">
        <v>1850</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hidden="1" customHeight="1" x14ac:dyDescent="0.3">
      <c r="A786" s="51">
        <v>1075</v>
      </c>
      <c r="B786" s="56">
        <v>44882</v>
      </c>
      <c r="C786" s="56">
        <v>44853</v>
      </c>
      <c r="D786" s="53" t="s">
        <v>1850</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hidden="1" customHeight="1" x14ac:dyDescent="0.3">
      <c r="A787" s="51">
        <v>1076</v>
      </c>
      <c r="B787" s="56">
        <v>44882</v>
      </c>
      <c r="C787" s="56">
        <v>44874</v>
      </c>
      <c r="D787" s="53" t="s">
        <v>1806</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hidden="1" customHeight="1" x14ac:dyDescent="0.3">
      <c r="A788" s="51">
        <v>1077</v>
      </c>
      <c r="B788" s="56">
        <v>44882</v>
      </c>
      <c r="C788" s="56">
        <v>44849</v>
      </c>
      <c r="D788" s="53" t="s">
        <v>1840</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hidden="1" customHeight="1" x14ac:dyDescent="0.3">
      <c r="A789" s="51">
        <v>1078</v>
      </c>
      <c r="B789" s="56">
        <v>44882</v>
      </c>
      <c r="C789" s="56">
        <v>44852</v>
      </c>
      <c r="D789" s="53" t="s">
        <v>1926</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hidden="1" customHeight="1" x14ac:dyDescent="0.3">
      <c r="A790" s="51">
        <v>1079</v>
      </c>
      <c r="B790" s="56">
        <v>44882</v>
      </c>
      <c r="C790" s="56">
        <v>44833</v>
      </c>
      <c r="D790" s="53" t="s">
        <v>1956</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1909</v>
      </c>
      <c r="K790" s="51" t="str">
        <f ca="1">LeaveTracker[[#This Row],[Days]]&amp;" "&amp;LeaveTracker[[#This Row],[Type of Leave]]</f>
        <v>8 WITHOUTPAY</v>
      </c>
      <c r="L790" s="9">
        <f ca="1">NETWORKDAYS(LeaveTracker[[#This Row],[Start Date]],LeaveTracker[[#This Row],[End Date]],lstHolidays)</f>
        <v>8</v>
      </c>
      <c r="M790" s="9"/>
    </row>
    <row r="791" spans="1:13" ht="30" hidden="1" customHeight="1" x14ac:dyDescent="0.3">
      <c r="A791" s="51">
        <v>1080</v>
      </c>
      <c r="B791" s="56">
        <v>44882</v>
      </c>
      <c r="C791" s="56">
        <v>44861</v>
      </c>
      <c r="D791" s="53" t="s">
        <v>1805</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hidden="1" customHeight="1" x14ac:dyDescent="0.3">
      <c r="A792" s="51">
        <v>1081</v>
      </c>
      <c r="B792" s="56">
        <v>44882</v>
      </c>
      <c r="C792" s="56">
        <v>44867</v>
      </c>
      <c r="D792" s="53" t="s">
        <v>1845</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hidden="1" customHeight="1" x14ac:dyDescent="0.3">
      <c r="A793" s="51">
        <v>1082</v>
      </c>
      <c r="B793" s="56">
        <v>44882</v>
      </c>
      <c r="C793" s="56">
        <v>44854</v>
      </c>
      <c r="D793" s="53" t="s">
        <v>1845</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hidden="1" customHeight="1" x14ac:dyDescent="0.3">
      <c r="A794" s="51">
        <v>1083</v>
      </c>
      <c r="B794" s="56">
        <v>44882</v>
      </c>
      <c r="C794" s="56">
        <v>44851</v>
      </c>
      <c r="D794" s="53" t="s">
        <v>1845</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hidden="1" customHeight="1" x14ac:dyDescent="0.3">
      <c r="A795" s="51">
        <v>1083</v>
      </c>
      <c r="B795" s="56">
        <v>44882</v>
      </c>
      <c r="C795" s="56">
        <v>44851</v>
      </c>
      <c r="D795" s="53" t="s">
        <v>1845</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hidden="1" customHeight="1" x14ac:dyDescent="0.3">
      <c r="A796" s="51">
        <v>1084</v>
      </c>
      <c r="B796" s="56">
        <v>44882</v>
      </c>
      <c r="C796" s="56">
        <v>44851</v>
      </c>
      <c r="D796" s="53" t="s">
        <v>1808</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hidden="1" customHeight="1" x14ac:dyDescent="0.3">
      <c r="A797" s="51">
        <v>1085</v>
      </c>
      <c r="B797" s="56">
        <v>44882</v>
      </c>
      <c r="C797" s="56">
        <v>44854</v>
      </c>
      <c r="D797" s="53" t="s">
        <v>1844</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hidden="1" customHeight="1" x14ac:dyDescent="0.3">
      <c r="A798" s="51">
        <v>1086</v>
      </c>
      <c r="B798" s="56">
        <v>44882</v>
      </c>
      <c r="C798" s="56">
        <v>44855</v>
      </c>
      <c r="D798" s="53" t="s">
        <v>1844</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hidden="1" customHeight="1" x14ac:dyDescent="0.3">
      <c r="A799" s="51">
        <v>1087</v>
      </c>
      <c r="B799" s="56">
        <v>44882</v>
      </c>
      <c r="C799" s="56">
        <v>44872</v>
      </c>
      <c r="D799" s="53" t="s">
        <v>1924</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hidden="1" customHeight="1" x14ac:dyDescent="0.3">
      <c r="A800" s="51">
        <v>1088</v>
      </c>
      <c r="B800" s="56">
        <v>44882</v>
      </c>
      <c r="C800" s="56">
        <v>44838</v>
      </c>
      <c r="D800" s="53" t="s">
        <v>1822</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hidden="1" customHeight="1" x14ac:dyDescent="0.3">
      <c r="A801" s="51">
        <v>1089</v>
      </c>
      <c r="B801" s="56">
        <v>44882</v>
      </c>
      <c r="C801" s="56">
        <v>44855</v>
      </c>
      <c r="D801" s="53" t="s">
        <v>1831</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hidden="1" customHeight="1" x14ac:dyDescent="0.3">
      <c r="A802" s="51">
        <v>1090</v>
      </c>
      <c r="B802" s="56">
        <v>44882</v>
      </c>
      <c r="C802" s="56">
        <v>44873</v>
      </c>
      <c r="D802" s="53" t="s">
        <v>1831</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hidden="1" customHeight="1" x14ac:dyDescent="0.3">
      <c r="A803" s="51">
        <v>1091</v>
      </c>
      <c r="B803" s="56">
        <v>44882</v>
      </c>
      <c r="C803" s="56">
        <v>44867</v>
      </c>
      <c r="D803" s="53" t="s">
        <v>1831</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hidden="1" customHeight="1" x14ac:dyDescent="0.3">
      <c r="A804" s="51">
        <v>1092</v>
      </c>
      <c r="B804" s="56">
        <v>44882</v>
      </c>
      <c r="C804" s="56">
        <v>44851</v>
      </c>
      <c r="D804" s="53" t="s">
        <v>1830</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hidden="1" customHeight="1" x14ac:dyDescent="0.3">
      <c r="A805" s="51">
        <v>1093</v>
      </c>
      <c r="B805" s="56">
        <v>44882</v>
      </c>
      <c r="C805" s="56">
        <v>44859</v>
      </c>
      <c r="D805" s="53" t="s">
        <v>1882</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hidden="1" customHeight="1" x14ac:dyDescent="0.3">
      <c r="A806" s="51">
        <v>1094</v>
      </c>
      <c r="B806" s="56">
        <v>44882</v>
      </c>
      <c r="C806" s="56">
        <v>44847</v>
      </c>
      <c r="D806" s="53" t="s">
        <v>1882</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hidden="1" customHeight="1" x14ac:dyDescent="0.3">
      <c r="A807" s="51">
        <v>1095</v>
      </c>
      <c r="B807" s="56">
        <v>44882</v>
      </c>
      <c r="C807" s="56">
        <v>44840</v>
      </c>
      <c r="D807" s="53" t="s">
        <v>1882</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hidden="1" customHeight="1" x14ac:dyDescent="0.3">
      <c r="A808" s="51">
        <v>1096</v>
      </c>
      <c r="B808" s="56">
        <v>44882</v>
      </c>
      <c r="C808" s="56">
        <v>44874</v>
      </c>
      <c r="D808" s="53" t="s">
        <v>1882</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hidden="1" customHeight="1" x14ac:dyDescent="0.3">
      <c r="A809" s="51">
        <v>1097</v>
      </c>
      <c r="B809" s="56">
        <v>44882</v>
      </c>
      <c r="C809" s="56">
        <v>44851</v>
      </c>
      <c r="D809" s="53" t="s">
        <v>1813</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hidden="1" customHeight="1" x14ac:dyDescent="0.3">
      <c r="A810" s="51">
        <v>1098</v>
      </c>
      <c r="B810" s="56">
        <v>44882</v>
      </c>
      <c r="C810" s="56">
        <v>44851</v>
      </c>
      <c r="D810" s="53" t="s">
        <v>1813</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hidden="1" customHeight="1" x14ac:dyDescent="0.3">
      <c r="A811" s="51">
        <v>1099</v>
      </c>
      <c r="B811" s="56">
        <v>44882</v>
      </c>
      <c r="C811" s="56">
        <v>44869</v>
      </c>
      <c r="D811" s="53" t="s">
        <v>1814</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hidden="1" customHeight="1" x14ac:dyDescent="0.3">
      <c r="A812" s="51">
        <v>1100</v>
      </c>
      <c r="B812" s="56">
        <v>44882</v>
      </c>
      <c r="C812" s="56">
        <v>44851</v>
      </c>
      <c r="D812" s="53" t="s">
        <v>1814</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hidden="1" customHeight="1" x14ac:dyDescent="0.3">
      <c r="A813" s="51">
        <v>1101</v>
      </c>
      <c r="B813" s="56">
        <v>44882</v>
      </c>
      <c r="C813" s="56">
        <v>44879</v>
      </c>
      <c r="D813" s="53" t="s">
        <v>1814</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hidden="1" customHeight="1" x14ac:dyDescent="0.3">
      <c r="A814" s="51">
        <v>1102</v>
      </c>
      <c r="B814" s="56">
        <v>44882</v>
      </c>
      <c r="C814" s="56">
        <v>44876</v>
      </c>
      <c r="D814" s="53" t="s">
        <v>1842</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hidden="1" customHeight="1" x14ac:dyDescent="0.3">
      <c r="A815" s="51">
        <v>1103</v>
      </c>
      <c r="B815" s="56">
        <v>44882</v>
      </c>
      <c r="C815" s="56">
        <v>44875</v>
      </c>
      <c r="D815" s="53" t="s">
        <v>1818</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hidden="1" customHeight="1" x14ac:dyDescent="0.3">
      <c r="A816" s="51">
        <v>1104</v>
      </c>
      <c r="B816" s="56">
        <v>44882</v>
      </c>
      <c r="C816" s="56">
        <v>44844</v>
      </c>
      <c r="D816" s="53" t="s">
        <v>1818</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hidden="1" customHeight="1" x14ac:dyDescent="0.3">
      <c r="A817" s="51">
        <v>1105</v>
      </c>
      <c r="B817" s="56">
        <v>44882</v>
      </c>
      <c r="C817" s="56">
        <v>44860</v>
      </c>
      <c r="D817" s="53" t="s">
        <v>1887</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hidden="1" customHeight="1" x14ac:dyDescent="0.3">
      <c r="A818" s="51">
        <v>1106</v>
      </c>
      <c r="B818" s="56">
        <v>44882</v>
      </c>
      <c r="C818" s="56">
        <v>44867</v>
      </c>
      <c r="D818" s="53" t="s">
        <v>1864</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hidden="1" customHeight="1" x14ac:dyDescent="0.3">
      <c r="A819" s="51">
        <v>1107</v>
      </c>
      <c r="B819" s="56">
        <v>44882</v>
      </c>
      <c r="C819" s="56">
        <v>44840</v>
      </c>
      <c r="D819" s="53" t="s">
        <v>1752</v>
      </c>
      <c r="E819" s="51" t="str">
        <f>IF(ISBLANK(LeaveTracker[[#This Row],[Employee Name]]),"-----",VLOOKUP(LeaveTracker[[#This Row],[Employee Name]],Employees[[Employee Name]:[Office]],7))</f>
        <v>TCNHS-ISHS</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hidden="1" customHeight="1" x14ac:dyDescent="0.3">
      <c r="A820" s="51">
        <v>1108</v>
      </c>
      <c r="B820" s="56">
        <v>44882</v>
      </c>
      <c r="C820" s="56">
        <v>44838</v>
      </c>
      <c r="D820" s="53" t="s">
        <v>1766</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hidden="1" customHeight="1" x14ac:dyDescent="0.3">
      <c r="A821" s="51">
        <v>1109</v>
      </c>
      <c r="B821" s="56">
        <v>44882</v>
      </c>
      <c r="C821" s="56">
        <v>44862</v>
      </c>
      <c r="D821" s="53" t="s">
        <v>1935</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hidden="1" customHeight="1" x14ac:dyDescent="0.3">
      <c r="A822" s="51">
        <v>1109</v>
      </c>
      <c r="B822" s="56">
        <v>44882</v>
      </c>
      <c r="C822" s="56">
        <v>44862</v>
      </c>
      <c r="D822" s="53" t="s">
        <v>1935</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hidden="1" customHeight="1" x14ac:dyDescent="0.3">
      <c r="A823" s="51">
        <v>1109</v>
      </c>
      <c r="B823" s="56">
        <v>44882</v>
      </c>
      <c r="C823" s="56">
        <v>44862</v>
      </c>
      <c r="D823" s="53" t="s">
        <v>1935</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hidden="1" customHeight="1" x14ac:dyDescent="0.3">
      <c r="A824" s="51">
        <v>1110</v>
      </c>
      <c r="B824" s="56">
        <v>44893</v>
      </c>
      <c r="C824" s="56">
        <v>44872</v>
      </c>
      <c r="D824" s="53" t="s">
        <v>1957</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hidden="1" customHeight="1" x14ac:dyDescent="0.3">
      <c r="A825" s="51">
        <v>1111</v>
      </c>
      <c r="B825" s="56">
        <v>44893</v>
      </c>
      <c r="C825" s="56">
        <v>44886</v>
      </c>
      <c r="D825" s="53" t="s">
        <v>1850</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hidden="1" customHeight="1" x14ac:dyDescent="0.3">
      <c r="A826" s="51">
        <v>1111</v>
      </c>
      <c r="B826" s="56">
        <v>44893</v>
      </c>
      <c r="C826" s="56">
        <v>44886</v>
      </c>
      <c r="D826" s="53" t="s">
        <v>1850</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hidden="1" customHeight="1" x14ac:dyDescent="0.3">
      <c r="A827" s="51">
        <v>1112</v>
      </c>
      <c r="B827" s="56">
        <v>44893</v>
      </c>
      <c r="C827" s="56">
        <v>44882</v>
      </c>
      <c r="D827" s="53" t="s">
        <v>1958</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hidden="1" customHeight="1" x14ac:dyDescent="0.3">
      <c r="A828" s="51">
        <v>1113</v>
      </c>
      <c r="B828" s="56">
        <v>44893</v>
      </c>
      <c r="C828" s="56">
        <v>44882</v>
      </c>
      <c r="D828" s="53" t="s">
        <v>1928</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hidden="1" customHeight="1" x14ac:dyDescent="0.3">
      <c r="A829" s="51">
        <v>1114</v>
      </c>
      <c r="B829" s="56">
        <v>44893</v>
      </c>
      <c r="C829" s="56">
        <v>44875</v>
      </c>
      <c r="D829" s="53" t="s">
        <v>1959</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hidden="1" customHeight="1" x14ac:dyDescent="0.3">
      <c r="A830" s="51">
        <v>1115</v>
      </c>
      <c r="B830" s="56">
        <v>44893</v>
      </c>
      <c r="C830" s="56">
        <v>44848</v>
      </c>
      <c r="D830" s="53" t="s">
        <v>1960</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1955</v>
      </c>
      <c r="K830" s="51" t="str">
        <f ca="1">LeaveTracker[[#This Row],[Days]]&amp;" "&amp;LeaveTracker[[#This Row],[Type of Leave]]</f>
        <v>3 OTHER</v>
      </c>
      <c r="L830" s="9">
        <f ca="1">NETWORKDAYS(LeaveTracker[[#This Row],[Start Date]],LeaveTracker[[#This Row],[End Date]],lstHolidays)</f>
        <v>3</v>
      </c>
      <c r="M830" s="9"/>
    </row>
    <row r="831" spans="1:13" ht="30" hidden="1" customHeight="1" x14ac:dyDescent="0.3">
      <c r="A831" s="51">
        <v>1116</v>
      </c>
      <c r="B831" s="56">
        <v>44893</v>
      </c>
      <c r="C831" s="56">
        <v>44867</v>
      </c>
      <c r="D831" s="53" t="s">
        <v>1824</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1896</v>
      </c>
      <c r="K831" s="51" t="str">
        <f ca="1">LeaveTracker[[#This Row],[Days]]&amp;" "&amp;LeaveTracker[[#This Row],[Type of Leave]]</f>
        <v>1 WITHOUTPAY</v>
      </c>
      <c r="L831" s="9">
        <f ca="1">NETWORKDAYS(LeaveTracker[[#This Row],[Start Date]],LeaveTracker[[#This Row],[End Date]],lstHolidays)</f>
        <v>1</v>
      </c>
      <c r="M831" s="9"/>
    </row>
    <row r="832" spans="1:13" ht="30" hidden="1" customHeight="1" x14ac:dyDescent="0.3">
      <c r="A832" s="51">
        <v>1117</v>
      </c>
      <c r="B832" s="56">
        <v>44893</v>
      </c>
      <c r="C832" s="56">
        <v>44867</v>
      </c>
      <c r="D832" s="53" t="s">
        <v>1961</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1896</v>
      </c>
      <c r="K832" s="51" t="str">
        <f ca="1">LeaveTracker[[#This Row],[Days]]&amp;" "&amp;LeaveTracker[[#This Row],[Type of Leave]]</f>
        <v>1 WITHOUTPAY</v>
      </c>
      <c r="L832" s="9">
        <f ca="1">NETWORKDAYS(LeaveTracker[[#This Row],[Start Date]],LeaveTracker[[#This Row],[End Date]],lstHolidays)</f>
        <v>1</v>
      </c>
      <c r="M832" s="9"/>
    </row>
    <row r="833" spans="1:13" ht="30" hidden="1" customHeight="1" x14ac:dyDescent="0.3">
      <c r="A833" s="51">
        <v>1118</v>
      </c>
      <c r="B833" s="56">
        <v>44893</v>
      </c>
      <c r="C833" s="56">
        <v>44845</v>
      </c>
      <c r="D833" s="53" t="s">
        <v>1962</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1896</v>
      </c>
      <c r="K833" s="51" t="str">
        <f ca="1">LeaveTracker[[#This Row],[Days]]&amp;" "&amp;LeaveTracker[[#This Row],[Type of Leave]]</f>
        <v>1 WITHOUTPAY</v>
      </c>
      <c r="L833" s="9">
        <f ca="1">NETWORKDAYS(LeaveTracker[[#This Row],[Start Date]],LeaveTracker[[#This Row],[End Date]],lstHolidays)</f>
        <v>1</v>
      </c>
      <c r="M833" s="9"/>
    </row>
    <row r="834" spans="1:13" ht="30" hidden="1" customHeight="1" x14ac:dyDescent="0.3">
      <c r="A834" s="51">
        <v>1119</v>
      </c>
      <c r="B834" s="56">
        <v>44893</v>
      </c>
      <c r="C834" s="56">
        <v>44872</v>
      </c>
      <c r="D834" s="53" t="s">
        <v>1839</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hidden="1" customHeight="1" x14ac:dyDescent="0.3">
      <c r="A835" s="51">
        <v>1120</v>
      </c>
      <c r="B835" s="56">
        <v>44893</v>
      </c>
      <c r="C835" s="56">
        <v>44859</v>
      </c>
      <c r="D835" s="53" t="s">
        <v>1839</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hidden="1" customHeight="1" x14ac:dyDescent="0.3">
      <c r="A836" s="51">
        <v>1121</v>
      </c>
      <c r="B836" s="56">
        <v>44893</v>
      </c>
      <c r="C836" s="56">
        <v>44851</v>
      </c>
      <c r="D836" s="53" t="s">
        <v>1839</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hidden="1" customHeight="1" x14ac:dyDescent="0.3">
      <c r="A837" s="51">
        <v>1122</v>
      </c>
      <c r="B837" s="56">
        <v>44893</v>
      </c>
      <c r="C837" s="56">
        <v>44844</v>
      </c>
      <c r="D837" s="53" t="s">
        <v>1958</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hidden="1" customHeight="1" x14ac:dyDescent="0.3">
      <c r="A838" s="51">
        <v>1123</v>
      </c>
      <c r="B838" s="56">
        <v>44893</v>
      </c>
      <c r="C838" s="56">
        <v>44870</v>
      </c>
      <c r="D838" s="53" t="s">
        <v>1958</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hidden="1" customHeight="1" x14ac:dyDescent="0.3">
      <c r="A839" s="51">
        <v>1123</v>
      </c>
      <c r="B839" s="56">
        <v>44893</v>
      </c>
      <c r="C839" s="56">
        <v>44870</v>
      </c>
      <c r="D839" s="53" t="s">
        <v>1958</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hidden="1" customHeight="1" x14ac:dyDescent="0.3">
      <c r="A840" s="51">
        <v>1124</v>
      </c>
      <c r="B840" s="56">
        <v>44893</v>
      </c>
      <c r="C840" s="56">
        <v>44837</v>
      </c>
      <c r="D840" s="53" t="s">
        <v>1963</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hidden="1" customHeight="1" x14ac:dyDescent="0.3">
      <c r="A841" s="51">
        <v>1125</v>
      </c>
      <c r="B841" s="56">
        <v>44893</v>
      </c>
      <c r="C841" s="56">
        <v>44861</v>
      </c>
      <c r="D841" s="53" t="s">
        <v>1963</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hidden="1" customHeight="1" x14ac:dyDescent="0.3">
      <c r="A842" s="51">
        <v>1126</v>
      </c>
      <c r="B842" s="56">
        <v>44893</v>
      </c>
      <c r="C842" s="56">
        <v>44838</v>
      </c>
      <c r="D842" s="53" t="s">
        <v>1964</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hidden="1" customHeight="1" x14ac:dyDescent="0.3">
      <c r="A843" s="51">
        <v>1127</v>
      </c>
      <c r="B843" s="56">
        <v>44893</v>
      </c>
      <c r="C843" s="56">
        <v>44839</v>
      </c>
      <c r="D843" s="53" t="s">
        <v>1965</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hidden="1" customHeight="1" x14ac:dyDescent="0.3">
      <c r="A844" s="51">
        <v>1128</v>
      </c>
      <c r="B844" s="56">
        <v>44893</v>
      </c>
      <c r="C844" s="56">
        <v>44867</v>
      </c>
      <c r="D844" s="53" t="s">
        <v>1966</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1896</v>
      </c>
      <c r="K844" s="51" t="str">
        <f ca="1">LeaveTracker[[#This Row],[Days]]&amp;" "&amp;LeaveTracker[[#This Row],[Type of Leave]]</f>
        <v>2 WITHOUTPAY</v>
      </c>
      <c r="L844" s="9">
        <f ca="1">NETWORKDAYS(LeaveTracker[[#This Row],[Start Date]],LeaveTracker[[#This Row],[End Date]],lstHolidays)</f>
        <v>2</v>
      </c>
      <c r="M844" s="9"/>
    </row>
    <row r="845" spans="1:13" ht="30" hidden="1"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1955</v>
      </c>
      <c r="K845" s="51" t="str">
        <f ca="1">LeaveTracker[[#This Row],[Days]]&amp;" "&amp;LeaveTracker[[#This Row],[Type of Leave]]</f>
        <v>5 OTHER</v>
      </c>
      <c r="L845" s="9">
        <f ca="1">NETWORKDAYS(LeaveTracker[[#This Row],[Start Date]],LeaveTracker[[#This Row],[End Date]],lstHolidays)</f>
        <v>5</v>
      </c>
      <c r="M845" s="9"/>
    </row>
    <row r="846" spans="1:13" ht="30" hidden="1"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hidden="1"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hidden="1" customHeight="1" x14ac:dyDescent="0.3">
      <c r="A848" s="51">
        <v>1132</v>
      </c>
      <c r="B848" s="56">
        <v>44893</v>
      </c>
      <c r="C848" s="56">
        <v>44851</v>
      </c>
      <c r="D848" s="53" t="s">
        <v>1967</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hidden="1" customHeight="1" x14ac:dyDescent="0.3">
      <c r="A849" s="51">
        <v>1133</v>
      </c>
      <c r="B849" s="56">
        <v>44893</v>
      </c>
      <c r="C849" s="56">
        <v>44839</v>
      </c>
      <c r="D849" s="53" t="s">
        <v>1968</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hidden="1" customHeight="1" x14ac:dyDescent="0.3">
      <c r="A850" s="51">
        <v>1134</v>
      </c>
      <c r="B850" s="56">
        <v>44893</v>
      </c>
      <c r="C850" s="56">
        <v>44721</v>
      </c>
      <c r="D850" s="53" t="s">
        <v>1969</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hidden="1" customHeight="1" x14ac:dyDescent="0.3">
      <c r="A851" s="51">
        <v>1135</v>
      </c>
      <c r="B851" s="56">
        <v>44893</v>
      </c>
      <c r="C851" s="56">
        <v>44853</v>
      </c>
      <c r="D851" s="53" t="s">
        <v>1970</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hidden="1" customHeight="1" x14ac:dyDescent="0.3">
      <c r="A852" s="51">
        <v>1136</v>
      </c>
      <c r="B852" s="56">
        <v>44893</v>
      </c>
      <c r="C852" s="56">
        <v>44844</v>
      </c>
      <c r="D852" s="53" t="s">
        <v>1970</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hidden="1" customHeight="1" x14ac:dyDescent="0.3">
      <c r="A853" s="51">
        <v>1137</v>
      </c>
      <c r="B853" s="56">
        <v>44893</v>
      </c>
      <c r="C853" s="56">
        <v>44621</v>
      </c>
      <c r="D853" s="53" t="s">
        <v>1971</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hidden="1" customHeight="1" x14ac:dyDescent="0.3">
      <c r="A854" s="51">
        <v>1138</v>
      </c>
      <c r="B854" s="56">
        <v>44893</v>
      </c>
      <c r="C854" s="56">
        <v>44752</v>
      </c>
      <c r="D854" s="53" t="s">
        <v>1972</v>
      </c>
      <c r="E854" s="51" t="str">
        <f>IF(ISBLANK(LeaveTracker[[#This Row],[Employee Name]]),"-----",VLOOKUP(LeaveTracker[[#This Row],[Employee Name]],Employees[[Employee Name]:[Office]],7))</f>
        <v>CSWDO</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hidden="1" customHeight="1" x14ac:dyDescent="0.3">
      <c r="A855" s="51">
        <v>1139</v>
      </c>
      <c r="B855" s="56">
        <v>44893</v>
      </c>
      <c r="C855" s="56">
        <v>44845</v>
      </c>
      <c r="D855" s="53" t="s">
        <v>1922</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hidden="1" customHeight="1" x14ac:dyDescent="0.3">
      <c r="A856" s="51">
        <v>1139</v>
      </c>
      <c r="B856" s="56">
        <v>44893</v>
      </c>
      <c r="C856" s="56">
        <v>44845</v>
      </c>
      <c r="D856" s="53" t="s">
        <v>1922</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hidden="1" customHeight="1" x14ac:dyDescent="0.3">
      <c r="A857" s="51">
        <v>1140</v>
      </c>
      <c r="B857" s="56">
        <v>44893</v>
      </c>
      <c r="C857" s="56">
        <v>44868</v>
      </c>
      <c r="D857" s="53" t="s">
        <v>1973</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hidden="1" customHeight="1" x14ac:dyDescent="0.3">
      <c r="A858" s="51">
        <v>1141</v>
      </c>
      <c r="B858" s="56">
        <v>44893</v>
      </c>
      <c r="C858" s="56">
        <v>44860</v>
      </c>
      <c r="D858" s="53" t="s">
        <v>1973</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hidden="1" customHeight="1" x14ac:dyDescent="0.3">
      <c r="A859" s="51">
        <v>1142</v>
      </c>
      <c r="B859" s="56">
        <v>44893</v>
      </c>
      <c r="C859" s="56">
        <v>44860</v>
      </c>
      <c r="D859" s="53" t="s">
        <v>1973</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hidden="1" customHeight="1" x14ac:dyDescent="0.3">
      <c r="A860" s="51">
        <v>1143</v>
      </c>
      <c r="B860" s="56">
        <v>44893</v>
      </c>
      <c r="C860" s="56">
        <v>44837</v>
      </c>
      <c r="D860" s="53" t="s">
        <v>1973</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hidden="1" customHeight="1" x14ac:dyDescent="0.3">
      <c r="A861" s="51">
        <v>1144</v>
      </c>
      <c r="B861" s="56">
        <v>44893</v>
      </c>
      <c r="C861" s="56">
        <v>44837</v>
      </c>
      <c r="D861" s="53" t="s">
        <v>1973</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hidden="1" customHeight="1" x14ac:dyDescent="0.3">
      <c r="A862" s="51">
        <v>1144</v>
      </c>
      <c r="B862" s="56">
        <v>44893</v>
      </c>
      <c r="C862" s="56">
        <v>44837</v>
      </c>
      <c r="D862" s="53" t="s">
        <v>1973</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hidden="1" customHeight="1" x14ac:dyDescent="0.3">
      <c r="A863" s="51">
        <v>1145</v>
      </c>
      <c r="B863" s="56">
        <v>44893</v>
      </c>
      <c r="C863" s="56">
        <v>44868</v>
      </c>
      <c r="D863" s="53" t="s">
        <v>1873</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hidden="1" customHeight="1" x14ac:dyDescent="0.3">
      <c r="A864" s="51">
        <v>1146</v>
      </c>
      <c r="B864" s="56">
        <v>44893</v>
      </c>
      <c r="C864" s="56">
        <v>44873</v>
      </c>
      <c r="D864" s="53" t="s">
        <v>1974</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hidden="1" customHeight="1" x14ac:dyDescent="0.3">
      <c r="A865" s="51">
        <v>1147</v>
      </c>
      <c r="B865" s="56">
        <v>44893</v>
      </c>
      <c r="C865" s="56">
        <v>44846</v>
      </c>
      <c r="D865" s="53" t="s">
        <v>1779</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hidden="1" customHeight="1" x14ac:dyDescent="0.3">
      <c r="A866" s="51">
        <v>1148</v>
      </c>
      <c r="B866" s="56">
        <v>44893</v>
      </c>
      <c r="C866" s="56">
        <v>44872</v>
      </c>
      <c r="D866" s="53" t="s">
        <v>1779</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hidden="1" customHeight="1" x14ac:dyDescent="0.3">
      <c r="A867" s="51">
        <v>1149</v>
      </c>
      <c r="B867" s="56">
        <v>44893</v>
      </c>
      <c r="C867" s="56">
        <v>44846</v>
      </c>
      <c r="D867" s="53" t="s">
        <v>1975</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hidden="1" customHeight="1" x14ac:dyDescent="0.3">
      <c r="A868" s="51">
        <v>1150</v>
      </c>
      <c r="B868" s="56">
        <v>44893</v>
      </c>
      <c r="C868" s="56">
        <v>44844</v>
      </c>
      <c r="D868" s="53" t="s">
        <v>1976</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1896</v>
      </c>
      <c r="K868" s="51" t="str">
        <f ca="1">LeaveTracker[[#This Row],[Days]]&amp;" "&amp;LeaveTracker[[#This Row],[Type of Leave]]</f>
        <v>3 WITHOUTPAY</v>
      </c>
      <c r="L868" s="9">
        <f ca="1">NETWORKDAYS(LeaveTracker[[#This Row],[Start Date]],LeaveTracker[[#This Row],[End Date]],lstHolidays)</f>
        <v>3</v>
      </c>
      <c r="M868" s="9"/>
    </row>
    <row r="869" spans="1:13" ht="30" hidden="1" customHeight="1" x14ac:dyDescent="0.3">
      <c r="A869" s="51">
        <v>1151</v>
      </c>
      <c r="B869" s="56">
        <v>44893</v>
      </c>
      <c r="C869" s="56">
        <v>44851</v>
      </c>
      <c r="D869" s="53" t="s">
        <v>1977</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hidden="1" customHeight="1" x14ac:dyDescent="0.3">
      <c r="A870" s="51">
        <v>1152</v>
      </c>
      <c r="B870" s="56">
        <v>44893</v>
      </c>
      <c r="C870" s="56">
        <v>44851</v>
      </c>
      <c r="D870" s="53" t="s">
        <v>1978</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hidden="1" customHeight="1" x14ac:dyDescent="0.3">
      <c r="A871" s="51">
        <v>1153</v>
      </c>
      <c r="B871" s="56">
        <v>44893</v>
      </c>
      <c r="C871" s="56">
        <v>44848</v>
      </c>
      <c r="D871" s="53" t="s">
        <v>1869</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hidden="1" customHeight="1" x14ac:dyDescent="0.3">
      <c r="A872" s="51">
        <v>1154</v>
      </c>
      <c r="B872" s="56">
        <v>44893</v>
      </c>
      <c r="C872" s="56">
        <v>44867</v>
      </c>
      <c r="D872" s="53" t="s">
        <v>1848</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hidden="1" customHeight="1" x14ac:dyDescent="0.3">
      <c r="A873" s="51">
        <v>1155</v>
      </c>
      <c r="B873" s="56">
        <v>44893</v>
      </c>
      <c r="C873" s="56">
        <v>44839</v>
      </c>
      <c r="D873" s="53" t="s">
        <v>1979</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hidden="1" customHeight="1" x14ac:dyDescent="0.3">
      <c r="A874" s="51">
        <v>1156</v>
      </c>
      <c r="B874" s="56">
        <v>44893</v>
      </c>
      <c r="C874" s="56">
        <v>44844</v>
      </c>
      <c r="D874" s="53" t="s">
        <v>1966</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1896</v>
      </c>
      <c r="K874" s="51" t="str">
        <f ca="1">LeaveTracker[[#This Row],[Days]]&amp;" "&amp;LeaveTracker[[#This Row],[Type of Leave]]</f>
        <v>1 WITHOUTPAY</v>
      </c>
      <c r="L874" s="9">
        <f ca="1">NETWORKDAYS(LeaveTracker[[#This Row],[Start Date]],LeaveTracker[[#This Row],[End Date]],lstHolidays)</f>
        <v>1</v>
      </c>
      <c r="M874" s="9"/>
    </row>
    <row r="875" spans="1:13" ht="30" hidden="1" customHeight="1" x14ac:dyDescent="0.3">
      <c r="A875" s="51">
        <v>1157</v>
      </c>
      <c r="B875" s="56">
        <v>44893</v>
      </c>
      <c r="C875" s="56">
        <v>44851</v>
      </c>
      <c r="D875" s="53" t="s">
        <v>1771</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hidden="1"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hidden="1"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hidden="1"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hidden="1"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hidden="1"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hidden="1"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hidden="1"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hidden="1"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hidden="1"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hidden="1"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hidden="1"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hidden="1"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hidden="1"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hidden="1"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hidden="1"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hidden="1"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hidden="1"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hidden="1"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hidden="1"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hidden="1"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hidden="1"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hidden="1"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hidden="1"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hidden="1"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hidden="1"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hidden="1"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hidden="1"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hidden="1" customHeight="1" x14ac:dyDescent="0.3">
      <c r="A903" s="32">
        <v>1148</v>
      </c>
      <c r="B903" s="33">
        <v>43789</v>
      </c>
      <c r="C903" s="22">
        <v>43775</v>
      </c>
      <c r="D903" s="19" t="s">
        <v>195</v>
      </c>
      <c r="E903" s="51" t="str">
        <f>IF(ISBLANK(LeaveTracker[[#This Row],[Employee Name]]),"-----",VLOOKUP(LeaveTracker[[#This Row],[Employee Name]],Employees[[Employee Name]:[Office]],7))</f>
        <v>PEOPLE'S PARK</v>
      </c>
      <c r="F903" s="51" t="str">
        <f>IF(ISBLANK(LeaveTracker[[#This Row],[Employee Name]]),"-----",VLOOKUP(LeaveTracker[[#This Row],[Employee Name]],Employees[[Employee Name]:[Office]],6))</f>
        <v>CASUAL</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hidden="1"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hidden="1"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hidden="1"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hidden="1"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hidden="1" customHeight="1" x14ac:dyDescent="0.3">
      <c r="A908" s="32">
        <v>1153</v>
      </c>
      <c r="B908" s="33">
        <v>43789</v>
      </c>
      <c r="C908" s="22">
        <v>43759</v>
      </c>
      <c r="D908" s="19" t="s">
        <v>1812</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hidden="1"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hidden="1"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hidden="1"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hidden="1"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hidden="1"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hidden="1"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hidden="1"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hidden="1"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hidden="1"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hidden="1"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hidden="1"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hidden="1"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hidden="1"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hidden="1"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hidden="1"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hidden="1"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hidden="1"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hidden="1"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hidden="1"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hidden="1"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hidden="1"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hidden="1"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hidden="1"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hidden="1"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hidden="1"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hidden="1"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hidden="1"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hidden="1"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hidden="1"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hidden="1"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hidden="1"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hidden="1"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hidden="1"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hidden="1"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hidden="1"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hidden="1"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hidden="1"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hidden="1"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hidden="1"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hidden="1"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hidden="1"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hidden="1"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hidden="1"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hidden="1"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hidden="1"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hidden="1"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hidden="1"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hidden="1"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hidden="1"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hidden="1"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hidden="1"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hidden="1"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hidden="1"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hidden="1"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hidden="1"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hidden="1"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hidden="1"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hidden="1"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hidden="1"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hidden="1"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hidden="1"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hidden="1"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hidden="1"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hidden="1"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hidden="1"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hidden="1"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hidden="1"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hidden="1"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hidden="1"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hidden="1"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hidden="1"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hidden="1"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hidden="1"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hidden="1"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hidden="1"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hidden="1"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hidden="1"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hidden="1"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hidden="1"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hidden="1"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hidden="1"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hidden="1"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hidden="1"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hidden="1"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hidden="1"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hidden="1"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hidden="1"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hidden="1"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hidden="1"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hidden="1"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hidden="1"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hidden="1"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hidden="1"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hidden="1"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hidden="1"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hidden="1"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hidden="1"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hidden="1"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hidden="1"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hidden="1"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hidden="1"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hidden="1"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hidden="1"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hidden="1"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hidden="1"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hidden="1"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hidden="1"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hidden="1"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hidden="1"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hidden="1" customHeight="1" x14ac:dyDescent="0.3">
      <c r="A1018" s="32">
        <v>1238</v>
      </c>
      <c r="B1018" s="33">
        <v>43794</v>
      </c>
      <c r="C1018" s="22">
        <v>43755</v>
      </c>
      <c r="D1018" s="19" t="s">
        <v>391</v>
      </c>
      <c r="E1018" s="51" t="str">
        <f>IF(ISBLANK(LeaveTracker[[#This Row],[Employee Name]]),"-----",VLOOKUP(LeaveTracker[[#This Row],[Employee Name]],Employees[[Employee Name]:[Office]],7))</f>
        <v>PDAO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hidden="1" customHeight="1" x14ac:dyDescent="0.3">
      <c r="A1019" s="32">
        <v>1239</v>
      </c>
      <c r="B1019" s="33">
        <v>43794</v>
      </c>
      <c r="C1019" s="22">
        <v>43766</v>
      </c>
      <c r="D1019" s="19" t="s">
        <v>391</v>
      </c>
      <c r="E1019" s="51" t="str">
        <f>IF(ISBLANK(LeaveTracker[[#This Row],[Employee Name]]),"-----",VLOOKUP(LeaveTracker[[#This Row],[Employee Name]],Employees[[Employee Name]:[Office]],7))</f>
        <v>PDAO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hidden="1"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hidden="1"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hidden="1"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hidden="1"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hidden="1"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hidden="1"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hidden="1"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hidden="1"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hidden="1"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hidden="1"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hidden="1"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hidden="1"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hidden="1"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hidden="1"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hidden="1"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hidden="1"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hidden="1"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hidden="1"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hidden="1"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hidden="1"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hidden="1"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hidden="1"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hidden="1"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hidden="1"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hidden="1"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hidden="1"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hidden="1"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hidden="1"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hidden="1"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hidden="1"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hidden="1"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hidden="1"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hidden="1"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hidden="1"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hidden="1"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hidden="1"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hidden="1"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hidden="1"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hidden="1"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hidden="1"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hidden="1"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hidden="1"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hidden="1"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hidden="1"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hidden="1"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hidden="1"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hidden="1"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hidden="1"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hidden="1"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hidden="1"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hidden="1"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hidden="1"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hidden="1"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hidden="1"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hidden="1"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hidden="1"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hidden="1"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hidden="1"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hidden="1"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hidden="1"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hidden="1"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hidden="1"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hidden="1"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hidden="1"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hidden="1"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hidden="1"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hidden="1"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hidden="1"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hidden="1"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hidden="1"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hidden="1"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hidden="1"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hidden="1"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hidden="1"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hidden="1"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hidden="1"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hidden="1"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hidden="1"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hidden="1"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hidden="1"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hidden="1"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hidden="1"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hidden="1"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hidden="1"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hidden="1"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hidden="1"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hidden="1"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hidden="1"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hidden="1"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hidden="1"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hidden="1"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hidden="1"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hidden="1"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hidden="1"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hidden="1"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hidden="1"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hidden="1"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hidden="1"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hidden="1"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hidden="1"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hidden="1"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hidden="1"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hidden="1"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hidden="1"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hidden="1"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hidden="1"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hidden="1"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hidden="1"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hidden="1"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hidden="1"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hidden="1"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hidden="1"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hidden="1"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hidden="1"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hidden="1"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hidden="1"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hidden="1"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hidden="1"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hidden="1"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hidden="1"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hidden="1"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hidden="1"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hidden="1"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hidden="1"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hidden="1"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hidden="1"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hidden="1"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hidden="1"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hidden="1"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hidden="1"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hidden="1"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hidden="1"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hidden="1"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hidden="1"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hidden="1"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hidden="1"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hidden="1"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hidden="1"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hidden="1"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hidden="1"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hidden="1"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hidden="1"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hidden="1"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hidden="1"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hidden="1"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hidden="1"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hidden="1"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hidden="1"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hidden="1"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hidden="1"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hidden="1"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hidden="1"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hidden="1"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hidden="1"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hidden="1"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hidden="1"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hidden="1"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hidden="1" customHeight="1" x14ac:dyDescent="0.3">
      <c r="A1177" s="32">
        <v>1366</v>
      </c>
      <c r="B1177" s="31">
        <v>43803</v>
      </c>
      <c r="C1177" s="31">
        <v>43753</v>
      </c>
      <c r="D1177" s="19" t="s">
        <v>845</v>
      </c>
      <c r="E1177" s="51" t="str">
        <f>IF(ISBLANK(LeaveTracker[[#This Row],[Employee Name]]),"-----",VLOOKUP(LeaveTracker[[#This Row],[Employee Name]],Employees[[Employee Name]:[Office]],7))</f>
        <v>ONT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hidden="1"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hidden="1"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hidden="1"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hidden="1"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hidden="1"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hidden="1"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hidden="1"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hidden="1"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hidden="1"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hidden="1"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hidden="1"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hidden="1"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hidden="1"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hidden="1"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hidden="1"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hidden="1"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hidden="1"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hidden="1"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hidden="1"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hidden="1"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hidden="1"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hidden="1"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hidden="1"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hidden="1"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hidden="1"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hidden="1"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hidden="1"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hidden="1"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hidden="1"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hidden="1"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hidden="1"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hidden="1"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hidden="1"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hidden="1"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hidden="1"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hidden="1"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hidden="1"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hidden="1"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hidden="1"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hidden="1"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hidden="1"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hidden="1" customHeight="1" x14ac:dyDescent="0.3">
      <c r="A1219" s="32">
        <v>1399</v>
      </c>
      <c r="B1219" s="31">
        <v>43803</v>
      </c>
      <c r="C1219" s="31">
        <v>43776</v>
      </c>
      <c r="D1219" s="19" t="s">
        <v>845</v>
      </c>
      <c r="E1219" s="51" t="str">
        <f>IF(ISBLANK(LeaveTracker[[#This Row],[Employee Name]]),"-----",VLOOKUP(LeaveTracker[[#This Row],[Employee Name]],Employees[[Employee Name]:[Office]],7))</f>
        <v>ONT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hidden="1"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hidden="1"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hidden="1"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hidden="1"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hidden="1"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hidden="1"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hidden="1"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hidden="1"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hidden="1"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hidden="1"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hidden="1"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hidden="1"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hidden="1"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hidden="1"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hidden="1"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hidden="1"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hidden="1"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hidden="1"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hidden="1"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hidden="1"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hidden="1"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hidden="1"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hidden="1"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hidden="1"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hidden="1"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hidden="1"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hidden="1"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hidden="1"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hidden="1"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hidden="1"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hidden="1"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hidden="1"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hidden="1"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hidden="1"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hidden="1"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hidden="1"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hidden="1"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hidden="1"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hidden="1"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hidden="1"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hidden="1"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hidden="1"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hidden="1"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hidden="1"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hidden="1"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hidden="1"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hidden="1"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hidden="1"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hidden="1"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hidden="1"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hidden="1"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hidden="1"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hidden="1"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hidden="1"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hidden="1"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hidden="1"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hidden="1"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hidden="1"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hidden="1"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hidden="1"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hidden="1"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hidden="1"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hidden="1"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hidden="1"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hidden="1"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hidden="1"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hidden="1"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hidden="1"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hidden="1"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hidden="1"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hidden="1"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hidden="1"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hidden="1"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hidden="1"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hidden="1"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hidden="1"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hidden="1"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hidden="1"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hidden="1"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hidden="1"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hidden="1"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hidden="1"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hidden="1"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hidden="1"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hidden="1"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hidden="1"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hidden="1"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hidden="1"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hidden="1"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hidden="1"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hidden="1"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hidden="1"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hidden="1"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hidden="1"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hidden="1"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hidden="1"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hidden="1"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hidden="1"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hidden="1"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hidden="1"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hidden="1"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hidden="1"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hidden="1"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hidden="1"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hidden="1"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hidden="1"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hidden="1"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hidden="1"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hidden="1"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hidden="1"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hidden="1"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hidden="1"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hidden="1"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hidden="1"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hidden="1"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hidden="1"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hidden="1"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hidden="1"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hidden="1"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hidden="1"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hidden="1"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hidden="1" customHeight="1" x14ac:dyDescent="0.3">
      <c r="A1341" s="27">
        <v>5</v>
      </c>
      <c r="B1341" s="31">
        <v>43838</v>
      </c>
      <c r="C1341" s="31">
        <v>43795</v>
      </c>
      <c r="D1341" s="19" t="s">
        <v>714</v>
      </c>
      <c r="E1341" s="51" t="str">
        <f>IF(ISBLANK(LeaveTracker[[#This Row],[Employee Name]]),"-----",VLOOKUP(LeaveTracker[[#This Row],[Employee Name]],Employees[[Employee Name]:[Office]],7))</f>
        <v>CSWDO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hidden="1" customHeight="1" x14ac:dyDescent="0.3">
      <c r="A1342" s="27">
        <v>6</v>
      </c>
      <c r="B1342" s="31">
        <v>43838</v>
      </c>
      <c r="C1342" s="31">
        <v>43795</v>
      </c>
      <c r="D1342" s="19" t="s">
        <v>714</v>
      </c>
      <c r="E1342" s="51" t="str">
        <f>IF(ISBLANK(LeaveTracker[[#This Row],[Employee Name]]),"-----",VLOOKUP(LeaveTracker[[#This Row],[Employee Name]],Employees[[Employee Name]:[Office]],7))</f>
        <v>CSWDO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hidden="1"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hidden="1"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hidden="1"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hidden="1"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hidden="1"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hidden="1"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hidden="1"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hidden="1"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hidden="1"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hidden="1"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hidden="1"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hidden="1"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hidden="1"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hidden="1"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hidden="1"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hidden="1"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hidden="1"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hidden="1"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hidden="1"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hidden="1"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hidden="1"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hidden="1"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hidden="1"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hidden="1"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hidden="1"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hidden="1"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hidden="1"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hidden="1"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hidden="1"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hidden="1"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hidden="1"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hidden="1"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hidden="1" customHeight="1" x14ac:dyDescent="0.3">
      <c r="A1375" s="27">
        <v>31</v>
      </c>
      <c r="B1375" s="31">
        <v>43838</v>
      </c>
      <c r="C1375" s="31">
        <v>43781</v>
      </c>
      <c r="D1375" s="19" t="s">
        <v>717</v>
      </c>
      <c r="E1375" s="51" t="str">
        <f>IF(ISBLANK(LeaveTracker[[#This Row],[Employee Name]]),"-----",VLOOKUP(LeaveTracker[[#This Row],[Employee Name]],Employees[[Employee Name]:[Office]],7))</f>
        <v>PEOPLE'S PARK</v>
      </c>
      <c r="F1375" s="51" t="str">
        <f>IF(ISBLANK(LeaveTracker[[#This Row],[Employee Name]]),"-----",VLOOKUP(LeaveTracker[[#This Row],[Employee Name]],Employees[[Employee Name]:[Office]],6))</f>
        <v>CASUAL</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hidden="1" customHeight="1" x14ac:dyDescent="0.3">
      <c r="A1376" s="27">
        <v>31</v>
      </c>
      <c r="B1376" s="31">
        <v>43838</v>
      </c>
      <c r="C1376" s="31">
        <v>43781</v>
      </c>
      <c r="D1376" s="19" t="s">
        <v>717</v>
      </c>
      <c r="E1376" s="51" t="str">
        <f>IF(ISBLANK(LeaveTracker[[#This Row],[Employee Name]]),"-----",VLOOKUP(LeaveTracker[[#This Row],[Employee Name]],Employees[[Employee Name]:[Office]],7))</f>
        <v>PEOPLE'S PARK</v>
      </c>
      <c r="F1376" s="51" t="str">
        <f>IF(ISBLANK(LeaveTracker[[#This Row],[Employee Name]]),"-----",VLOOKUP(LeaveTracker[[#This Row],[Employee Name]],Employees[[Employee Name]:[Office]],6))</f>
        <v>CASUAL</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hidden="1"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hidden="1"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hidden="1"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hidden="1"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hidden="1"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hidden="1"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hidden="1"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hidden="1"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hidden="1"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hidden="1"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hidden="1"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hidden="1"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hidden="1"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hidden="1"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hidden="1"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hidden="1"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hidden="1"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hidden="1"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hidden="1"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hidden="1"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hidden="1"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hidden="1"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hidden="1"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hidden="1"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hidden="1"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hidden="1"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hidden="1"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hidden="1"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hidden="1"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hidden="1"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hidden="1"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hidden="1"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hidden="1"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hidden="1"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hidden="1"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hidden="1"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hidden="1"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hidden="1"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hidden="1"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hidden="1"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hidden="1"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hidden="1"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hidden="1"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hidden="1"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hidden="1"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hidden="1"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hidden="1"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hidden="1"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hidden="1"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hidden="1"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hidden="1"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hidden="1"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hidden="1"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hidden="1"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hidden="1"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hidden="1"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hidden="1"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hidden="1"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hidden="1"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hidden="1"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hidden="1" customHeight="1" x14ac:dyDescent="0.3">
      <c r="A1437" s="27">
        <v>76</v>
      </c>
      <c r="B1437" s="31">
        <v>43879</v>
      </c>
      <c r="C1437" s="31">
        <v>43836</v>
      </c>
      <c r="D1437" s="19" t="s">
        <v>757</v>
      </c>
      <c r="E1437" s="51" t="str">
        <f>IF(ISBLANK(LeaveTracker[[#This Row],[Employee Name]]),"-----",VLOOKUP(LeaveTracker[[#This Row],[Employee Name]],Employees[[Employee Name]:[Office]],7))</f>
        <v>CSWDO</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hidden="1"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hidden="1"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hidden="1"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hidden="1"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hidden="1"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hidden="1"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hidden="1"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hidden="1"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hidden="1"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hidden="1"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hidden="1"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hidden="1"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hidden="1"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hidden="1"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hidden="1"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hidden="1"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hidden="1"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hidden="1"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hidden="1"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hidden="1"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hidden="1"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hidden="1"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hidden="1"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hidden="1"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hidden="1"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hidden="1"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hidden="1"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hidden="1"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hidden="1"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hidden="1"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hidden="1"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hidden="1"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hidden="1"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hidden="1"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hidden="1"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hidden="1"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hidden="1"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hidden="1"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hidden="1"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hidden="1"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hidden="1"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hidden="1"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hidden="1"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hidden="1"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hidden="1"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hidden="1"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hidden="1"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hidden="1"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hidden="1"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hidden="1"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hidden="1"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hidden="1"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hidden="1"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hidden="1"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hidden="1"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hidden="1"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hidden="1"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hidden="1"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hidden="1"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hidden="1"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hidden="1"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hidden="1"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hidden="1"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hidden="1"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hidden="1"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hidden="1"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hidden="1"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hidden="1"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hidden="1"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hidden="1"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hidden="1"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hidden="1"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hidden="1"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hidden="1"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hidden="1"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hidden="1"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hidden="1"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hidden="1"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hidden="1"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hidden="1"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hidden="1"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hidden="1" customHeight="1" x14ac:dyDescent="0.3">
      <c r="A1519" s="27">
        <v>130</v>
      </c>
      <c r="B1519" s="31">
        <v>43879</v>
      </c>
      <c r="C1519" s="31">
        <v>43816</v>
      </c>
      <c r="D1519" s="19" t="s">
        <v>757</v>
      </c>
      <c r="E1519" s="51" t="str">
        <f>IF(ISBLANK(LeaveTracker[[#This Row],[Employee Name]]),"-----",VLOOKUP(LeaveTracker[[#This Row],[Employee Name]],Employees[[Employee Name]:[Office]],7))</f>
        <v>CSWDO</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hidden="1"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hidden="1"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hidden="1"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hidden="1"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hidden="1"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hidden="1"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hidden="1"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hidden="1"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hidden="1"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hidden="1"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hidden="1"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hidden="1"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hidden="1"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hidden="1"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hidden="1"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hidden="1"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hidden="1"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hidden="1"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hidden="1"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hidden="1"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hidden="1"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hidden="1"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hidden="1"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hidden="1"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hidden="1"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hidden="1"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hidden="1"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hidden="1"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hidden="1"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hidden="1"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hidden="1"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hidden="1"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hidden="1"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hidden="1"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hidden="1"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hidden="1"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hidden="1"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hidden="1"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hidden="1"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hidden="1"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hidden="1"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hidden="1"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hidden="1"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hidden="1"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hidden="1"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hidden="1"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hidden="1"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hidden="1"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hidden="1"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hidden="1"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hidden="1"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hidden="1"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hidden="1"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hidden="1"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hidden="1"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hidden="1"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hidden="1"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hidden="1"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hidden="1"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hidden="1"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hidden="1"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hidden="1"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hidden="1"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hidden="1"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hidden="1"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hidden="1"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hidden="1"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hidden="1"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hidden="1"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hidden="1"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hidden="1"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hidden="1"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hidden="1"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hidden="1"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hidden="1"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hidden="1"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hidden="1"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hidden="1"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hidden="1"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hidden="1"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hidden="1"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hidden="1"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hidden="1"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hidden="1"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hidden="1"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hidden="1"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hidden="1"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hidden="1"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hidden="1"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hidden="1"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hidden="1"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hidden="1"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hidden="1"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hidden="1"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hidden="1"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hidden="1"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hidden="1"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hidden="1"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hidden="1"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hidden="1"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hidden="1"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hidden="1"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hidden="1"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hidden="1"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hidden="1"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hidden="1"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hidden="1"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hidden="1"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hidden="1"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hidden="1"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hidden="1"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hidden="1"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hidden="1"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hidden="1"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hidden="1"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hidden="1"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hidden="1"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hidden="1"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hidden="1"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hidden="1"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hidden="1"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hidden="1"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hidden="1"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hidden="1"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hidden="1"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hidden="1"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hidden="1"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hidden="1"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hidden="1"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hidden="1"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hidden="1"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hidden="1"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hidden="1"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hidden="1"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hidden="1"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hidden="1"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hidden="1"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hidden="1"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hidden="1"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hidden="1"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hidden="1"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hidden="1"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hidden="1"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hidden="1"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hidden="1"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hidden="1"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hidden="1"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hidden="1"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hidden="1"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hidden="1"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hidden="1"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hidden="1"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hidden="1"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hidden="1"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hidden="1"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hidden="1"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hidden="1"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hidden="1"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hidden="1"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hidden="1"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hidden="1"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hidden="1"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hidden="1"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hidden="1"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hidden="1"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hidden="1"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hidden="1"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hidden="1"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hidden="1"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hidden="1"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hidden="1"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hidden="1"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hidden="1"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hidden="1"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hidden="1"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hidden="1"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hidden="1"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hidden="1"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hidden="1"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hidden="1"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hidden="1" customHeight="1" x14ac:dyDescent="0.3">
      <c r="A1700" s="27">
        <v>266</v>
      </c>
      <c r="B1700" s="31">
        <v>43893</v>
      </c>
      <c r="C1700" s="31">
        <v>43860</v>
      </c>
      <c r="D1700" s="19" t="s">
        <v>845</v>
      </c>
      <c r="E1700" s="51" t="str">
        <f>IF(ISBLANK(LeaveTracker[[#This Row],[Employee Name]]),"-----",VLOOKUP(LeaveTracker[[#This Row],[Employee Name]],Employees[[Employee Name]:[Office]],7))</f>
        <v>ONT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hidden="1" customHeight="1" x14ac:dyDescent="0.3">
      <c r="A1701" s="27">
        <v>266</v>
      </c>
      <c r="B1701" s="31">
        <v>43893</v>
      </c>
      <c r="C1701" s="31">
        <v>43860</v>
      </c>
      <c r="D1701" s="20" t="s">
        <v>845</v>
      </c>
      <c r="E1701" s="51" t="str">
        <f>IF(ISBLANK(LeaveTracker[[#This Row],[Employee Name]]),"-----",VLOOKUP(LeaveTracker[[#This Row],[Employee Name]],Employees[[Employee Name]:[Office]],7))</f>
        <v>ONT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hidden="1" customHeight="1" x14ac:dyDescent="0.3">
      <c r="A1702" s="27">
        <v>267</v>
      </c>
      <c r="B1702" s="31">
        <v>43893</v>
      </c>
      <c r="C1702" s="31">
        <v>43847</v>
      </c>
      <c r="D1702" s="20" t="s">
        <v>845</v>
      </c>
      <c r="E1702" s="51" t="str">
        <f>IF(ISBLANK(LeaveTracker[[#This Row],[Employee Name]]),"-----",VLOOKUP(LeaveTracker[[#This Row],[Employee Name]],Employees[[Employee Name]:[Office]],7))</f>
        <v>ONT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hidden="1"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hidden="1"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hidden="1"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hidden="1"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hidden="1"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hidden="1"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hidden="1"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hidden="1"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hidden="1"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hidden="1"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hidden="1"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hidden="1"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hidden="1"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hidden="1"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hidden="1"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hidden="1"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hidden="1"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hidden="1"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hidden="1"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hidden="1"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hidden="1"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hidden="1"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hidden="1"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hidden="1"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hidden="1"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hidden="1"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hidden="1"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hidden="1"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hidden="1"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hidden="1"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hidden="1"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hidden="1"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hidden="1"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hidden="1"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hidden="1"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hidden="1"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hidden="1"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hidden="1"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hidden="1"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hidden="1"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hidden="1"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hidden="1"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hidden="1"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hidden="1"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hidden="1"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hidden="1"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hidden="1"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hidden="1"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hidden="1"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hidden="1"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hidden="1"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hidden="1"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hidden="1"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hidden="1"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hidden="1"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hidden="1"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hidden="1"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hidden="1"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hidden="1"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hidden="1"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hidden="1"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hidden="1"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hidden="1"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hidden="1"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hidden="1" customHeight="1" x14ac:dyDescent="0.3">
      <c r="A1767" s="27">
        <v>311</v>
      </c>
      <c r="B1767" s="31">
        <v>43893</v>
      </c>
      <c r="C1767" s="31">
        <v>43810</v>
      </c>
      <c r="D1767" s="19" t="s">
        <v>845</v>
      </c>
      <c r="E1767" s="51" t="str">
        <f>IF(ISBLANK(LeaveTracker[[#This Row],[Employee Name]]),"-----",VLOOKUP(LeaveTracker[[#This Row],[Employee Name]],Employees[[Employee Name]:[Office]],7))</f>
        <v>ONT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hidden="1"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hidden="1"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hidden="1"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hidden="1"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hidden="1"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hidden="1"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hidden="1" customHeight="1" x14ac:dyDescent="0.3">
      <c r="A1774" s="27">
        <v>315</v>
      </c>
      <c r="B1774" s="31">
        <v>43893</v>
      </c>
      <c r="C1774" s="31">
        <v>43808</v>
      </c>
      <c r="D1774" s="20" t="s">
        <v>845</v>
      </c>
      <c r="E1774" s="51" t="str">
        <f>IF(ISBLANK(LeaveTracker[[#This Row],[Employee Name]]),"-----",VLOOKUP(LeaveTracker[[#This Row],[Employee Name]],Employees[[Employee Name]:[Office]],7))</f>
        <v>ONT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hidden="1" customHeight="1" x14ac:dyDescent="0.3">
      <c r="A1775" s="27">
        <v>315</v>
      </c>
      <c r="B1775" s="31">
        <v>43893</v>
      </c>
      <c r="C1775" s="31">
        <v>43808</v>
      </c>
      <c r="D1775" s="20" t="s">
        <v>845</v>
      </c>
      <c r="E1775" s="51" t="str">
        <f>IF(ISBLANK(LeaveTracker[[#This Row],[Employee Name]]),"-----",VLOOKUP(LeaveTracker[[#This Row],[Employee Name]],Employees[[Employee Name]:[Office]],7))</f>
        <v>ONT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hidden="1" customHeight="1" x14ac:dyDescent="0.3">
      <c r="A1776" s="27">
        <v>315</v>
      </c>
      <c r="B1776" s="31">
        <v>43893</v>
      </c>
      <c r="C1776" s="31">
        <v>43808</v>
      </c>
      <c r="D1776" s="20" t="s">
        <v>845</v>
      </c>
      <c r="E1776" s="51" t="str">
        <f>IF(ISBLANK(LeaveTracker[[#This Row],[Employee Name]]),"-----",VLOOKUP(LeaveTracker[[#This Row],[Employee Name]],Employees[[Employee Name]:[Office]],7))</f>
        <v>ONT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hidden="1" customHeight="1" x14ac:dyDescent="0.3">
      <c r="A1777" s="27">
        <v>315</v>
      </c>
      <c r="B1777" s="31">
        <v>43893</v>
      </c>
      <c r="C1777" s="31">
        <v>43808</v>
      </c>
      <c r="D1777" s="20" t="s">
        <v>845</v>
      </c>
      <c r="E1777" s="51" t="str">
        <f>IF(ISBLANK(LeaveTracker[[#This Row],[Employee Name]]),"-----",VLOOKUP(LeaveTracker[[#This Row],[Employee Name]],Employees[[Employee Name]:[Office]],7))</f>
        <v>ONT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hidden="1"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hidden="1"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hidden="1"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hidden="1"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hidden="1"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hidden="1"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hidden="1"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hidden="1"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hidden="1"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hidden="1"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hidden="1"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hidden="1"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hidden="1"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hidden="1"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hidden="1"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hidden="1"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hidden="1"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hidden="1"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hidden="1"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hidden="1"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hidden="1"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hidden="1"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hidden="1"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hidden="1"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hidden="1"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hidden="1"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hidden="1"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hidden="1"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hidden="1"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hidden="1"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hidden="1"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hidden="1"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hidden="1"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hidden="1"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hidden="1"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hidden="1"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hidden="1"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hidden="1"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hidden="1"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hidden="1"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hidden="1"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hidden="1"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hidden="1"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hidden="1"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hidden="1"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hidden="1"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hidden="1"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hidden="1"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hidden="1"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hidden="1"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hidden="1"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hidden="1"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hidden="1"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hidden="1"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hidden="1"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hidden="1"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hidden="1"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hidden="1"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hidden="1"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hidden="1"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hidden="1"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hidden="1"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hidden="1"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hidden="1"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hidden="1"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hidden="1"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hidden="1"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hidden="1"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hidden="1"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hidden="1"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hidden="1"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hidden="1"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hidden="1"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hidden="1"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hidden="1"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hidden="1"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hidden="1"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hidden="1"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hidden="1"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hidden="1"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hidden="1"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hidden="1"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hidden="1"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hidden="1"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hidden="1"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hidden="1"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hidden="1"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hidden="1"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hidden="1"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hidden="1"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hidden="1"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hidden="1"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hidden="1"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hidden="1"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hidden="1"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hidden="1"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hidden="1"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hidden="1"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hidden="1"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hidden="1"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hidden="1"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hidden="1"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hidden="1"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hidden="1"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hidden="1"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hidden="1"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hidden="1"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hidden="1"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hidden="1"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hidden="1"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hidden="1"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hidden="1"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hidden="1"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hidden="1"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hidden="1"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hidden="1"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hidden="1"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hidden="1"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hidden="1"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hidden="1"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hidden="1"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hidden="1"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hidden="1"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hidden="1"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hidden="1"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hidden="1"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hidden="1"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hidden="1"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hidden="1"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hidden="1"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hidden="1"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hidden="1"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hidden="1"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hidden="1"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hidden="1"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hidden="1"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hidden="1"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hidden="1"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hidden="1"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hidden="1"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hidden="1"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hidden="1"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hidden="1"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hidden="1"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hidden="1"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hidden="1"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hidden="1"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hidden="1"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hidden="1"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hidden="1"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hidden="1"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hidden="1"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hidden="1"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hidden="1"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hidden="1"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hidden="1"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hidden="1"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hidden="1"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hidden="1"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hidden="1"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hidden="1"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hidden="1" customHeight="1" x14ac:dyDescent="0.3">
      <c r="A1939" s="27">
        <v>429</v>
      </c>
      <c r="B1939" s="31">
        <v>43915</v>
      </c>
      <c r="C1939" s="31">
        <v>43888</v>
      </c>
      <c r="D1939" s="19" t="s">
        <v>929</v>
      </c>
      <c r="E1939" s="51" t="str">
        <f>IF(ISBLANK(LeaveTracker[[#This Row],[Employee Name]]),"-----",VLOOKUP(LeaveTracker[[#This Row],[Employee Name]],Employees[[Employee Name]:[Office]],7))</f>
        <v>PEOPLE'S PARK</v>
      </c>
      <c r="F1939" s="51" t="str">
        <f>IF(ISBLANK(LeaveTracker[[#This Row],[Employee Name]]),"-----",VLOOKUP(LeaveTracker[[#This Row],[Employee Name]],Employees[[Employee Name]:[Office]],6))</f>
        <v>CASUAL</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hidden="1"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hidden="1"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hidden="1"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hidden="1"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hidden="1"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hidden="1"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hidden="1"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hidden="1"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hidden="1"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hidden="1"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hidden="1"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hidden="1"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hidden="1"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hidden="1"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hidden="1"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hidden="1"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hidden="1"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hidden="1"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hidden="1"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hidden="1"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hidden="1"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hidden="1"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hidden="1"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hidden="1"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hidden="1"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hidden="1"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hidden="1"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hidden="1"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hidden="1"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hidden="1"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hidden="1"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hidden="1"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hidden="1"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hidden="1"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hidden="1"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hidden="1"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hidden="1"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hidden="1"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hidden="1"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hidden="1"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hidden="1"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hidden="1"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hidden="1"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hidden="1"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hidden="1"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hidden="1"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hidden="1"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hidden="1"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hidden="1"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hidden="1"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hidden="1"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hidden="1"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hidden="1"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hidden="1"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hidden="1"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hidden="1"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hidden="1"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hidden="1"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hidden="1"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hidden="1"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hidden="1"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hidden="1"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hidden="1"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hidden="1"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hidden="1"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hidden="1"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hidden="1"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hidden="1"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hidden="1"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hidden="1"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hidden="1"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hidden="1"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hidden="1"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hidden="1"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hidden="1"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hidden="1"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hidden="1"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hidden="1"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hidden="1"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hidden="1"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hidden="1"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hidden="1"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hidden="1"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hidden="1"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hidden="1"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hidden="1"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hidden="1"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hidden="1"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hidden="1"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hidden="1"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hidden="1"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hidden="1"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hidden="1"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hidden="1"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hidden="1"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hidden="1"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hidden="1"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hidden="1"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hidden="1"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hidden="1"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hidden="1"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hidden="1"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hidden="1"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hidden="1"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hidden="1"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hidden="1"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hidden="1"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hidden="1"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hidden="1"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hidden="1"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hidden="1"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hidden="1"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hidden="1"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hidden="1"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hidden="1"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hidden="1"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hidden="1"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hidden="1"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hidden="1"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hidden="1"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hidden="1"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hidden="1"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hidden="1"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hidden="1"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hidden="1"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hidden="1"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hidden="1"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hidden="1"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hidden="1"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hidden="1" customHeight="1" x14ac:dyDescent="0.3">
      <c r="A2069" s="27">
        <v>529</v>
      </c>
      <c r="B2069" s="31">
        <v>43918</v>
      </c>
      <c r="C2069" s="31">
        <v>43872</v>
      </c>
      <c r="D2069" s="20" t="s">
        <v>757</v>
      </c>
      <c r="E2069" s="51" t="str">
        <f>IF(ISBLANK(LeaveTracker[[#This Row],[Employee Name]]),"-----",VLOOKUP(LeaveTracker[[#This Row],[Employee Name]],Employees[[Employee Name]:[Office]],7))</f>
        <v>CSWDO</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hidden="1"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hidden="1"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hidden="1"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hidden="1"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hidden="1"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hidden="1"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hidden="1"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hidden="1"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hidden="1"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hidden="1"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hidden="1"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hidden="1"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hidden="1"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hidden="1"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hidden="1"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hidden="1"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hidden="1"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hidden="1"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hidden="1"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hidden="1"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hidden="1"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hidden="1" customHeight="1" x14ac:dyDescent="0.3">
      <c r="A2091" s="27">
        <v>540</v>
      </c>
      <c r="B2091" s="31">
        <v>43918</v>
      </c>
      <c r="C2091" s="24">
        <v>43864</v>
      </c>
      <c r="D2091" s="20" t="s">
        <v>757</v>
      </c>
      <c r="E2091" s="51" t="str">
        <f>IF(ISBLANK(LeaveTracker[[#This Row],[Employee Name]]),"-----",VLOOKUP(LeaveTracker[[#This Row],[Employee Name]],Employees[[Employee Name]:[Office]],7))</f>
        <v>CSWDO</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hidden="1" customHeight="1" x14ac:dyDescent="0.3">
      <c r="A2092" s="27">
        <v>541</v>
      </c>
      <c r="B2092" s="31">
        <v>43918</v>
      </c>
      <c r="C2092" s="24">
        <v>43857</v>
      </c>
      <c r="D2092" s="20" t="s">
        <v>757</v>
      </c>
      <c r="E2092" s="51" t="str">
        <f>IF(ISBLANK(LeaveTracker[[#This Row],[Employee Name]]),"-----",VLOOKUP(LeaveTracker[[#This Row],[Employee Name]],Employees[[Employee Name]:[Office]],7))</f>
        <v>CSWDO</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hidden="1"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hidden="1"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hidden="1"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hidden="1"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hidden="1"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hidden="1"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hidden="1"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hidden="1"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hidden="1"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hidden="1"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hidden="1"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hidden="1"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hidden="1"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hidden="1" customHeight="1" x14ac:dyDescent="0.3">
      <c r="A2106" s="27">
        <v>553</v>
      </c>
      <c r="B2106" s="31">
        <v>43918</v>
      </c>
      <c r="C2106" s="31">
        <v>43873</v>
      </c>
      <c r="D2106" s="20" t="s">
        <v>195</v>
      </c>
      <c r="E2106" s="51" t="str">
        <f>IF(ISBLANK(LeaveTracker[[#This Row],[Employee Name]]),"-----",VLOOKUP(LeaveTracker[[#This Row],[Employee Name]],Employees[[Employee Name]:[Office]],7))</f>
        <v>PEOPLE'S PARK</v>
      </c>
      <c r="F2106" s="51" t="str">
        <f>IF(ISBLANK(LeaveTracker[[#This Row],[Employee Name]]),"-----",VLOOKUP(LeaveTracker[[#This Row],[Employee Name]],Employees[[Employee Name]:[Office]],6))</f>
        <v>CASUAL</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hidden="1"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hidden="1"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hidden="1"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hidden="1"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hidden="1"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hidden="1"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hidden="1"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hidden="1"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hidden="1"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hidden="1"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hidden="1"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hidden="1"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hidden="1"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hidden="1"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hidden="1"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hidden="1" customHeight="1" x14ac:dyDescent="0.3">
      <c r="A2122" s="27">
        <v>564</v>
      </c>
      <c r="B2122" s="31">
        <v>43918</v>
      </c>
      <c r="C2122" s="31">
        <v>43864</v>
      </c>
      <c r="D2122" s="20" t="s">
        <v>845</v>
      </c>
      <c r="E2122" s="51" t="str">
        <f>IF(ISBLANK(LeaveTracker[[#This Row],[Employee Name]]),"-----",VLOOKUP(LeaveTracker[[#This Row],[Employee Name]],Employees[[Employee Name]:[Office]],7))</f>
        <v>ONT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hidden="1" customHeight="1" x14ac:dyDescent="0.3">
      <c r="A2123" s="27">
        <v>564</v>
      </c>
      <c r="B2123" s="31">
        <v>43918</v>
      </c>
      <c r="C2123" s="31">
        <v>43864</v>
      </c>
      <c r="D2123" s="20" t="s">
        <v>845</v>
      </c>
      <c r="E2123" s="51" t="str">
        <f>IF(ISBLANK(LeaveTracker[[#This Row],[Employee Name]]),"-----",VLOOKUP(LeaveTracker[[#This Row],[Employee Name]],Employees[[Employee Name]:[Office]],7))</f>
        <v>ONT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hidden="1" customHeight="1" x14ac:dyDescent="0.3">
      <c r="A2124" s="27">
        <v>564</v>
      </c>
      <c r="B2124" s="31">
        <v>43918</v>
      </c>
      <c r="C2124" s="31">
        <v>43864</v>
      </c>
      <c r="D2124" s="20" t="s">
        <v>845</v>
      </c>
      <c r="E2124" s="51" t="str">
        <f>IF(ISBLANK(LeaveTracker[[#This Row],[Employee Name]]),"-----",VLOOKUP(LeaveTracker[[#This Row],[Employee Name]],Employees[[Employee Name]:[Office]],7))</f>
        <v>ONT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hidden="1"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hidden="1"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hidden="1"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hidden="1"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hidden="1"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hidden="1"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hidden="1"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hidden="1"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hidden="1"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hidden="1"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hidden="1"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hidden="1"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hidden="1"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hidden="1"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hidden="1"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hidden="1"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hidden="1"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hidden="1"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hidden="1"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hidden="1"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hidden="1"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hidden="1"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hidden="1"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hidden="1"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hidden="1"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hidden="1"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hidden="1"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hidden="1"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hidden="1"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hidden="1"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hidden="1"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hidden="1"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hidden="1"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hidden="1"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hidden="1"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hidden="1"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hidden="1"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hidden="1"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hidden="1"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hidden="1"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hidden="1"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hidden="1"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hidden="1"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hidden="1"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hidden="1"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hidden="1"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hidden="1"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hidden="1"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hidden="1"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hidden="1"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hidden="1"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hidden="1"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hidden="1"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hidden="1"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hidden="1"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hidden="1"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hidden="1"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hidden="1" customHeight="1" x14ac:dyDescent="0.3">
      <c r="A2182" s="27">
        <v>610</v>
      </c>
      <c r="B2182" s="31">
        <v>43918</v>
      </c>
      <c r="C2182" s="31">
        <v>43858</v>
      </c>
      <c r="D2182" s="20" t="s">
        <v>195</v>
      </c>
      <c r="E2182" s="51" t="str">
        <f>IF(ISBLANK(LeaveTracker[[#This Row],[Employee Name]]),"-----",VLOOKUP(LeaveTracker[[#This Row],[Employee Name]],Employees[[Employee Name]:[Office]],7))</f>
        <v>PEOPLE'S PARK</v>
      </c>
      <c r="F2182" s="51" t="str">
        <f>IF(ISBLANK(LeaveTracker[[#This Row],[Employee Name]]),"-----",VLOOKUP(LeaveTracker[[#This Row],[Employee Name]],Employees[[Employee Name]:[Office]],6))</f>
        <v>CASUAL</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hidden="1"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hidden="1"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hidden="1"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hidden="1"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hidden="1"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hidden="1"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hidden="1"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hidden="1"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hidden="1"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hidden="1"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hidden="1"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hidden="1"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hidden="1"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hidden="1"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hidden="1"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hidden="1"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hidden="1"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hidden="1"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hidden="1"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hidden="1"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hidden="1"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hidden="1"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hidden="1"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hidden="1"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hidden="1"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hidden="1"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hidden="1"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hidden="1"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hidden="1"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hidden="1"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hidden="1"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hidden="1"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hidden="1"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hidden="1"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hidden="1"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hidden="1"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hidden="1"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hidden="1"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hidden="1"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hidden="1"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hidden="1"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hidden="1"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hidden="1"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hidden="1"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hidden="1"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hidden="1"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hidden="1"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hidden="1"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hidden="1"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hidden="1"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hidden="1"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hidden="1"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hidden="1"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hidden="1"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hidden="1"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hidden="1"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hidden="1"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hidden="1"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hidden="1"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hidden="1"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hidden="1"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hidden="1"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hidden="1"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hidden="1"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hidden="1"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hidden="1"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hidden="1"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hidden="1"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hidden="1"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hidden="1"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hidden="1"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hidden="1"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hidden="1"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hidden="1"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hidden="1"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hidden="1"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hidden="1"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hidden="1"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hidden="1"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hidden="1"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hidden="1"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hidden="1"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hidden="1"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hidden="1"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hidden="1"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hidden="1"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hidden="1"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hidden="1"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hidden="1"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hidden="1"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hidden="1"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hidden="1"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hidden="1"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hidden="1"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hidden="1"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hidden="1"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hidden="1"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hidden="1"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hidden="1"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hidden="1"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hidden="1"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hidden="1"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hidden="1"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hidden="1"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hidden="1"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hidden="1"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hidden="1"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hidden="1"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hidden="1"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hidden="1"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hidden="1"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hidden="1"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hidden="1"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hidden="1"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hidden="1"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hidden="1"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hidden="1"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hidden="1"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hidden="1"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hidden="1"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hidden="1"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hidden="1"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hidden="1"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hidden="1"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hidden="1"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hidden="1"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hidden="1"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hidden="1"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hidden="1"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hidden="1"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hidden="1"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hidden="1"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hidden="1"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hidden="1"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hidden="1"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hidden="1"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hidden="1"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hidden="1"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hidden="1"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hidden="1"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hidden="1"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hidden="1"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hidden="1"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hidden="1"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hidden="1"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hidden="1"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hidden="1"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hidden="1"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hidden="1"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1955</v>
      </c>
      <c r="K2331" s="51" t="str">
        <f ca="1">LeaveTracker[[#This Row],[Days]]&amp;" "&amp;LeaveTracker[[#This Row],[Type of Leave]]</f>
        <v>3 VL</v>
      </c>
      <c r="L2331" s="23">
        <f ca="1">NETWORKDAYS(LeaveTracker[[#This Row],[Start Date]],LeaveTracker[[#This Row],[End Date]],lstHolidays)</f>
        <v>3</v>
      </c>
      <c r="M2331" s="27"/>
    </row>
    <row r="2332" spans="1:13" ht="30" hidden="1"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hidden="1"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hidden="1"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hidden="1"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hidden="1"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hidden="1"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hidden="1"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hidden="1"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hidden="1"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hidden="1"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hidden="1"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hidden="1"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hidden="1"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hidden="1"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hidden="1"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hidden="1"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hidden="1"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hidden="1"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hidden="1"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hidden="1"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hidden="1"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hidden="1"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hidden="1"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hidden="1"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hidden="1"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hidden="1"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hidden="1"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hidden="1"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hidden="1"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hidden="1"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hidden="1"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hidden="1"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hidden="1"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hidden="1"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hidden="1"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hidden="1"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hidden="1"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hidden="1"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hidden="1"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hidden="1"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hidden="1"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hidden="1"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hidden="1"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hidden="1"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hidden="1"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hidden="1"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hidden="1"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hidden="1"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hidden="1"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hidden="1"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hidden="1"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hidden="1"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hidden="1"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hidden="1"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hidden="1"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hidden="1"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hidden="1"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hidden="1"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hidden="1"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hidden="1"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hidden="1"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hidden="1"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hidden="1"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hidden="1"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hidden="1"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hidden="1"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hidden="1"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hidden="1"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hidden="1"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hidden="1"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hidden="1"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hidden="1"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hidden="1"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hidden="1"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hidden="1"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hidden="1"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hidden="1"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hidden="1"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hidden="1"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hidden="1"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hidden="1"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hidden="1"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hidden="1"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hidden="1"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hidden="1"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hidden="1"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hidden="1"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hidden="1"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hidden="1"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hidden="1"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hidden="1"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hidden="1"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hidden="1"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hidden="1"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hidden="1"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hidden="1"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hidden="1"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hidden="1"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hidden="1"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hidden="1"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hidden="1"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hidden="1"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hidden="1"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hidden="1"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hidden="1"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hidden="1"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hidden="1"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hidden="1"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hidden="1"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hidden="1"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hidden="1"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hidden="1"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hidden="1"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hidden="1"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hidden="1"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hidden="1"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hidden="1"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hidden="1"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hidden="1" customHeight="1" x14ac:dyDescent="0.3">
      <c r="A2450" s="27">
        <f t="shared" si="4"/>
        <v>892</v>
      </c>
      <c r="B2450" s="31">
        <v>44783</v>
      </c>
      <c r="C2450" s="31">
        <v>44769</v>
      </c>
      <c r="D2450" s="19" t="s">
        <v>714</v>
      </c>
      <c r="E2450" s="51" t="str">
        <f>IF(ISBLANK(LeaveTracker[[#This Row],[Employee Name]]),"-----",VLOOKUP(LeaveTracker[[#This Row],[Employee Name]],Employees[[Employee Name]:[Office]],7))</f>
        <v>CSWDO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hidden="1" customHeight="1" x14ac:dyDescent="0.3">
      <c r="A2451" s="27">
        <v>892</v>
      </c>
      <c r="B2451" s="31">
        <v>44783</v>
      </c>
      <c r="C2451" s="31">
        <v>44769</v>
      </c>
      <c r="D2451" s="19" t="s">
        <v>714</v>
      </c>
      <c r="E2451" s="51" t="str">
        <f>IF(ISBLANK(LeaveTracker[[#This Row],[Employee Name]]),"-----",VLOOKUP(LeaveTracker[[#This Row],[Employee Name]],Employees[[Employee Name]:[Office]],7))</f>
        <v>CSWDO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hidden="1"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hidden="1"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hidden="1"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hidden="1"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hidden="1"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hidden="1"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hidden="1"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hidden="1"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hidden="1"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hidden="1"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hidden="1"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hidden="1"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hidden="1"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hidden="1"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hidden="1"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hidden="1"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hidden="1"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hidden="1"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hidden="1"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hidden="1"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hidden="1"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hidden="1"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hidden="1"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hidden="1"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hidden="1"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hidden="1"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hidden="1"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hidden="1"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hidden="1"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hidden="1"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hidden="1"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hidden="1"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hidden="1"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hidden="1"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hidden="1"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hidden="1"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hidden="1" customHeight="1" x14ac:dyDescent="0.3">
      <c r="A2488" s="27">
        <f t="shared" si="7"/>
        <v>927</v>
      </c>
      <c r="B2488" s="31">
        <v>44784</v>
      </c>
      <c r="C2488" s="31">
        <v>44753</v>
      </c>
      <c r="D2488" s="19" t="s">
        <v>1034</v>
      </c>
      <c r="E2488" s="51" t="str">
        <f>IF(ISBLANK(LeaveTracker[[#This Row],[Employee Name]]),"-----",VLOOKUP(LeaveTracker[[#This Row],[Employee Name]],Employees[[Employee Name]:[Office]],7))</f>
        <v>CSWDO</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hidden="1"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hidden="1"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hidden="1"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hidden="1"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hidden="1"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hidden="1"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hidden="1"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hidden="1"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hidden="1"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hidden="1"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hidden="1"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hidden="1"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hidden="1"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hidden="1"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hidden="1"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hidden="1"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hidden="1"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hidden="1"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hidden="1"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hidden="1"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hidden="1"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hidden="1"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hidden="1"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hidden="1"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hidden="1"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hidden="1"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hidden="1"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hidden="1"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hidden="1"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hidden="1"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hidden="1"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hidden="1"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hidden="1"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hidden="1"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hidden="1"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hidden="1"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hidden="1"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hidden="1"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hidden="1"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hidden="1"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hidden="1"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hidden="1"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hidden="1"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hidden="1"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hidden="1"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hidden="1"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hidden="1"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hidden="1"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hidden="1"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hidden="1"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hidden="1"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hidden="1"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hidden="1"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hidden="1"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hidden="1"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hidden="1"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hidden="1"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hidden="1"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hidden="1"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hidden="1"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hidden="1"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hidden="1"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hidden="1"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hidden="1"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hidden="1"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hidden="1"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hidden="1"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hidden="1"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hidden="1"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hidden="1"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hidden="1"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hidden="1"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hidden="1"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hidden="1"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hidden="1"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hidden="1"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hidden="1"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hidden="1"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hidden="1"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hidden="1"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hidden="1"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hidden="1"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hidden="1"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hidden="1"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hidden="1"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hidden="1"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hidden="1"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hidden="1"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hidden="1"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hidden="1"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hidden="1"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hidden="1"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hidden="1"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hidden="1"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hidden="1"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hidden="1"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hidden="1"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hidden="1"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hidden="1"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hidden="1"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hidden="1"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hidden="1"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hidden="1"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hidden="1"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hidden="1"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hidden="1"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hidden="1"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hidden="1"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hidden="1"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hidden="1"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hidden="1"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hidden="1"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hidden="1"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hidden="1"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hidden="1"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hidden="1"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hidden="1"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hidden="1"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hidden="1"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hidden="1"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hidden="1"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hidden="1"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hidden="1"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hidden="1"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hidden="1"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hidden="1"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hidden="1"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hidden="1"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hidden="1"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hidden="1"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hidden="1"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hidden="1"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hidden="1"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hidden="1"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hidden="1"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hidden="1"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hidden="1"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hidden="1"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hidden="1"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hidden="1"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hidden="1"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hidden="1" customHeight="1" x14ac:dyDescent="0.3">
      <c r="A2630" s="27">
        <f t="shared" si="14"/>
        <v>1055</v>
      </c>
      <c r="B2630" s="31">
        <v>44805</v>
      </c>
      <c r="C2630" s="31">
        <v>44698</v>
      </c>
      <c r="D2630" s="19" t="s">
        <v>1034</v>
      </c>
      <c r="E2630" s="51" t="str">
        <f>IF(ISBLANK(LeaveTracker[[#This Row],[Employee Name]]),"-----",VLOOKUP(LeaveTracker[[#This Row],[Employee Name]],Employees[[Employee Name]:[Office]],7))</f>
        <v>CSWDO</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hidden="1"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hidden="1"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hidden="1"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hidden="1"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hidden="1"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hidden="1"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hidden="1"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hidden="1"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hidden="1"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hidden="1"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hidden="1"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hidden="1"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hidden="1"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hidden="1"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hidden="1"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hidden="1"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hidden="1"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hidden="1"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hidden="1"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hidden="1"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hidden="1"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hidden="1"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hidden="1"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hidden="1"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hidden="1"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hidden="1"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hidden="1"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hidden="1"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hidden="1"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hidden="1"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hidden="1"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hidden="1"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hidden="1"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hidden="1"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hidden="1"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hidden="1"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hidden="1"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hidden="1"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hidden="1"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hidden="1"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hidden="1"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hidden="1"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hidden="1"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hidden="1"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hidden="1"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hidden="1"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hidden="1"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hidden="1"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hidden="1"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hidden="1"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hidden="1"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hidden="1"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hidden="1"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hidden="1"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hidden="1"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hidden="1"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hidden="1"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hidden="1"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hidden="1"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hidden="1"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hidden="1"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hidden="1"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hidden="1"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hidden="1"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hidden="1"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hidden="1"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hidden="1"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hidden="1"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hidden="1"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hidden="1"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hidden="1" customHeight="1" x14ac:dyDescent="0.3">
      <c r="A2701" s="27">
        <f t="shared" si="16"/>
        <v>1115</v>
      </c>
      <c r="B2701" s="31">
        <v>44831</v>
      </c>
      <c r="C2701" s="31">
        <v>44804</v>
      </c>
      <c r="D2701" s="19" t="s">
        <v>1279</v>
      </c>
      <c r="E2701" s="51" t="str">
        <f>IF(ISBLANK(LeaveTracker[[#This Row],[Employee Name]]),"-----",VLOOKUP(LeaveTracker[[#This Row],[Employee Name]],Employees[[Employee Name]:[Office]],7))</f>
        <v>CSWDO</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hidden="1"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hidden="1"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hidden="1"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hidden="1"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hidden="1"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hidden="1"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hidden="1"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hidden="1"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hidden="1"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hidden="1"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hidden="1"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hidden="1"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hidden="1"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hidden="1"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hidden="1"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hidden="1"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hidden="1"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hidden="1"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hidden="1"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hidden="1"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hidden="1"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hidden="1"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hidden="1"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hidden="1"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hidden="1"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hidden="1"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hidden="1"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hidden="1"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hidden="1"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hidden="1"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hidden="1"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hidden="1"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hidden="1"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hidden="1"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hidden="1"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hidden="1"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hidden="1"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hidden="1"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hidden="1"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hidden="1"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hidden="1"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hidden="1"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hidden="1"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hidden="1"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hidden="1"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hidden="1"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hidden="1"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hidden="1"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hidden="1"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hidden="1"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hidden="1"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hidden="1"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hidden="1"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hidden="1"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hidden="1"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hidden="1"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hidden="1"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hidden="1"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hidden="1"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hidden="1"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hidden="1"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hidden="1"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hidden="1"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hidden="1"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hidden="1"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hidden="1"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hidden="1"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hidden="1"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hidden="1"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hidden="1"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hidden="1"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hidden="1"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hidden="1"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hidden="1"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hidden="1"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hidden="1"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hidden="1"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hidden="1"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hidden="1"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hidden="1"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hidden="1"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hidden="1"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hidden="1" customHeight="1" x14ac:dyDescent="0.3">
      <c r="A2784" s="27">
        <v>1177</v>
      </c>
      <c r="B2784" s="31">
        <v>44845</v>
      </c>
      <c r="C2784" s="31">
        <v>44824</v>
      </c>
      <c r="D2784" s="19" t="s">
        <v>1034</v>
      </c>
      <c r="E2784" s="51" t="str">
        <f>IF(ISBLANK(LeaveTracker[[#This Row],[Employee Name]]),"-----",VLOOKUP(LeaveTracker[[#This Row],[Employee Name]],Employees[[Employee Name]:[Office]],7))</f>
        <v>CSWDO</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hidden="1"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hidden="1"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hidden="1"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hidden="1"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hidden="1"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hidden="1"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hidden="1"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hidden="1"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hidden="1"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hidden="1"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hidden="1"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hidden="1"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hidden="1"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hidden="1"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hidden="1"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hidden="1"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hidden="1"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hidden="1"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hidden="1"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hidden="1"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hidden="1"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hidden="1"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hidden="1"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hidden="1"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hidden="1"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hidden="1"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hidden="1"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hidden="1"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hidden="1"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hidden="1"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hidden="1"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hidden="1"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hidden="1"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hidden="1"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hidden="1"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hidden="1"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hidden="1"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hidden="1"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hidden="1"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hidden="1"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hidden="1"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hidden="1"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hidden="1"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hidden="1"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hidden="1"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hidden="1"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hidden="1"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hidden="1"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hidden="1"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hidden="1"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hidden="1"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hidden="1"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hidden="1"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hidden="1"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hidden="1"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hidden="1"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hidden="1"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hidden="1"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hidden="1"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hidden="1"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hidden="1"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hidden="1"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hidden="1"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hidden="1"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hidden="1" customHeight="1" x14ac:dyDescent="0.3">
      <c r="A2849" s="27">
        <v>1235</v>
      </c>
      <c r="B2849" s="31">
        <v>44846</v>
      </c>
      <c r="C2849" s="31">
        <v>44777</v>
      </c>
      <c r="D2849" s="19" t="s">
        <v>391</v>
      </c>
      <c r="E2849" s="51" t="str">
        <f>IF(ISBLANK(LeaveTracker[[#This Row],[Employee Name]]),"-----",VLOOKUP(LeaveTracker[[#This Row],[Employee Name]],Employees[[Employee Name]:[Office]],7))</f>
        <v>PDAO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hidden="1" customHeight="1" x14ac:dyDescent="0.3">
      <c r="A2850" s="27">
        <v>1235</v>
      </c>
      <c r="B2850" s="31">
        <v>44846</v>
      </c>
      <c r="C2850" s="31">
        <v>44777</v>
      </c>
      <c r="D2850" s="19" t="s">
        <v>391</v>
      </c>
      <c r="E2850" s="51" t="str">
        <f>IF(ISBLANK(LeaveTracker[[#This Row],[Employee Name]]),"-----",VLOOKUP(LeaveTracker[[#This Row],[Employee Name]],Employees[[Employee Name]:[Office]],7))</f>
        <v>PDAO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hidden="1"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hidden="1"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hidden="1"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hidden="1"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hidden="1"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hidden="1"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hidden="1"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hidden="1"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hidden="1"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hidden="1"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hidden="1"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hidden="1"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hidden="1"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hidden="1"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hidden="1"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hidden="1"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hidden="1"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hidden="1"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hidden="1"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hidden="1"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hidden="1"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hidden="1"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hidden="1"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hidden="1"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hidden="1"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hidden="1"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hidden="1"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hidden="1"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hidden="1"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hidden="1"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hidden="1"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hidden="1"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hidden="1"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hidden="1"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hidden="1"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hidden="1"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hidden="1"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hidden="1"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hidden="1"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hidden="1"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hidden="1"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hidden="1"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hidden="1"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hidden="1"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hidden="1"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hidden="1"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hidden="1"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hidden="1"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hidden="1"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hidden="1"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hidden="1"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hidden="1"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hidden="1" customHeight="1" x14ac:dyDescent="0.3">
      <c r="A2903" s="27">
        <f t="shared" si="19"/>
        <v>1277</v>
      </c>
      <c r="B2903" s="31">
        <v>44893</v>
      </c>
      <c r="C2903" s="31">
        <v>44852</v>
      </c>
      <c r="D2903" s="19" t="s">
        <v>714</v>
      </c>
      <c r="E2903" s="51" t="str">
        <f>IF(ISBLANK(LeaveTracker[[#This Row],[Employee Name]]),"-----",VLOOKUP(LeaveTracker[[#This Row],[Employee Name]],Employees[[Employee Name]:[Office]],7))</f>
        <v>CSWDO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hidden="1" customHeight="1" x14ac:dyDescent="0.3">
      <c r="A2904" s="27">
        <f t="shared" si="19"/>
        <v>1278</v>
      </c>
      <c r="B2904" s="31">
        <v>44893</v>
      </c>
      <c r="C2904" s="31">
        <v>44879</v>
      </c>
      <c r="D2904" s="19" t="s">
        <v>714</v>
      </c>
      <c r="E2904" s="51" t="str">
        <f>IF(ISBLANK(LeaveTracker[[#This Row],[Employee Name]]),"-----",VLOOKUP(LeaveTracker[[#This Row],[Employee Name]],Employees[[Employee Name]:[Office]],7))</f>
        <v>CSWDO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hidden="1" customHeight="1" x14ac:dyDescent="0.3">
      <c r="A2905" s="27">
        <f t="shared" si="19"/>
        <v>1279</v>
      </c>
      <c r="B2905" s="31">
        <v>44893</v>
      </c>
      <c r="C2905" s="31">
        <v>44876</v>
      </c>
      <c r="D2905" s="19" t="s">
        <v>714</v>
      </c>
      <c r="E2905" s="51" t="str">
        <f>IF(ISBLANK(LeaveTracker[[#This Row],[Employee Name]]),"-----",VLOOKUP(LeaveTracker[[#This Row],[Employee Name]],Employees[[Employee Name]:[Office]],7))</f>
        <v>CSWDO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hidden="1"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hidden="1"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hidden="1"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hidden="1"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hidden="1" customHeight="1" x14ac:dyDescent="0.3">
      <c r="A2910" s="27">
        <f t="shared" si="19"/>
        <v>1284</v>
      </c>
      <c r="B2910" s="31">
        <v>44893</v>
      </c>
      <c r="C2910" s="31">
        <v>44813</v>
      </c>
      <c r="D2910" s="19" t="s">
        <v>714</v>
      </c>
      <c r="E2910" s="51" t="str">
        <f>IF(ISBLANK(LeaveTracker[[#This Row],[Employee Name]]),"-----",VLOOKUP(LeaveTracker[[#This Row],[Employee Name]],Employees[[Employee Name]:[Office]],7))</f>
        <v>CSWDO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hidden="1"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hidden="1"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hidden="1"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hidden="1"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hidden="1"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hidden="1"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hidden="1"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hidden="1"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hidden="1"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hidden="1"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hidden="1"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hidden="1"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hidden="1"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hidden="1"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hidden="1"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hidden="1"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hidden="1"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hidden="1"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hidden="1"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hidden="1"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hidden="1"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hidden="1"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hidden="1"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hidden="1"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hidden="1"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hidden="1"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hidden="1"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hidden="1"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hidden="1"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hidden="1"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hidden="1"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hidden="1"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hidden="1"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hidden="1"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hidden="1"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hidden="1"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hidden="1"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hidden="1"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hidden="1"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hidden="1"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hidden="1"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hidden="1"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hidden="1"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hidden="1"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hidden="1"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hidden="1"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hidden="1"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hidden="1"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hidden="1" customHeight="1" x14ac:dyDescent="0.3">
      <c r="A2959" s="27">
        <f t="shared" si="20"/>
        <v>1324</v>
      </c>
      <c r="B2959" s="31">
        <v>44893</v>
      </c>
      <c r="C2959" s="31">
        <v>44796</v>
      </c>
      <c r="D2959" s="19" t="s">
        <v>714</v>
      </c>
      <c r="E2959" s="51" t="str">
        <f>IF(ISBLANK(LeaveTracker[[#This Row],[Employee Name]]),"-----",VLOOKUP(LeaveTracker[[#This Row],[Employee Name]],Employees[[Employee Name]:[Office]],7))</f>
        <v>CSWDO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hidden="1"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hidden="1"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hidden="1"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hidden="1"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hidden="1"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hidden="1"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hidden="1"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hidden="1"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hidden="1"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hidden="1"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hidden="1"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hidden="1"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hidden="1"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hidden="1"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hidden="1"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hidden="1"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hidden="1"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hidden="1"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hidden="1"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hidden="1"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hidden="1"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hidden="1"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hidden="1"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hidden="1"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hidden="1"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hidden="1"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hidden="1"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hidden="1"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hidden="1"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hidden="1"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hidden="1"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hidden="1"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hidden="1"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hidden="1"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hidden="1"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hidden="1"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hidden="1"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hidden="1"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hidden="1"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hidden="1"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hidden="1"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hidden="1"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hidden="1"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hidden="1"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hidden="1"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hidden="1"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hidden="1"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hidden="1"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hidden="1"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hidden="1"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hidden="1"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hidden="1"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hidden="1"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hidden="1" customHeight="1" x14ac:dyDescent="0.3">
      <c r="A3013" s="27">
        <f t="shared" si="21"/>
        <v>1373</v>
      </c>
      <c r="B3013" s="31">
        <v>44893</v>
      </c>
      <c r="C3013" s="31">
        <v>44865</v>
      </c>
      <c r="D3013" s="19" t="s">
        <v>391</v>
      </c>
      <c r="E3013" s="51" t="str">
        <f>IF(ISBLANK(LeaveTracker[[#This Row],[Employee Name]]),"-----",VLOOKUP(LeaveTracker[[#This Row],[Employee Name]],Employees[[Employee Name]:[Office]],7))</f>
        <v>PDAO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hidden="1" customHeight="1" x14ac:dyDescent="0.3">
      <c r="A3014" s="27">
        <f t="shared" si="21"/>
        <v>1374</v>
      </c>
      <c r="B3014" s="31">
        <v>44893</v>
      </c>
      <c r="C3014" s="31">
        <v>44855</v>
      </c>
      <c r="D3014" s="19" t="s">
        <v>391</v>
      </c>
      <c r="E3014" s="51" t="str">
        <f>IF(ISBLANK(LeaveTracker[[#This Row],[Employee Name]]),"-----",VLOOKUP(LeaveTracker[[#This Row],[Employee Name]],Employees[[Employee Name]:[Office]],7))</f>
        <v>PDAO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hidden="1"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hidden="1"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hidden="1"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hidden="1"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hidden="1"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hidden="1"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hidden="1"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hidden="1"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hidden="1"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hidden="1"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hidden="1"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hidden="1"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hidden="1"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hidden="1"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hidden="1"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hidden="1"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hidden="1"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hidden="1"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hidden="1"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hidden="1"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hidden="1"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hidden="1"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hidden="1"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hidden="1"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hidden="1"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hidden="1"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hidden="1"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hidden="1"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hidden="1" customHeight="1" x14ac:dyDescent="0.3">
      <c r="A3043" s="27">
        <f t="shared" si="21"/>
        <v>1401</v>
      </c>
      <c r="B3043" s="31">
        <v>44922</v>
      </c>
      <c r="C3043" s="31">
        <v>44886</v>
      </c>
      <c r="D3043" s="19" t="s">
        <v>1767</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hidden="1" customHeight="1" x14ac:dyDescent="0.3">
      <c r="A3044" s="27">
        <f t="shared" si="21"/>
        <v>1402</v>
      </c>
      <c r="B3044" s="31">
        <v>44922</v>
      </c>
      <c r="C3044" s="31">
        <v>44826</v>
      </c>
      <c r="D3044" s="19" t="s">
        <v>1767</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hidden="1"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hidden="1"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hidden="1"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hidden="1"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hidden="1"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hidden="1" customHeight="1" x14ac:dyDescent="0.3">
      <c r="A3050" s="27">
        <f t="shared" si="21"/>
        <v>1408</v>
      </c>
      <c r="B3050" s="31">
        <v>44922</v>
      </c>
      <c r="C3050" s="31">
        <v>44860</v>
      </c>
      <c r="D3050" s="19" t="s">
        <v>1767</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hidden="1"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hidden="1"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hidden="1"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hidden="1"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hidden="1"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hidden="1"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hidden="1"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hidden="1"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hidden="1"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hidden="1"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hidden="1"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hidden="1"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hidden="1" customHeight="1" x14ac:dyDescent="0.3">
      <c r="A3063" s="27">
        <f t="shared" si="21"/>
        <v>1420</v>
      </c>
      <c r="B3063" s="31">
        <v>44922</v>
      </c>
      <c r="C3063" s="31">
        <v>44775</v>
      </c>
      <c r="D3063" s="19" t="s">
        <v>1981</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hidden="1"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hidden="1"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hidden="1"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hidden="1"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hidden="1"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hidden="1"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hidden="1"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hidden="1"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hidden="1"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hidden="1"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hidden="1"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hidden="1"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hidden="1"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hidden="1"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hidden="1"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hidden="1"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hidden="1" customHeight="1" x14ac:dyDescent="0.3">
      <c r="A3080" s="27">
        <f t="shared" si="22"/>
        <v>1437</v>
      </c>
      <c r="B3080" s="31">
        <v>44922</v>
      </c>
      <c r="C3080" s="31">
        <v>44884</v>
      </c>
      <c r="D3080" s="19" t="s">
        <v>1833</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hidden="1"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hidden="1"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hidden="1"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hidden="1"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hidden="1"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hidden="1"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hidden="1"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hidden="1"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hidden="1"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hidden="1"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hidden="1"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hidden="1"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hidden="1"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hidden="1"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hidden="1"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hidden="1" customHeight="1" x14ac:dyDescent="0.3">
      <c r="A3096" s="27">
        <f t="shared" si="22"/>
        <v>1450</v>
      </c>
      <c r="B3096" s="31">
        <v>44922</v>
      </c>
      <c r="C3096" s="31">
        <v>44838</v>
      </c>
      <c r="D3096" s="19" t="s">
        <v>1984</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hidden="1"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hidden="1"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hidden="1"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hidden="1"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hidden="1"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hidden="1"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hidden="1"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hidden="1"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hidden="1"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hidden="1"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hidden="1"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hidden="1"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hidden="1"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hidden="1"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hidden="1"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hidden="1"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hidden="1"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hidden="1"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hidden="1"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hidden="1"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hidden="1"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hidden="1"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hidden="1"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hidden="1"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hidden="1"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hidden="1"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hidden="1"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hidden="1"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hidden="1"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hidden="1" customHeight="1" x14ac:dyDescent="0.3">
      <c r="A3126" s="27">
        <f t="shared" si="22"/>
        <v>1479</v>
      </c>
      <c r="B3126" s="31">
        <v>44922</v>
      </c>
      <c r="C3126" s="31">
        <v>44884</v>
      </c>
      <c r="D3126" s="19" t="s">
        <v>1853</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hidden="1" customHeight="1" x14ac:dyDescent="0.3">
      <c r="A3127" s="27">
        <f t="shared" si="22"/>
        <v>1480</v>
      </c>
      <c r="B3127" s="31">
        <v>44922</v>
      </c>
      <c r="C3127" s="24">
        <v>44874</v>
      </c>
      <c r="D3127" s="19" t="s">
        <v>1868</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1955</v>
      </c>
      <c r="K3127" s="51" t="str">
        <f ca="1">LeaveTracker[[#This Row],[Days]]&amp;" "&amp;LeaveTracker[[#This Row],[Type of Leave]]</f>
        <v>3 OTHER</v>
      </c>
      <c r="L3127" s="23">
        <f ca="1">NETWORKDAYS(LeaveTracker[[#This Row],[Start Date]],LeaveTracker[[#This Row],[End Date]],lstHolidays)</f>
        <v>3</v>
      </c>
      <c r="M3127" s="27"/>
    </row>
    <row r="3128" spans="1:13" ht="30" hidden="1"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hidden="1"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hidden="1"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hidden="1"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hidden="1"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hidden="1"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hidden="1"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hidden="1"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hidden="1"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hidden="1"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hidden="1" customHeight="1" x14ac:dyDescent="0.3">
      <c r="A3138" s="27">
        <f t="shared" si="23"/>
        <v>1490</v>
      </c>
      <c r="B3138" s="31">
        <v>44922</v>
      </c>
      <c r="C3138" s="31">
        <v>44851</v>
      </c>
      <c r="D3138" s="19" t="s">
        <v>195</v>
      </c>
      <c r="E3138" s="51" t="str">
        <f>IF(ISBLANK(LeaveTracker[[#This Row],[Employee Name]]),"-----",VLOOKUP(LeaveTracker[[#This Row],[Employee Name]],Employees[[Employee Name]:[Office]],7))</f>
        <v>PEOPLE'S PARK</v>
      </c>
      <c r="F3138" s="51" t="str">
        <f>IF(ISBLANK(LeaveTracker[[#This Row],[Employee Name]]),"-----",VLOOKUP(LeaveTracker[[#This Row],[Employee Name]],Employees[[Employee Name]:[Office]],6))</f>
        <v>CASUAL</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hidden="1"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hidden="1"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hidden="1"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hidden="1"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hidden="1"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hidden="1"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hidden="1" customHeight="1" x14ac:dyDescent="0.3">
      <c r="A3145" s="27">
        <f t="shared" si="23"/>
        <v>1497</v>
      </c>
      <c r="B3145" s="31">
        <v>44922</v>
      </c>
      <c r="C3145" s="31">
        <v>44809</v>
      </c>
      <c r="D3145" s="19" t="s">
        <v>1987</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hidden="1"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hidden="1"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hidden="1"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hidden="1"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hidden="1"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hidden="1"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hidden="1"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1955</v>
      </c>
      <c r="K3152" s="51" t="str">
        <f ca="1">LeaveTracker[[#This Row],[Days]]&amp;" "&amp;LeaveTracker[[#This Row],[Type of Leave]]</f>
        <v>5 OTHER</v>
      </c>
      <c r="L3152" s="23">
        <f ca="1">NETWORKDAYS(LeaveTracker[[#This Row],[Start Date]],LeaveTracker[[#This Row],[End Date]],lstHolidays)</f>
        <v>5</v>
      </c>
      <c r="M3152" s="27"/>
    </row>
    <row r="3153" spans="1:13" ht="30" hidden="1"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hidden="1"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hidden="1"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hidden="1"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hidden="1"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hidden="1"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hidden="1"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hidden="1" customHeight="1" x14ac:dyDescent="0.3">
      <c r="A3160" s="27">
        <f t="shared" si="23"/>
        <v>1512</v>
      </c>
      <c r="B3160" s="31">
        <v>44922</v>
      </c>
      <c r="C3160" s="31">
        <v>44880</v>
      </c>
      <c r="D3160" s="19" t="s">
        <v>1984</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hidden="1" customHeight="1" x14ac:dyDescent="0.3">
      <c r="A3161" s="27">
        <v>1512</v>
      </c>
      <c r="B3161" s="31">
        <v>44922</v>
      </c>
      <c r="C3161" s="31">
        <v>44880</v>
      </c>
      <c r="D3161" s="19" t="s">
        <v>1984</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hidden="1"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hidden="1"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hidden="1"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hidden="1"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hidden="1" customHeight="1" x14ac:dyDescent="0.3">
      <c r="A3166" s="27">
        <f t="shared" si="23"/>
        <v>1517</v>
      </c>
      <c r="B3166" s="31">
        <v>44922</v>
      </c>
      <c r="C3166" s="31">
        <v>44911</v>
      </c>
      <c r="D3166" s="19" t="s">
        <v>1835</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hidden="1"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hidden="1"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hidden="1"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hidden="1"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hidden="1"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hidden="1"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hidden="1"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hidden="1"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hidden="1"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hidden="1"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hidden="1"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hidden="1"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hidden="1" customHeight="1" x14ac:dyDescent="0.3">
      <c r="A3179" s="27">
        <f t="shared" si="23"/>
        <v>1528</v>
      </c>
      <c r="B3179" s="31">
        <v>44922</v>
      </c>
      <c r="C3179" s="31">
        <v>44902</v>
      </c>
      <c r="D3179" s="35" t="s">
        <v>714</v>
      </c>
      <c r="E3179" s="51" t="str">
        <f>IF(ISBLANK(LeaveTracker[[#This Row],[Employee Name]]),"-----",VLOOKUP(LeaveTracker[[#This Row],[Employee Name]],Employees[[Employee Name]:[Office]],7))</f>
        <v>CSWDO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hidden="1" customHeight="1" x14ac:dyDescent="0.3">
      <c r="A3180" s="27">
        <f t="shared" si="23"/>
        <v>1529</v>
      </c>
      <c r="B3180" s="31">
        <v>44922</v>
      </c>
      <c r="C3180" s="31">
        <v>44890</v>
      </c>
      <c r="D3180" s="35" t="s">
        <v>714</v>
      </c>
      <c r="E3180" s="51" t="str">
        <f>IF(ISBLANK(LeaveTracker[[#This Row],[Employee Name]]),"-----",VLOOKUP(LeaveTracker[[#This Row],[Employee Name]],Employees[[Employee Name]:[Office]],7))</f>
        <v>CSWDO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hidden="1"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hidden="1"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hidden="1"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hidden="1"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hidden="1"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hidden="1"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hidden="1"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hidden="1"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hidden="1"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hidden="1"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hidden="1"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hidden="1"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hidden="1"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hidden="1" customHeight="1" x14ac:dyDescent="0.3">
      <c r="A3194" s="27">
        <f t="shared" si="23"/>
        <v>1534</v>
      </c>
      <c r="B3194" s="31">
        <v>44922</v>
      </c>
      <c r="C3194" s="31">
        <v>44922</v>
      </c>
      <c r="D3194" s="19" t="s">
        <v>1990</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hidden="1"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hidden="1"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hidden="1"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hidden="1"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hidden="1"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hidden="1"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hidden="1"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hidden="1"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hidden="1"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hidden="1"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hidden="1"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hidden="1"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hidden="1"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hidden="1"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hidden="1"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hidden="1"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hidden="1"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hidden="1"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hidden="1"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hidden="1"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hidden="1"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hidden="1"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hidden="1"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hidden="1"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hidden="1"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hidden="1"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hidden="1"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hidden="1"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hidden="1"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hidden="1"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hidden="1"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hidden="1"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hidden="1"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hidden="1"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hidden="1"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hidden="1"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hidden="1"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hidden="1"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hidden="1" customHeight="1" x14ac:dyDescent="0.3">
      <c r="A3233" s="27">
        <f t="shared" si="24"/>
        <v>1563</v>
      </c>
      <c r="B3233" s="31">
        <v>44922</v>
      </c>
      <c r="C3233" s="31">
        <v>44909</v>
      </c>
      <c r="D3233" s="19" t="s">
        <v>1831</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hidden="1" customHeight="1" x14ac:dyDescent="0.3">
      <c r="A3234" s="27">
        <f t="shared" si="24"/>
        <v>1564</v>
      </c>
      <c r="B3234" s="31">
        <v>44922</v>
      </c>
      <c r="C3234" s="31">
        <v>44911</v>
      </c>
      <c r="D3234" s="19" t="s">
        <v>1830</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hidden="1" customHeight="1" x14ac:dyDescent="0.3">
      <c r="A3235" s="27">
        <f t="shared" si="24"/>
        <v>1565</v>
      </c>
      <c r="B3235" s="31">
        <v>44922</v>
      </c>
      <c r="C3235" s="31">
        <v>44911</v>
      </c>
      <c r="D3235" s="19" t="s">
        <v>1743</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hidden="1" customHeight="1" x14ac:dyDescent="0.3">
      <c r="A3236" s="27">
        <f t="shared" si="24"/>
        <v>1566</v>
      </c>
      <c r="B3236" s="31">
        <v>44922</v>
      </c>
      <c r="C3236" s="31">
        <v>44894</v>
      </c>
      <c r="D3236" s="19" t="s">
        <v>1835</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hidden="1" customHeight="1" x14ac:dyDescent="0.3">
      <c r="A3237" s="27">
        <f t="shared" si="24"/>
        <v>1567</v>
      </c>
      <c r="B3237" s="31">
        <v>44922</v>
      </c>
      <c r="C3237" s="31">
        <v>44907</v>
      </c>
      <c r="D3237" s="19" t="s">
        <v>1915</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hidden="1" customHeight="1" x14ac:dyDescent="0.3">
      <c r="A3238" s="27">
        <f t="shared" si="24"/>
        <v>1568</v>
      </c>
      <c r="B3238" s="31">
        <v>44922</v>
      </c>
      <c r="C3238" s="31">
        <v>44907</v>
      </c>
      <c r="D3238" s="19" t="s">
        <v>1798</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hidden="1" customHeight="1" x14ac:dyDescent="0.3">
      <c r="A3239" s="27">
        <f t="shared" si="24"/>
        <v>1569</v>
      </c>
      <c r="B3239" s="31">
        <v>44922</v>
      </c>
      <c r="C3239" s="31">
        <v>44893</v>
      </c>
      <c r="D3239" s="19" t="s">
        <v>1825</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hidden="1" customHeight="1" x14ac:dyDescent="0.3">
      <c r="A3240" s="27">
        <v>1569</v>
      </c>
      <c r="B3240" s="31">
        <v>44922</v>
      </c>
      <c r="C3240" s="31">
        <v>44893</v>
      </c>
      <c r="D3240" s="19" t="s">
        <v>1825</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hidden="1"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hidden="1"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hidden="1"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hidden="1"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hidden="1"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hidden="1"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hidden="1"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hidden="1"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hidden="1"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hidden="1"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hidden="1"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hidden="1"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hidden="1"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hidden="1"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hidden="1"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hidden="1"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hidden="1"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hidden="1"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hidden="1"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hidden="1"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hidden="1"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hidden="1"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hidden="1"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hidden="1"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hidden="1"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hidden="1"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hidden="1" customHeight="1" x14ac:dyDescent="0.3">
      <c r="A3267" s="27">
        <f t="shared" si="25"/>
        <v>1589</v>
      </c>
      <c r="B3267" s="31">
        <v>44922</v>
      </c>
      <c r="C3267" s="31">
        <v>44896</v>
      </c>
      <c r="D3267" s="19" t="s">
        <v>391</v>
      </c>
      <c r="E3267" s="51" t="str">
        <f>IF(ISBLANK(LeaveTracker[[#This Row],[Employee Name]]),"-----",VLOOKUP(LeaveTracker[[#This Row],[Employee Name]],Employees[[Employee Name]:[Office]],7))</f>
        <v>PDAO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hidden="1"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hidden="1"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hidden="1"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hidden="1"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hidden="1"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hidden="1"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hidden="1"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hidden="1"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hidden="1"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hidden="1"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hidden="1"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hidden="1"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hidden="1"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hidden="1"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hidden="1"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hidden="1"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hidden="1"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hidden="1"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hidden="1"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hidden="1"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hidden="1"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hidden="1"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hidden="1"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hidden="1"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hidden="1" customHeight="1" x14ac:dyDescent="0.3">
      <c r="A3292" s="27">
        <f t="shared" si="25"/>
        <v>1608</v>
      </c>
      <c r="B3292" s="31">
        <v>44922</v>
      </c>
      <c r="C3292" s="31">
        <v>44888</v>
      </c>
      <c r="D3292" s="19" t="s">
        <v>1853</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hidden="1" customHeight="1" x14ac:dyDescent="0.3">
      <c r="A3293" s="27">
        <v>1608</v>
      </c>
      <c r="B3293" s="31">
        <v>44922</v>
      </c>
      <c r="C3293" s="31">
        <v>44889</v>
      </c>
      <c r="D3293" s="19" t="s">
        <v>1853</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hidden="1" customHeight="1" x14ac:dyDescent="0.3">
      <c r="A3294" s="27">
        <v>1608</v>
      </c>
      <c r="B3294" s="31">
        <v>44922</v>
      </c>
      <c r="C3294" s="31">
        <v>44890</v>
      </c>
      <c r="D3294" s="19" t="s">
        <v>1853</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hidden="1" customHeight="1" x14ac:dyDescent="0.3">
      <c r="A3295" s="27">
        <v>1608</v>
      </c>
      <c r="B3295" s="31">
        <v>44922</v>
      </c>
      <c r="C3295" s="31">
        <v>44891</v>
      </c>
      <c r="D3295" s="19" t="s">
        <v>1853</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hidden="1" customHeight="1" x14ac:dyDescent="0.3">
      <c r="A3296" s="27">
        <f t="shared" si="25"/>
        <v>1609</v>
      </c>
      <c r="B3296" s="31">
        <v>44922</v>
      </c>
      <c r="C3296" s="31">
        <v>44894</v>
      </c>
      <c r="D3296" s="19" t="s">
        <v>1853</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hidden="1" customHeight="1" x14ac:dyDescent="0.3">
      <c r="A3297" s="27">
        <f t="shared" si="25"/>
        <v>1610</v>
      </c>
      <c r="B3297" s="31">
        <v>44922</v>
      </c>
      <c r="C3297" s="31">
        <v>44893</v>
      </c>
      <c r="D3297" s="19" t="s">
        <v>1764</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hidden="1" customHeight="1" x14ac:dyDescent="0.3">
      <c r="A3298" s="27">
        <v>1610</v>
      </c>
      <c r="B3298" s="31">
        <v>44922</v>
      </c>
      <c r="C3298" s="31">
        <v>44893</v>
      </c>
      <c r="D3298" s="19" t="s">
        <v>1764</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hidden="1" customHeight="1" x14ac:dyDescent="0.3">
      <c r="A3299" s="27">
        <f t="shared" si="25"/>
        <v>1611</v>
      </c>
      <c r="B3299" s="31">
        <v>44922</v>
      </c>
      <c r="C3299" s="31">
        <v>44890</v>
      </c>
      <c r="D3299" s="19" t="s">
        <v>1764</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hidden="1" customHeight="1" x14ac:dyDescent="0.3">
      <c r="A3300" s="27">
        <f t="shared" si="25"/>
        <v>1612</v>
      </c>
      <c r="B3300" s="31">
        <v>44922</v>
      </c>
      <c r="C3300" s="31">
        <v>44907</v>
      </c>
      <c r="D3300" s="19" t="s">
        <v>1820</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hidden="1" customHeight="1" x14ac:dyDescent="0.3">
      <c r="A3301" s="27">
        <v>1612</v>
      </c>
      <c r="B3301" s="31">
        <v>44922</v>
      </c>
      <c r="C3301" s="31">
        <v>44907</v>
      </c>
      <c r="D3301" s="19" t="s">
        <v>1820</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hidden="1" customHeight="1" x14ac:dyDescent="0.3">
      <c r="A3302" s="27">
        <v>1612</v>
      </c>
      <c r="B3302" s="31">
        <v>44922</v>
      </c>
      <c r="C3302" s="31">
        <v>44907</v>
      </c>
      <c r="D3302" s="19" t="s">
        <v>1820</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hidden="1" customHeight="1" x14ac:dyDescent="0.3">
      <c r="A3303" s="27">
        <f t="shared" si="25"/>
        <v>1613</v>
      </c>
      <c r="B3303" s="31">
        <v>44922</v>
      </c>
      <c r="C3303" s="31">
        <v>44902</v>
      </c>
      <c r="D3303" s="19" t="s">
        <v>1820</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hidden="1" customHeight="1" x14ac:dyDescent="0.3">
      <c r="A3304" s="27">
        <f t="shared" si="25"/>
        <v>1614</v>
      </c>
      <c r="B3304" s="31">
        <v>44922</v>
      </c>
      <c r="C3304" s="31">
        <v>44907</v>
      </c>
      <c r="D3304" s="19" t="s">
        <v>1876</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hidden="1" customHeight="1" x14ac:dyDescent="0.3">
      <c r="A3305" s="27">
        <f t="shared" si="25"/>
        <v>1615</v>
      </c>
      <c r="B3305" s="31">
        <v>44922</v>
      </c>
      <c r="C3305" s="31">
        <v>44915</v>
      </c>
      <c r="D3305" s="19" t="s">
        <v>1878</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hidden="1" customHeight="1" x14ac:dyDescent="0.3">
      <c r="A3306" s="27">
        <v>1615</v>
      </c>
      <c r="B3306" s="31">
        <v>44922</v>
      </c>
      <c r="C3306" s="31">
        <v>44915</v>
      </c>
      <c r="D3306" s="19" t="s">
        <v>1878</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hidden="1" customHeight="1" x14ac:dyDescent="0.3">
      <c r="A3307" s="27">
        <f t="shared" si="25"/>
        <v>1616</v>
      </c>
      <c r="B3307" s="31">
        <v>44922</v>
      </c>
      <c r="C3307" s="31">
        <v>44915</v>
      </c>
      <c r="D3307" s="19" t="s">
        <v>1822</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hidden="1" customHeight="1" x14ac:dyDescent="0.3">
      <c r="A3308" s="27">
        <f t="shared" si="25"/>
        <v>1617</v>
      </c>
      <c r="B3308" s="31">
        <v>44922</v>
      </c>
      <c r="C3308" s="31">
        <v>44907</v>
      </c>
      <c r="D3308" s="19" t="s">
        <v>1863</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hidden="1" customHeight="1" x14ac:dyDescent="0.3">
      <c r="A3309" s="27">
        <f t="shared" si="25"/>
        <v>1618</v>
      </c>
      <c r="B3309" s="31">
        <v>44922</v>
      </c>
      <c r="C3309" s="31">
        <v>44900</v>
      </c>
      <c r="D3309" s="19" t="s">
        <v>1861</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hidden="1" customHeight="1" x14ac:dyDescent="0.3">
      <c r="A3310" s="27">
        <v>1618</v>
      </c>
      <c r="B3310" s="31">
        <v>44922</v>
      </c>
      <c r="C3310" s="31">
        <v>44900</v>
      </c>
      <c r="D3310" s="19" t="s">
        <v>1861</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hidden="1" customHeight="1" x14ac:dyDescent="0.3">
      <c r="A3311" s="27">
        <f t="shared" si="25"/>
        <v>1619</v>
      </c>
      <c r="B3311" s="31">
        <v>44922</v>
      </c>
      <c r="C3311" s="31">
        <v>44900</v>
      </c>
      <c r="D3311" s="19" t="s">
        <v>1933</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hidden="1" customHeight="1" x14ac:dyDescent="0.3">
      <c r="A3312" s="27">
        <f t="shared" si="25"/>
        <v>1620</v>
      </c>
      <c r="B3312" s="31">
        <v>44922</v>
      </c>
      <c r="C3312" s="31">
        <v>44900</v>
      </c>
      <c r="D3312" s="19" t="s">
        <v>1933</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hidden="1" customHeight="1" x14ac:dyDescent="0.3">
      <c r="A3313" s="27">
        <f t="shared" si="25"/>
        <v>1621</v>
      </c>
      <c r="B3313" s="31">
        <v>44922</v>
      </c>
      <c r="C3313" s="31">
        <v>44901</v>
      </c>
      <c r="D3313" s="19" t="s">
        <v>1901</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hidden="1" customHeight="1" x14ac:dyDescent="0.3">
      <c r="A3314" s="27">
        <f t="shared" si="25"/>
        <v>1622</v>
      </c>
      <c r="B3314" s="31">
        <v>44922</v>
      </c>
      <c r="C3314" s="31">
        <v>44895</v>
      </c>
      <c r="D3314" s="19" t="s">
        <v>1919</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hidden="1" customHeight="1" x14ac:dyDescent="0.3">
      <c r="A3315" s="27">
        <f t="shared" si="25"/>
        <v>1623</v>
      </c>
      <c r="B3315" s="31">
        <v>44922</v>
      </c>
      <c r="C3315" s="31">
        <v>44888</v>
      </c>
      <c r="D3315" s="19" t="s">
        <v>1936</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hidden="1" customHeight="1" x14ac:dyDescent="0.3">
      <c r="A3316" s="27">
        <f t="shared" si="25"/>
        <v>1624</v>
      </c>
      <c r="B3316" s="31">
        <v>44922</v>
      </c>
      <c r="C3316" s="31">
        <v>44896</v>
      </c>
      <c r="D3316" s="19" t="s">
        <v>1771</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hidden="1" customHeight="1" x14ac:dyDescent="0.3">
      <c r="A3317" s="27">
        <f t="shared" si="25"/>
        <v>1625</v>
      </c>
      <c r="B3317" s="31">
        <v>44922</v>
      </c>
      <c r="C3317" s="31">
        <v>44900</v>
      </c>
      <c r="D3317" s="19" t="s">
        <v>1876</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hidden="1" customHeight="1" x14ac:dyDescent="0.3">
      <c r="A3318" s="27">
        <f t="shared" si="25"/>
        <v>1626</v>
      </c>
      <c r="B3318" s="31">
        <v>44922</v>
      </c>
      <c r="C3318" s="31">
        <v>44900</v>
      </c>
      <c r="D3318" s="19" t="s">
        <v>1877</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hidden="1" customHeight="1" x14ac:dyDescent="0.3">
      <c r="A3319" s="27">
        <f t="shared" si="25"/>
        <v>1627</v>
      </c>
      <c r="B3319" s="31">
        <v>44922</v>
      </c>
      <c r="C3319" s="31">
        <v>44893</v>
      </c>
      <c r="D3319" s="19" t="s">
        <v>1877</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hidden="1" customHeight="1" x14ac:dyDescent="0.3">
      <c r="A3320" s="27">
        <v>1627</v>
      </c>
      <c r="B3320" s="31">
        <v>44922</v>
      </c>
      <c r="C3320" s="31">
        <v>44893</v>
      </c>
      <c r="D3320" s="19" t="s">
        <v>1877</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hidden="1" customHeight="1" x14ac:dyDescent="0.3">
      <c r="A3321" s="27">
        <f t="shared" si="25"/>
        <v>1628</v>
      </c>
      <c r="B3321" s="31">
        <v>44922</v>
      </c>
      <c r="C3321" s="31">
        <v>44904</v>
      </c>
      <c r="D3321" s="19" t="s">
        <v>1740</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hidden="1" customHeight="1" x14ac:dyDescent="0.3">
      <c r="A3322" s="27">
        <f t="shared" si="25"/>
        <v>1629</v>
      </c>
      <c r="B3322" s="31">
        <v>44922</v>
      </c>
      <c r="C3322" s="31">
        <v>44893</v>
      </c>
      <c r="D3322" s="19" t="s">
        <v>1740</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hidden="1" customHeight="1" x14ac:dyDescent="0.3">
      <c r="A3323" s="27">
        <f t="shared" ref="A3323:A3386" si="26">A3322+1</f>
        <v>1630</v>
      </c>
      <c r="B3323" s="31">
        <v>44922</v>
      </c>
      <c r="C3323" s="31">
        <v>44893</v>
      </c>
      <c r="D3323" s="19" t="s">
        <v>1740</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hidden="1" customHeight="1" x14ac:dyDescent="0.3">
      <c r="A3324" s="27">
        <f t="shared" si="26"/>
        <v>1631</v>
      </c>
      <c r="B3324" s="31">
        <v>44922</v>
      </c>
      <c r="C3324" s="31">
        <v>44894</v>
      </c>
      <c r="D3324" s="19" t="s">
        <v>1774</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hidden="1" customHeight="1" x14ac:dyDescent="0.3">
      <c r="A3325" s="27">
        <f t="shared" si="26"/>
        <v>1632</v>
      </c>
      <c r="B3325" s="31">
        <v>44922</v>
      </c>
      <c r="C3325" s="31">
        <v>44911</v>
      </c>
      <c r="D3325" s="19" t="s">
        <v>1930</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hidden="1" customHeight="1" x14ac:dyDescent="0.3">
      <c r="A3326" s="27">
        <f t="shared" si="26"/>
        <v>1633</v>
      </c>
      <c r="B3326" s="31">
        <v>44922</v>
      </c>
      <c r="C3326" s="31">
        <v>44900</v>
      </c>
      <c r="D3326" s="19" t="s">
        <v>1774</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hidden="1" customHeight="1" x14ac:dyDescent="0.3">
      <c r="A3327" s="27">
        <f t="shared" si="26"/>
        <v>1634</v>
      </c>
      <c r="B3327" s="31">
        <v>44922</v>
      </c>
      <c r="C3327" s="31">
        <v>44900</v>
      </c>
      <c r="D3327" s="19" t="s">
        <v>1752</v>
      </c>
      <c r="E3327" s="51" t="str">
        <f>IF(ISBLANK(LeaveTracker[[#This Row],[Employee Name]]),"-----",VLOOKUP(LeaveTracker[[#This Row],[Employee Name]],Employees[[Employee Name]:[Office]],7))</f>
        <v>TCNHS-ISHS</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hidden="1" customHeight="1" x14ac:dyDescent="0.3">
      <c r="A3328" s="27">
        <f t="shared" si="26"/>
        <v>1635</v>
      </c>
      <c r="B3328" s="31">
        <v>44922</v>
      </c>
      <c r="C3328" s="31">
        <v>44900</v>
      </c>
      <c r="D3328" s="19" t="s">
        <v>1752</v>
      </c>
      <c r="E3328" s="51" t="str">
        <f>IF(ISBLANK(LeaveTracker[[#This Row],[Employee Name]]),"-----",VLOOKUP(LeaveTracker[[#This Row],[Employee Name]],Employees[[Employee Name]:[Office]],7))</f>
        <v>TCNHS-ISHS</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hidden="1" customHeight="1" x14ac:dyDescent="0.3">
      <c r="A3329" s="27">
        <f t="shared" si="26"/>
        <v>1636</v>
      </c>
      <c r="B3329" s="31">
        <v>44922</v>
      </c>
      <c r="C3329" s="31">
        <v>44897</v>
      </c>
      <c r="D3329" s="19" t="s">
        <v>1845</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hidden="1" customHeight="1" x14ac:dyDescent="0.3">
      <c r="A3330" s="27">
        <v>1636</v>
      </c>
      <c r="B3330" s="31">
        <v>44922</v>
      </c>
      <c r="C3330" s="31">
        <v>44897</v>
      </c>
      <c r="D3330" s="19" t="s">
        <v>1845</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hidden="1" customHeight="1" x14ac:dyDescent="0.3">
      <c r="A3331" s="27">
        <f t="shared" si="26"/>
        <v>1637</v>
      </c>
      <c r="B3331" s="31">
        <v>44922</v>
      </c>
      <c r="C3331" s="31">
        <v>44889</v>
      </c>
      <c r="D3331" s="19" t="s">
        <v>1845</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hidden="1" customHeight="1" x14ac:dyDescent="0.3">
      <c r="A3332" s="27">
        <v>1637</v>
      </c>
      <c r="B3332" s="31">
        <v>44922</v>
      </c>
      <c r="C3332" s="31">
        <v>44889</v>
      </c>
      <c r="D3332" s="19" t="s">
        <v>1845</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hidden="1" customHeight="1" x14ac:dyDescent="0.3">
      <c r="A3333" s="27">
        <f t="shared" si="26"/>
        <v>1638</v>
      </c>
      <c r="B3333" s="31">
        <v>44922</v>
      </c>
      <c r="C3333" s="31">
        <v>44909</v>
      </c>
      <c r="D3333" s="19" t="s">
        <v>1992</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hidden="1" customHeight="1" x14ac:dyDescent="0.3">
      <c r="A3334" s="27">
        <f t="shared" si="26"/>
        <v>1639</v>
      </c>
      <c r="B3334" s="31">
        <v>44922</v>
      </c>
      <c r="C3334" s="31">
        <v>44914</v>
      </c>
      <c r="D3334" s="19" t="s">
        <v>1892</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hidden="1" customHeight="1" x14ac:dyDescent="0.3">
      <c r="A3335" s="27">
        <f t="shared" si="26"/>
        <v>1640</v>
      </c>
      <c r="B3335" s="31">
        <v>44922</v>
      </c>
      <c r="C3335" s="31">
        <v>44914</v>
      </c>
      <c r="D3335" s="19" t="s">
        <v>1818</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hidden="1" customHeight="1" x14ac:dyDescent="0.3">
      <c r="A3336" s="27">
        <f t="shared" si="26"/>
        <v>1641</v>
      </c>
      <c r="B3336" s="31">
        <v>44922</v>
      </c>
      <c r="C3336" s="31">
        <v>44909</v>
      </c>
      <c r="D3336" s="19" t="s">
        <v>1900</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hidden="1" customHeight="1" x14ac:dyDescent="0.3">
      <c r="A3337" s="27">
        <f t="shared" si="26"/>
        <v>1642</v>
      </c>
      <c r="B3337" s="31">
        <v>44922</v>
      </c>
      <c r="C3337" s="31">
        <v>44907</v>
      </c>
      <c r="D3337" s="19" t="s">
        <v>1900</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hidden="1" customHeight="1" x14ac:dyDescent="0.3">
      <c r="A3338" s="27">
        <f t="shared" si="26"/>
        <v>1643</v>
      </c>
      <c r="B3338" s="31">
        <v>44922</v>
      </c>
      <c r="C3338" s="31">
        <v>44909</v>
      </c>
      <c r="D3338" s="19" t="s">
        <v>1828</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hidden="1" customHeight="1" x14ac:dyDescent="0.3">
      <c r="A3339" s="27">
        <f t="shared" si="26"/>
        <v>1644</v>
      </c>
      <c r="B3339" s="31">
        <v>44922</v>
      </c>
      <c r="C3339" s="31">
        <v>44904</v>
      </c>
      <c r="D3339" s="19" t="s">
        <v>1831</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hidden="1" customHeight="1" x14ac:dyDescent="0.3">
      <c r="A3340" s="27">
        <f t="shared" si="26"/>
        <v>1645</v>
      </c>
      <c r="B3340" s="31">
        <v>44922</v>
      </c>
      <c r="C3340" s="31">
        <v>44908</v>
      </c>
      <c r="D3340" s="19" t="s">
        <v>1879</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hidden="1" customHeight="1" x14ac:dyDescent="0.3">
      <c r="A3341" s="27">
        <v>1645</v>
      </c>
      <c r="B3341" s="31">
        <v>44922</v>
      </c>
      <c r="C3341" s="31">
        <v>44908</v>
      </c>
      <c r="D3341" s="19" t="s">
        <v>1879</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hidden="1" customHeight="1" x14ac:dyDescent="0.3">
      <c r="A3342" s="27">
        <f t="shared" si="26"/>
        <v>1646</v>
      </c>
      <c r="B3342" s="31">
        <v>44922</v>
      </c>
      <c r="C3342" s="31">
        <v>44893</v>
      </c>
      <c r="D3342" s="19" t="s">
        <v>1820</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hidden="1" customHeight="1" x14ac:dyDescent="0.3">
      <c r="A3343" s="27">
        <f t="shared" si="26"/>
        <v>1647</v>
      </c>
      <c r="B3343" s="31">
        <v>44922</v>
      </c>
      <c r="C3343" s="31">
        <v>44888</v>
      </c>
      <c r="D3343" s="19" t="s">
        <v>1820</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hidden="1" customHeight="1" x14ac:dyDescent="0.3">
      <c r="A3344" s="27">
        <f t="shared" si="26"/>
        <v>1648</v>
      </c>
      <c r="B3344" s="31">
        <v>44922</v>
      </c>
      <c r="C3344" s="31">
        <v>44893</v>
      </c>
      <c r="D3344" s="19" t="s">
        <v>1818</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hidden="1" customHeight="1" x14ac:dyDescent="0.3">
      <c r="A3345" s="27">
        <f t="shared" si="26"/>
        <v>1649</v>
      </c>
      <c r="B3345" s="31">
        <v>44922</v>
      </c>
      <c r="C3345" s="31">
        <v>44907</v>
      </c>
      <c r="D3345" s="19" t="s">
        <v>1773</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hidden="1" customHeight="1" x14ac:dyDescent="0.3">
      <c r="A3346" s="27">
        <v>1649</v>
      </c>
      <c r="B3346" s="31">
        <v>44922</v>
      </c>
      <c r="C3346" s="31">
        <v>44907</v>
      </c>
      <c r="D3346" s="19" t="s">
        <v>1773</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hidden="1" customHeight="1" x14ac:dyDescent="0.3">
      <c r="A3347" s="27">
        <f t="shared" si="26"/>
        <v>1650</v>
      </c>
      <c r="B3347" s="31">
        <v>44922</v>
      </c>
      <c r="C3347" s="31">
        <v>44911</v>
      </c>
      <c r="D3347" s="19" t="s">
        <v>1853</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hidden="1" customHeight="1" x14ac:dyDescent="0.3">
      <c r="A3348" s="27">
        <f t="shared" si="26"/>
        <v>1651</v>
      </c>
      <c r="B3348" s="31">
        <v>44922</v>
      </c>
      <c r="C3348" s="31">
        <v>44908</v>
      </c>
      <c r="D3348" s="19" t="s">
        <v>1908</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hidden="1" customHeight="1" x14ac:dyDescent="0.3">
      <c r="A3349" s="27">
        <f t="shared" si="26"/>
        <v>1652</v>
      </c>
      <c r="B3349" s="31">
        <v>44922</v>
      </c>
      <c r="C3349" s="31">
        <v>44907</v>
      </c>
      <c r="D3349" s="19" t="s">
        <v>1834</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hidden="1" customHeight="1" x14ac:dyDescent="0.3">
      <c r="A3350" s="27">
        <f t="shared" si="26"/>
        <v>1653</v>
      </c>
      <c r="B3350" s="31">
        <v>44922</v>
      </c>
      <c r="C3350" s="31">
        <v>44909</v>
      </c>
      <c r="D3350" s="19" t="s">
        <v>1764</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hidden="1" customHeight="1" x14ac:dyDescent="0.3">
      <c r="A3351" s="27">
        <f t="shared" si="26"/>
        <v>1654</v>
      </c>
      <c r="B3351" s="31">
        <v>44922</v>
      </c>
      <c r="C3351" s="31">
        <v>44909</v>
      </c>
      <c r="D3351" s="19" t="s">
        <v>1799</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hidden="1" customHeight="1" x14ac:dyDescent="0.3">
      <c r="A3352" s="27">
        <f t="shared" si="26"/>
        <v>1655</v>
      </c>
      <c r="B3352" s="31">
        <v>44922</v>
      </c>
      <c r="C3352" s="31">
        <v>44904</v>
      </c>
      <c r="D3352" s="19" t="s">
        <v>1882</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hidden="1" customHeight="1" x14ac:dyDescent="0.3">
      <c r="A3353" s="27">
        <f t="shared" si="26"/>
        <v>1656</v>
      </c>
      <c r="B3353" s="31">
        <v>44922</v>
      </c>
      <c r="C3353" s="31">
        <v>44908</v>
      </c>
      <c r="D3353" s="19" t="s">
        <v>1875</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hidden="1" customHeight="1" x14ac:dyDescent="0.3">
      <c r="A3354" s="27">
        <f t="shared" si="26"/>
        <v>1657</v>
      </c>
      <c r="B3354" s="31">
        <v>44922</v>
      </c>
      <c r="C3354" s="31">
        <v>44894</v>
      </c>
      <c r="D3354" s="19" t="s">
        <v>1849</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hidden="1" customHeight="1" x14ac:dyDescent="0.3">
      <c r="A3355" s="27">
        <f t="shared" si="26"/>
        <v>1658</v>
      </c>
      <c r="B3355" s="31">
        <v>44922</v>
      </c>
      <c r="C3355" s="31">
        <v>44896</v>
      </c>
      <c r="D3355" s="19" t="s">
        <v>1849</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hidden="1" customHeight="1" x14ac:dyDescent="0.3">
      <c r="A3356" s="27">
        <f t="shared" si="26"/>
        <v>1659</v>
      </c>
      <c r="B3356" s="31">
        <v>44922</v>
      </c>
      <c r="C3356" s="31">
        <v>44896</v>
      </c>
      <c r="D3356" s="19" t="s">
        <v>1800</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hidden="1" customHeight="1" x14ac:dyDescent="0.3">
      <c r="A3357" s="27">
        <f t="shared" si="26"/>
        <v>1660</v>
      </c>
      <c r="B3357" s="31">
        <v>44922</v>
      </c>
      <c r="C3357" s="31">
        <v>44845</v>
      </c>
      <c r="D3357" s="19" t="s">
        <v>1969</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hidden="1" customHeight="1" x14ac:dyDescent="0.3">
      <c r="A3358" s="27">
        <f t="shared" si="26"/>
        <v>1661</v>
      </c>
      <c r="B3358" s="31">
        <v>44922</v>
      </c>
      <c r="C3358" s="31">
        <v>44907</v>
      </c>
      <c r="D3358" s="19" t="s">
        <v>1776</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hidden="1" customHeight="1" x14ac:dyDescent="0.3">
      <c r="A3359" s="27">
        <f t="shared" si="26"/>
        <v>1662</v>
      </c>
      <c r="B3359" s="31">
        <v>44922</v>
      </c>
      <c r="C3359" s="31">
        <v>44909</v>
      </c>
      <c r="D3359" s="19" t="s">
        <v>1993</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hidden="1"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hidden="1" customHeight="1" x14ac:dyDescent="0.3">
      <c r="A3361" s="27">
        <f t="shared" si="26"/>
        <v>1664</v>
      </c>
      <c r="B3361" s="31">
        <v>44922</v>
      </c>
      <c r="C3361" s="31">
        <v>44896</v>
      </c>
      <c r="D3361" s="19" t="s">
        <v>1866</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hidden="1" customHeight="1" x14ac:dyDescent="0.3">
      <c r="A3362" s="27">
        <f t="shared" si="26"/>
        <v>1665</v>
      </c>
      <c r="B3362" s="31">
        <v>44922</v>
      </c>
      <c r="C3362" s="31">
        <v>44908</v>
      </c>
      <c r="D3362" s="19" t="s">
        <v>1768</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hidden="1" customHeight="1" x14ac:dyDescent="0.3">
      <c r="A3363" s="27">
        <f t="shared" si="26"/>
        <v>1666</v>
      </c>
      <c r="B3363" s="31">
        <v>44922</v>
      </c>
      <c r="C3363" s="31">
        <v>44907</v>
      </c>
      <c r="D3363" s="19" t="s">
        <v>1931</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1994</v>
      </c>
      <c r="K3363" s="51" t="str">
        <f ca="1">LeaveTracker[[#This Row],[Days]]&amp;" "&amp;LeaveTracker[[#This Row],[Type of Leave]]</f>
        <v>16 OTHER</v>
      </c>
      <c r="L3363" s="23">
        <f ca="1">NETWORKDAYS(LeaveTracker[[#This Row],[Start Date]],LeaveTracker[[#This Row],[End Date]],lstHolidays)</f>
        <v>16</v>
      </c>
      <c r="M3363" s="27"/>
    </row>
    <row r="3364" spans="1:13" ht="30" hidden="1"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hidden="1"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hidden="1" customHeight="1" x14ac:dyDescent="0.3">
      <c r="A3366" s="27">
        <f t="shared" si="26"/>
        <v>1669</v>
      </c>
      <c r="B3366" s="31">
        <v>44922</v>
      </c>
      <c r="C3366" s="31">
        <v>44900</v>
      </c>
      <c r="D3366" s="19" t="s">
        <v>1781</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hidden="1" customHeight="1" x14ac:dyDescent="0.3">
      <c r="A3367" s="27">
        <v>1669</v>
      </c>
      <c r="B3367" s="31">
        <v>44922</v>
      </c>
      <c r="C3367" s="31">
        <v>44900</v>
      </c>
      <c r="D3367" s="19" t="s">
        <v>1781</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hidden="1" customHeight="1" x14ac:dyDescent="0.3">
      <c r="A3368" s="27">
        <f t="shared" si="26"/>
        <v>1670</v>
      </c>
      <c r="B3368" s="31">
        <v>44922</v>
      </c>
      <c r="C3368" s="31">
        <v>44900</v>
      </c>
      <c r="D3368" s="19" t="s">
        <v>1848</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hidden="1" customHeight="1" x14ac:dyDescent="0.3">
      <c r="A3369" s="27">
        <f t="shared" si="26"/>
        <v>1671</v>
      </c>
      <c r="B3369" s="31">
        <v>44922</v>
      </c>
      <c r="C3369" s="31">
        <v>44900</v>
      </c>
      <c r="D3369" s="19" t="s">
        <v>1848</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hidden="1" customHeight="1" x14ac:dyDescent="0.3">
      <c r="A3370" s="27">
        <f t="shared" si="26"/>
        <v>1672</v>
      </c>
      <c r="B3370" s="31">
        <v>44922</v>
      </c>
      <c r="C3370" s="31">
        <v>44923</v>
      </c>
      <c r="D3370" s="19" t="s">
        <v>1870</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hidden="1" customHeight="1" x14ac:dyDescent="0.3">
      <c r="A3371" s="27">
        <f t="shared" si="26"/>
        <v>1673</v>
      </c>
      <c r="B3371" s="31">
        <v>44922</v>
      </c>
      <c r="C3371" s="31">
        <v>44923</v>
      </c>
      <c r="D3371" s="19" t="s">
        <v>1870</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hidden="1" customHeight="1" x14ac:dyDescent="0.3">
      <c r="A3372" s="27">
        <f t="shared" si="26"/>
        <v>1674</v>
      </c>
      <c r="B3372" s="31">
        <v>44922</v>
      </c>
      <c r="C3372" s="31">
        <v>44897</v>
      </c>
      <c r="D3372" s="19" t="s">
        <v>1797</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hidden="1" customHeight="1" x14ac:dyDescent="0.3">
      <c r="A3373" s="27">
        <v>1674</v>
      </c>
      <c r="B3373" s="31">
        <v>44922</v>
      </c>
      <c r="C3373" s="31">
        <v>44897</v>
      </c>
      <c r="D3373" s="19" t="s">
        <v>1797</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hidden="1" customHeight="1" x14ac:dyDescent="0.3">
      <c r="A3374" s="27">
        <v>1674</v>
      </c>
      <c r="B3374" s="31">
        <v>44922</v>
      </c>
      <c r="C3374" s="31">
        <v>44897</v>
      </c>
      <c r="D3374" s="19" t="s">
        <v>1797</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hidden="1" customHeight="1" x14ac:dyDescent="0.3">
      <c r="A3375" s="27">
        <f t="shared" si="26"/>
        <v>1675</v>
      </c>
      <c r="B3375" s="31">
        <v>44922</v>
      </c>
      <c r="C3375" s="31">
        <v>44898</v>
      </c>
      <c r="D3375" s="19" t="s">
        <v>1970</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hidden="1" customHeight="1" x14ac:dyDescent="0.3">
      <c r="A3376" s="27">
        <v>1675</v>
      </c>
      <c r="B3376" s="31">
        <v>44922</v>
      </c>
      <c r="C3376" s="31">
        <v>44898</v>
      </c>
      <c r="D3376" s="19" t="s">
        <v>1970</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hidden="1" customHeight="1" x14ac:dyDescent="0.3">
      <c r="A3377" s="27">
        <v>1675</v>
      </c>
      <c r="B3377" s="31">
        <v>44922</v>
      </c>
      <c r="C3377" s="31">
        <v>44898</v>
      </c>
      <c r="D3377" s="19" t="s">
        <v>1970</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hidden="1" customHeight="1" x14ac:dyDescent="0.3">
      <c r="A3378" s="27">
        <v>1675</v>
      </c>
      <c r="B3378" s="31">
        <v>44922</v>
      </c>
      <c r="C3378" s="31">
        <v>44898</v>
      </c>
      <c r="D3378" s="19" t="s">
        <v>1970</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hidden="1" customHeight="1" x14ac:dyDescent="0.3">
      <c r="A3379" s="27">
        <f t="shared" si="26"/>
        <v>1676</v>
      </c>
      <c r="B3379" s="31">
        <v>44922</v>
      </c>
      <c r="C3379" s="31">
        <v>44897</v>
      </c>
      <c r="D3379" s="19" t="s">
        <v>1756</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hidden="1" customHeight="1" x14ac:dyDescent="0.3">
      <c r="A3380" s="27">
        <f t="shared" si="26"/>
        <v>1677</v>
      </c>
      <c r="B3380" s="31">
        <v>44922</v>
      </c>
      <c r="C3380" s="31">
        <v>44897</v>
      </c>
      <c r="D3380" s="19" t="s">
        <v>1915</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hidden="1" customHeight="1" x14ac:dyDescent="0.3">
      <c r="A3381" s="27">
        <v>1677</v>
      </c>
      <c r="B3381" s="31">
        <v>44922</v>
      </c>
      <c r="C3381" s="31">
        <v>44897</v>
      </c>
      <c r="D3381" s="19" t="s">
        <v>1915</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hidden="1" customHeight="1" x14ac:dyDescent="0.3">
      <c r="A3382" s="27">
        <f t="shared" si="26"/>
        <v>1678</v>
      </c>
      <c r="B3382" s="31">
        <v>44922</v>
      </c>
      <c r="C3382" s="31">
        <v>44887</v>
      </c>
      <c r="D3382" s="19" t="s">
        <v>1774</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hidden="1" customHeight="1" x14ac:dyDescent="0.3">
      <c r="A3383" s="27">
        <f t="shared" si="26"/>
        <v>1679</v>
      </c>
      <c r="B3383" s="31">
        <v>44922</v>
      </c>
      <c r="C3383" s="31">
        <v>44879</v>
      </c>
      <c r="D3383" s="19" t="s">
        <v>1835</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hidden="1" customHeight="1" x14ac:dyDescent="0.3">
      <c r="A3384" s="27">
        <f t="shared" si="26"/>
        <v>1680</v>
      </c>
      <c r="B3384" s="31">
        <v>44922</v>
      </c>
      <c r="C3384" s="31">
        <v>44577</v>
      </c>
      <c r="D3384" s="19" t="s">
        <v>1842</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hidden="1" customHeight="1" x14ac:dyDescent="0.3">
      <c r="A3385" s="27">
        <f t="shared" si="26"/>
        <v>1681</v>
      </c>
      <c r="B3385" s="31">
        <v>44922</v>
      </c>
      <c r="C3385" s="31">
        <v>44879</v>
      </c>
      <c r="D3385" s="19" t="s">
        <v>1774</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hidden="1" customHeight="1" x14ac:dyDescent="0.3">
      <c r="A3386" s="27">
        <f t="shared" si="26"/>
        <v>1682</v>
      </c>
      <c r="B3386" s="31">
        <v>44922</v>
      </c>
      <c r="C3386" s="31">
        <v>44880</v>
      </c>
      <c r="D3386" s="19" t="s">
        <v>1970</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hidden="1" customHeight="1" x14ac:dyDescent="0.3">
      <c r="A3387" s="27">
        <f t="shared" ref="A3387:A3406" si="27">A3386+1</f>
        <v>1683</v>
      </c>
      <c r="B3387" s="31">
        <v>44922</v>
      </c>
      <c r="C3387" s="31">
        <v>44870</v>
      </c>
      <c r="D3387" s="19" t="s">
        <v>1993</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hidden="1" customHeight="1" x14ac:dyDescent="0.3">
      <c r="A3388" s="27">
        <f t="shared" si="27"/>
        <v>1684</v>
      </c>
      <c r="B3388" s="31">
        <v>44922</v>
      </c>
      <c r="C3388" s="31">
        <v>44881</v>
      </c>
      <c r="D3388" s="19" t="s">
        <v>1803</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hidden="1" customHeight="1" x14ac:dyDescent="0.3">
      <c r="A3389" s="27">
        <f t="shared" si="27"/>
        <v>1685</v>
      </c>
      <c r="B3389" s="31">
        <v>44922</v>
      </c>
      <c r="C3389" s="31">
        <v>44886</v>
      </c>
      <c r="D3389" s="19" t="s">
        <v>1967</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hidden="1" customHeight="1" x14ac:dyDescent="0.3">
      <c r="A3390" s="27">
        <f t="shared" si="27"/>
        <v>1686</v>
      </c>
      <c r="B3390" s="31">
        <v>44922</v>
      </c>
      <c r="C3390" s="31">
        <v>44881</v>
      </c>
      <c r="D3390" s="19" t="s">
        <v>1799</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hidden="1" customHeight="1" x14ac:dyDescent="0.3">
      <c r="A3391" s="27">
        <f t="shared" si="27"/>
        <v>1687</v>
      </c>
      <c r="B3391" s="31">
        <v>44922</v>
      </c>
      <c r="C3391" s="31">
        <v>44876</v>
      </c>
      <c r="D3391" s="19" t="s">
        <v>1973</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hidden="1" customHeight="1" x14ac:dyDescent="0.3">
      <c r="A3392" s="27">
        <v>1687</v>
      </c>
      <c r="B3392" s="31">
        <v>44922</v>
      </c>
      <c r="C3392" s="31">
        <v>44876</v>
      </c>
      <c r="D3392" s="19" t="s">
        <v>1973</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hidden="1" customHeight="1" x14ac:dyDescent="0.3">
      <c r="A3393" s="27">
        <f t="shared" si="27"/>
        <v>1688</v>
      </c>
      <c r="B3393" s="31">
        <v>44922</v>
      </c>
      <c r="C3393" s="31">
        <v>44896</v>
      </c>
      <c r="D3393" s="19" t="s">
        <v>1926</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hidden="1" customHeight="1" x14ac:dyDescent="0.3">
      <c r="A3394" s="27">
        <v>1688</v>
      </c>
      <c r="B3394" s="31">
        <v>44922</v>
      </c>
      <c r="C3394" s="31">
        <v>44896</v>
      </c>
      <c r="D3394" s="19" t="s">
        <v>1926</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hidden="1" customHeight="1" x14ac:dyDescent="0.3">
      <c r="A3395" s="27">
        <v>1688</v>
      </c>
      <c r="B3395" s="31">
        <v>44922</v>
      </c>
      <c r="C3395" s="31">
        <v>44896</v>
      </c>
      <c r="D3395" s="19" t="s">
        <v>1926</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hidden="1" customHeight="1" x14ac:dyDescent="0.3">
      <c r="A3396" s="27">
        <v>1688</v>
      </c>
      <c r="B3396" s="31">
        <v>44922</v>
      </c>
      <c r="C3396" s="31">
        <v>44896</v>
      </c>
      <c r="D3396" s="19" t="s">
        <v>1926</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hidden="1" customHeight="1" x14ac:dyDescent="0.3">
      <c r="A3397" s="27">
        <f t="shared" si="27"/>
        <v>1689</v>
      </c>
      <c r="B3397" s="31">
        <v>44922</v>
      </c>
      <c r="C3397" s="31">
        <v>44900</v>
      </c>
      <c r="D3397" s="19" t="s">
        <v>1850</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hidden="1" customHeight="1" x14ac:dyDescent="0.3">
      <c r="A3398" s="27">
        <f t="shared" si="27"/>
        <v>1690</v>
      </c>
      <c r="B3398" s="31">
        <v>44922</v>
      </c>
      <c r="C3398" s="31">
        <v>44900</v>
      </c>
      <c r="D3398" s="19" t="s">
        <v>1864</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hidden="1" customHeight="1" x14ac:dyDescent="0.3">
      <c r="A3399" s="27">
        <f t="shared" si="27"/>
        <v>1691</v>
      </c>
      <c r="B3399" s="31">
        <v>44922</v>
      </c>
      <c r="C3399" s="31">
        <v>44907</v>
      </c>
      <c r="D3399" s="19" t="s">
        <v>1968</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hidden="1" customHeight="1" x14ac:dyDescent="0.3">
      <c r="A3400" s="27">
        <f t="shared" si="27"/>
        <v>1692</v>
      </c>
      <c r="B3400" s="31">
        <v>44922</v>
      </c>
      <c r="C3400" s="31">
        <v>44913</v>
      </c>
      <c r="D3400" s="19" t="s">
        <v>1813</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hidden="1" customHeight="1" x14ac:dyDescent="0.3">
      <c r="A3401" s="27">
        <v>1692</v>
      </c>
      <c r="B3401" s="31">
        <v>44922</v>
      </c>
      <c r="C3401" s="31">
        <v>44913</v>
      </c>
      <c r="D3401" s="19" t="s">
        <v>1813</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hidden="1" customHeight="1" x14ac:dyDescent="0.3">
      <c r="A3402" s="27">
        <f t="shared" si="27"/>
        <v>1693</v>
      </c>
      <c r="B3402" s="31">
        <v>44922</v>
      </c>
      <c r="C3402" s="31">
        <v>44913</v>
      </c>
      <c r="D3402" s="19" t="s">
        <v>1813</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hidden="1" customHeight="1" x14ac:dyDescent="0.3">
      <c r="A3403" s="27">
        <f t="shared" si="27"/>
        <v>1694</v>
      </c>
      <c r="B3403" s="31">
        <v>44922</v>
      </c>
      <c r="C3403" s="31">
        <v>44907</v>
      </c>
      <c r="D3403" s="19" t="s">
        <v>1937</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hidden="1" customHeight="1" x14ac:dyDescent="0.3">
      <c r="A3404" s="27">
        <v>1694</v>
      </c>
      <c r="B3404" s="31">
        <v>44922</v>
      </c>
      <c r="C3404" s="31">
        <v>44907</v>
      </c>
      <c r="D3404" s="20" t="s">
        <v>1937</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hidden="1" customHeight="1" x14ac:dyDescent="0.3">
      <c r="A3405" s="27">
        <v>1694</v>
      </c>
      <c r="B3405" s="31">
        <v>44922</v>
      </c>
      <c r="C3405" s="31">
        <v>44907</v>
      </c>
      <c r="D3405" s="19" t="s">
        <v>1937</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hidden="1" customHeight="1" x14ac:dyDescent="0.3">
      <c r="A3406" s="27">
        <f t="shared" si="27"/>
        <v>1695</v>
      </c>
      <c r="B3406" s="31">
        <v>44922</v>
      </c>
      <c r="C3406" s="31">
        <v>44896</v>
      </c>
      <c r="D3406" s="19" t="s">
        <v>1768</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hidden="1"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hidden="1"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hidden="1" customHeight="1" x14ac:dyDescent="0.3">
      <c r="A3409" s="27">
        <f>A3408+1</f>
        <v>2</v>
      </c>
      <c r="B3409" s="31">
        <v>44966</v>
      </c>
      <c r="C3409" s="31">
        <v>44774</v>
      </c>
      <c r="D3409" s="19" t="s">
        <v>2013</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hidden="1"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hidden="1"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hidden="1" customHeight="1" x14ac:dyDescent="0.3">
      <c r="A3412" s="27">
        <f t="shared" si="28"/>
        <v>4</v>
      </c>
      <c r="B3412" s="31">
        <v>44966</v>
      </c>
      <c r="C3412" s="31">
        <v>44837</v>
      </c>
      <c r="D3412" s="20" t="s">
        <v>2016</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hidden="1" customHeight="1" x14ac:dyDescent="0.3">
      <c r="A3413" s="27">
        <f t="shared" si="28"/>
        <v>5</v>
      </c>
      <c r="B3413" s="31">
        <v>44966</v>
      </c>
      <c r="C3413" s="31">
        <v>44848</v>
      </c>
      <c r="D3413" s="19" t="s">
        <v>2019</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hidden="1" customHeight="1" x14ac:dyDescent="0.3">
      <c r="A3414" s="27">
        <v>5</v>
      </c>
      <c r="B3414" s="31">
        <v>44966</v>
      </c>
      <c r="C3414" s="31">
        <v>44848</v>
      </c>
      <c r="D3414" s="19" t="s">
        <v>2019</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hidden="1" customHeight="1" x14ac:dyDescent="0.3">
      <c r="A3415" s="27">
        <f t="shared" si="28"/>
        <v>6</v>
      </c>
      <c r="B3415" s="31">
        <v>44966</v>
      </c>
      <c r="C3415" s="31">
        <v>44798</v>
      </c>
      <c r="D3415" s="20" t="s">
        <v>2016</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hidden="1" customHeight="1" x14ac:dyDescent="0.3">
      <c r="A3416" s="27">
        <f t="shared" si="28"/>
        <v>7</v>
      </c>
      <c r="B3416" s="31">
        <v>44966</v>
      </c>
      <c r="C3416" s="31">
        <v>44826</v>
      </c>
      <c r="D3416" s="20" t="s">
        <v>2016</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hidden="1" customHeight="1" x14ac:dyDescent="0.3">
      <c r="A3417" s="27">
        <f t="shared" si="28"/>
        <v>8</v>
      </c>
      <c r="B3417" s="31">
        <v>44966</v>
      </c>
      <c r="C3417" s="31">
        <v>44826</v>
      </c>
      <c r="D3417" s="20" t="s">
        <v>2016</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hidden="1" customHeight="1" x14ac:dyDescent="0.3">
      <c r="A3418" s="27">
        <f t="shared" si="28"/>
        <v>9</v>
      </c>
      <c r="B3418" s="31">
        <v>44966</v>
      </c>
      <c r="C3418" s="31">
        <v>44876</v>
      </c>
      <c r="D3418" s="20" t="s">
        <v>2016</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hidden="1" customHeight="1" x14ac:dyDescent="0.3">
      <c r="A3419" s="27">
        <v>9</v>
      </c>
      <c r="B3419" s="31">
        <v>44966</v>
      </c>
      <c r="C3419" s="31">
        <v>44876</v>
      </c>
      <c r="D3419" s="20" t="s">
        <v>2016</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hidden="1"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hidden="1"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hidden="1"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hidden="1"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hidden="1"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hidden="1"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hidden="1"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hidden="1"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hidden="1"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hidden="1" customHeight="1" x14ac:dyDescent="0.3">
      <c r="A3429" s="27">
        <f t="shared" si="28"/>
        <v>17</v>
      </c>
      <c r="B3429" s="31">
        <v>44966</v>
      </c>
      <c r="C3429" s="31">
        <v>44930</v>
      </c>
      <c r="D3429" s="19" t="s">
        <v>1836</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hidden="1" customHeight="1" x14ac:dyDescent="0.3">
      <c r="A3430" s="27">
        <v>17</v>
      </c>
      <c r="B3430" s="31">
        <v>44966</v>
      </c>
      <c r="C3430" s="31">
        <v>44930</v>
      </c>
      <c r="D3430" s="19" t="s">
        <v>1836</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hidden="1" customHeight="1" x14ac:dyDescent="0.3">
      <c r="A3431" s="27">
        <v>17</v>
      </c>
      <c r="B3431" s="31">
        <v>44966</v>
      </c>
      <c r="C3431" s="31">
        <v>44930</v>
      </c>
      <c r="D3431" s="19" t="s">
        <v>1836</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hidden="1" customHeight="1" x14ac:dyDescent="0.3">
      <c r="A3432" s="27">
        <v>17</v>
      </c>
      <c r="B3432" s="31">
        <v>44966</v>
      </c>
      <c r="C3432" s="31">
        <v>44930</v>
      </c>
      <c r="D3432" s="19" t="s">
        <v>1836</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hidden="1" customHeight="1" x14ac:dyDescent="0.3">
      <c r="A3433" s="27">
        <v>17</v>
      </c>
      <c r="B3433" s="31">
        <v>44966</v>
      </c>
      <c r="C3433" s="31">
        <v>44930</v>
      </c>
      <c r="D3433" s="19" t="s">
        <v>1836</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hidden="1"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hidden="1"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hidden="1"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hidden="1"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hidden="1"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hidden="1"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hidden="1"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2020</v>
      </c>
      <c r="K3440" s="51" t="str">
        <f ca="1">LeaveTracker[[#This Row],[Days]]&amp;" "&amp;LeaveTracker[[#This Row],[Type of Leave]]</f>
        <v>12 OTHER</v>
      </c>
      <c r="L3440" s="23">
        <f ca="1">NETWORKDAYS(LeaveTracker[[#This Row],[Start Date]],LeaveTracker[[#This Row],[End Date]],lstHolidays)</f>
        <v>12</v>
      </c>
      <c r="M3440" s="27"/>
    </row>
    <row r="3441" spans="1:13" ht="30" hidden="1"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hidden="1"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hidden="1"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hidden="1"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hidden="1"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hidden="1"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hidden="1"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hidden="1"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hidden="1"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hidden="1"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hidden="1"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hidden="1"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hidden="1"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hidden="1"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hidden="1"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hidden="1"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hidden="1"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hidden="1"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hidden="1"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hidden="1"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hidden="1"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hidden="1"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hidden="1"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hidden="1"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hidden="1"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hidden="1"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hidden="1"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hidden="1"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hidden="1"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hidden="1"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hidden="1"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hidden="1"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hidden="1"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hidden="1"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hidden="1"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hidden="1"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hidden="1"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hidden="1"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hidden="1"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hidden="1"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hidden="1"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hidden="1"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hidden="1"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hidden="1"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hidden="1"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hidden="1"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hidden="1"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hidden="1"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hidden="1"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hidden="1"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hidden="1"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hidden="1"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hidden="1"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hidden="1"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hidden="1"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hidden="1"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hidden="1" customHeight="1" x14ac:dyDescent="0.3">
      <c r="A3497" s="27">
        <f t="shared" si="29"/>
        <v>70</v>
      </c>
      <c r="B3497" s="31">
        <v>44966</v>
      </c>
      <c r="C3497" s="31">
        <v>44873</v>
      </c>
      <c r="D3497" s="19" t="s">
        <v>2024</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hidden="1"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hidden="1"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hidden="1"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hidden="1"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hidden="1" customHeight="1" x14ac:dyDescent="0.3">
      <c r="A3502" s="27">
        <f t="shared" si="29"/>
        <v>75</v>
      </c>
      <c r="B3502" s="31">
        <v>44966</v>
      </c>
      <c r="C3502" s="31">
        <v>44946</v>
      </c>
      <c r="D3502" s="19" t="s">
        <v>2029</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hidden="1"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hidden="1"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hidden="1"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hidden="1"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hidden="1"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hidden="1"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hidden="1"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hidden="1"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hidden="1"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hidden="1"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hidden="1"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hidden="1"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hidden="1"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hidden="1"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hidden="1" customHeight="1" x14ac:dyDescent="0.3">
      <c r="A3517" s="27">
        <f t="shared" si="29"/>
        <v>86</v>
      </c>
      <c r="B3517" s="31">
        <v>44972</v>
      </c>
      <c r="C3517" s="31">
        <v>44956</v>
      </c>
      <c r="D3517" s="19" t="s">
        <v>2034</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hidden="1" customHeight="1" x14ac:dyDescent="0.3">
      <c r="A3518" s="27">
        <f t="shared" si="29"/>
        <v>87</v>
      </c>
      <c r="B3518" s="31">
        <v>44972</v>
      </c>
      <c r="C3518" s="31">
        <v>44957</v>
      </c>
      <c r="D3518" s="19" t="s">
        <v>1937</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hidden="1" customHeight="1" x14ac:dyDescent="0.3">
      <c r="A3519" s="27">
        <f>A3518+1</f>
        <v>88</v>
      </c>
      <c r="B3519" s="31">
        <v>44972</v>
      </c>
      <c r="C3519" s="31">
        <v>44988</v>
      </c>
      <c r="D3519" s="19" t="s">
        <v>1836</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hidden="1" customHeight="1" x14ac:dyDescent="0.3">
      <c r="A3520" s="27">
        <v>88</v>
      </c>
      <c r="B3520" s="31">
        <v>44972</v>
      </c>
      <c r="C3520" s="31">
        <v>44988</v>
      </c>
      <c r="D3520" s="19" t="s">
        <v>1836</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hidden="1" customHeight="1" x14ac:dyDescent="0.3">
      <c r="A3521" s="27">
        <v>88</v>
      </c>
      <c r="B3521" s="31">
        <v>44972</v>
      </c>
      <c r="C3521" s="31">
        <v>44988</v>
      </c>
      <c r="D3521" s="19" t="s">
        <v>1836</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hidden="1" customHeight="1" x14ac:dyDescent="0.3">
      <c r="A3522" s="27">
        <f t="shared" si="29"/>
        <v>89</v>
      </c>
      <c r="B3522" s="31">
        <v>44972</v>
      </c>
      <c r="C3522" s="31">
        <v>44957</v>
      </c>
      <c r="D3522" s="19" t="s">
        <v>1937</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hidden="1" customHeight="1" x14ac:dyDescent="0.3">
      <c r="A3523" s="27">
        <f t="shared" si="29"/>
        <v>90</v>
      </c>
      <c r="B3523" s="31">
        <v>44972</v>
      </c>
      <c r="C3523" s="31">
        <v>44957</v>
      </c>
      <c r="D3523" s="19" t="s">
        <v>1937</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hidden="1"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hidden="1"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hidden="1"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hidden="1" customHeight="1" x14ac:dyDescent="0.3">
      <c r="A3527" s="27">
        <f t="shared" si="29"/>
        <v>93</v>
      </c>
      <c r="B3527" s="31">
        <v>44972</v>
      </c>
      <c r="C3527" s="31">
        <v>44965</v>
      </c>
      <c r="D3527" s="19" t="s">
        <v>1959</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hidden="1" customHeight="1" x14ac:dyDescent="0.3">
      <c r="A3528" s="27">
        <f t="shared" si="29"/>
        <v>94</v>
      </c>
      <c r="B3528" s="31">
        <v>44972</v>
      </c>
      <c r="C3528" s="31">
        <v>44908</v>
      </c>
      <c r="D3528" s="19" t="s">
        <v>1959</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hidden="1" customHeight="1" x14ac:dyDescent="0.3">
      <c r="A3529" s="27">
        <f t="shared" si="29"/>
        <v>95</v>
      </c>
      <c r="B3529" s="31">
        <v>44972</v>
      </c>
      <c r="C3529" s="31">
        <v>44932</v>
      </c>
      <c r="D3529" s="19" t="s">
        <v>1837</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hidden="1" customHeight="1" x14ac:dyDescent="0.3">
      <c r="A3530" s="27">
        <f t="shared" si="29"/>
        <v>96</v>
      </c>
      <c r="B3530" s="31">
        <v>44972</v>
      </c>
      <c r="C3530" s="31">
        <v>44932</v>
      </c>
      <c r="D3530" s="19" t="s">
        <v>1837</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hidden="1" customHeight="1" x14ac:dyDescent="0.3">
      <c r="A3531" s="27">
        <f t="shared" si="29"/>
        <v>97</v>
      </c>
      <c r="B3531" s="31">
        <v>44972</v>
      </c>
      <c r="C3531" s="31">
        <v>44977</v>
      </c>
      <c r="D3531" s="19" t="s">
        <v>1836</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hidden="1" customHeight="1" x14ac:dyDescent="0.3">
      <c r="A3532" s="27">
        <f t="shared" si="29"/>
        <v>98</v>
      </c>
      <c r="B3532" s="31">
        <v>44972</v>
      </c>
      <c r="C3532" s="31">
        <v>44924</v>
      </c>
      <c r="D3532" s="19" t="s">
        <v>1836</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hidden="1" customHeight="1" x14ac:dyDescent="0.3">
      <c r="A3533" s="27">
        <f t="shared" si="29"/>
        <v>99</v>
      </c>
      <c r="B3533" s="31">
        <v>44972</v>
      </c>
      <c r="C3533" s="31">
        <v>44914</v>
      </c>
      <c r="D3533" s="19" t="s">
        <v>2036</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hidden="1" customHeight="1" x14ac:dyDescent="0.3">
      <c r="A3534" s="27">
        <f t="shared" si="29"/>
        <v>100</v>
      </c>
      <c r="B3534" s="31">
        <v>44972</v>
      </c>
      <c r="C3534" s="31">
        <v>44953</v>
      </c>
      <c r="D3534" s="19" t="s">
        <v>1836</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hidden="1" customHeight="1" x14ac:dyDescent="0.3">
      <c r="A3535" s="27">
        <f t="shared" si="29"/>
        <v>101</v>
      </c>
      <c r="B3535" s="31">
        <v>44972</v>
      </c>
      <c r="C3535" s="31">
        <v>44953</v>
      </c>
      <c r="D3535" s="19" t="s">
        <v>1765</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hidden="1" customHeight="1" x14ac:dyDescent="0.3">
      <c r="A3536" s="27">
        <f t="shared" si="29"/>
        <v>102</v>
      </c>
      <c r="B3536" s="31">
        <v>44972</v>
      </c>
      <c r="C3536" s="31">
        <v>44949</v>
      </c>
      <c r="D3536" s="19" t="s">
        <v>2036</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hidden="1" customHeight="1" x14ac:dyDescent="0.3">
      <c r="A3537" s="27">
        <v>102</v>
      </c>
      <c r="B3537" s="31">
        <v>44972</v>
      </c>
      <c r="C3537" s="31">
        <v>44949</v>
      </c>
      <c r="D3537" s="19" t="s">
        <v>2036</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hidden="1" customHeight="1" x14ac:dyDescent="0.3">
      <c r="A3538" s="27">
        <f>A3537+1</f>
        <v>103</v>
      </c>
      <c r="B3538" s="31">
        <v>44972</v>
      </c>
      <c r="C3538" s="31">
        <v>44950</v>
      </c>
      <c r="D3538" s="19" t="s">
        <v>1748</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hidden="1" customHeight="1" x14ac:dyDescent="0.3">
      <c r="A3539" s="27">
        <f t="shared" ref="A3539:A3601" si="30">A3538+1</f>
        <v>104</v>
      </c>
      <c r="B3539" s="31">
        <v>44972</v>
      </c>
      <c r="C3539" s="31">
        <v>44922</v>
      </c>
      <c r="D3539" s="19" t="s">
        <v>1763</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hidden="1"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hidden="1"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hidden="1"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hidden="1"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hidden="1"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hidden="1"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hidden="1"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hidden="1"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hidden="1"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hidden="1"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hidden="1" customHeight="1" x14ac:dyDescent="0.3">
      <c r="A3550" s="27">
        <f t="shared" si="30"/>
        <v>114</v>
      </c>
      <c r="B3550" s="31">
        <v>44972</v>
      </c>
      <c r="C3550" s="31">
        <v>44881</v>
      </c>
      <c r="D3550" s="19" t="s">
        <v>1818</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hidden="1" customHeight="1" x14ac:dyDescent="0.3">
      <c r="A3551" s="27">
        <f t="shared" si="30"/>
        <v>115</v>
      </c>
      <c r="B3551" s="31">
        <v>44972</v>
      </c>
      <c r="C3551" s="31">
        <v>44882</v>
      </c>
      <c r="D3551" s="19" t="s">
        <v>1877</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hidden="1" customHeight="1" x14ac:dyDescent="0.3">
      <c r="A3552" s="27">
        <f t="shared" si="30"/>
        <v>116</v>
      </c>
      <c r="B3552" s="31">
        <v>44972</v>
      </c>
      <c r="C3552" s="31">
        <v>44882</v>
      </c>
      <c r="D3552" s="19" t="s">
        <v>1877</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hidden="1" customHeight="1" x14ac:dyDescent="0.3">
      <c r="A3553" s="27">
        <f t="shared" si="30"/>
        <v>117</v>
      </c>
      <c r="B3553" s="31">
        <v>44972</v>
      </c>
      <c r="C3553" s="31">
        <v>44882</v>
      </c>
      <c r="D3553" s="19" t="s">
        <v>1877</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hidden="1" customHeight="1" x14ac:dyDescent="0.3">
      <c r="A3554" s="27">
        <f t="shared" si="30"/>
        <v>118</v>
      </c>
      <c r="B3554" s="31">
        <v>44972</v>
      </c>
      <c r="C3554" s="31">
        <v>44876</v>
      </c>
      <c r="D3554" s="19" t="s">
        <v>1822</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hidden="1" customHeight="1" x14ac:dyDescent="0.3">
      <c r="A3555" s="27">
        <f t="shared" si="30"/>
        <v>119</v>
      </c>
      <c r="B3555" s="31">
        <v>44972</v>
      </c>
      <c r="C3555" s="31">
        <v>44930</v>
      </c>
      <c r="D3555" s="18" t="s">
        <v>2038</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hidden="1" customHeight="1" x14ac:dyDescent="0.3">
      <c r="A3556" s="27">
        <f t="shared" si="30"/>
        <v>120</v>
      </c>
      <c r="B3556" s="31">
        <v>44972</v>
      </c>
      <c r="C3556" s="31">
        <v>44931</v>
      </c>
      <c r="D3556" s="19" t="s">
        <v>1863</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hidden="1" customHeight="1" x14ac:dyDescent="0.3">
      <c r="A3557" s="27">
        <f t="shared" si="30"/>
        <v>121</v>
      </c>
      <c r="B3557" s="31">
        <v>44972</v>
      </c>
      <c r="C3557" s="31">
        <v>44929</v>
      </c>
      <c r="D3557" s="19" t="s">
        <v>1864</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hidden="1" customHeight="1" x14ac:dyDescent="0.3">
      <c r="A3558" s="27">
        <f t="shared" si="30"/>
        <v>122</v>
      </c>
      <c r="B3558" s="31">
        <v>44972</v>
      </c>
      <c r="C3558" s="31">
        <v>44930</v>
      </c>
      <c r="D3558" s="19" t="s">
        <v>1818</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hidden="1" customHeight="1" x14ac:dyDescent="0.3">
      <c r="A3559" s="27">
        <f t="shared" si="30"/>
        <v>123</v>
      </c>
      <c r="B3559" s="31">
        <v>44972</v>
      </c>
      <c r="C3559" s="31">
        <v>44928</v>
      </c>
      <c r="D3559" s="19" t="s">
        <v>1820</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hidden="1" customHeight="1" x14ac:dyDescent="0.3">
      <c r="A3560" s="27">
        <f t="shared" si="30"/>
        <v>124</v>
      </c>
      <c r="B3560" s="31">
        <v>44972</v>
      </c>
      <c r="C3560" s="31">
        <v>44904</v>
      </c>
      <c r="D3560" s="19" t="s">
        <v>1818</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hidden="1" customHeight="1" x14ac:dyDescent="0.3">
      <c r="A3561" s="27">
        <f t="shared" si="30"/>
        <v>125</v>
      </c>
      <c r="B3561" s="31">
        <v>44972</v>
      </c>
      <c r="C3561" s="31">
        <v>44904</v>
      </c>
      <c r="D3561" s="19" t="s">
        <v>1822</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hidden="1"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hidden="1" customHeight="1" x14ac:dyDescent="0.3">
      <c r="A3563" s="27">
        <f t="shared" si="30"/>
        <v>127</v>
      </c>
      <c r="B3563" s="31">
        <v>44972</v>
      </c>
      <c r="C3563" s="31">
        <v>44882</v>
      </c>
      <c r="D3563" s="19" t="s">
        <v>1876</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hidden="1"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hidden="1"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hidden="1"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hidden="1"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hidden="1"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hidden="1"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hidden="1"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hidden="1"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hidden="1"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hidden="1"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hidden="1"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hidden="1"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hidden="1"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hidden="1"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hidden="1" customHeight="1" x14ac:dyDescent="0.3">
      <c r="A3578" s="27">
        <f t="shared" si="30"/>
        <v>140</v>
      </c>
      <c r="B3578" s="31">
        <v>44972</v>
      </c>
      <c r="C3578" s="31">
        <v>44852</v>
      </c>
      <c r="D3578" s="19" t="s">
        <v>2041</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hidden="1" customHeight="1" x14ac:dyDescent="0.3">
      <c r="A3579" s="27">
        <f>A3578</f>
        <v>140</v>
      </c>
      <c r="B3579" s="31">
        <v>44972</v>
      </c>
      <c r="C3579" s="31">
        <v>44852</v>
      </c>
      <c r="D3579" s="19" t="s">
        <v>2041</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hidden="1" customHeight="1" x14ac:dyDescent="0.3">
      <c r="A3580" s="27">
        <f>A3579</f>
        <v>140</v>
      </c>
      <c r="B3580" s="31">
        <v>44972</v>
      </c>
      <c r="C3580" s="31">
        <v>44852</v>
      </c>
      <c r="D3580" s="19" t="s">
        <v>2041</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hidden="1" customHeight="1" x14ac:dyDescent="0.3">
      <c r="A3581" s="27">
        <f t="shared" si="30"/>
        <v>141</v>
      </c>
      <c r="B3581" s="31">
        <v>44972</v>
      </c>
      <c r="C3581" s="31">
        <v>44852</v>
      </c>
      <c r="D3581" s="19" t="s">
        <v>2041</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hidden="1"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hidden="1"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hidden="1"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hidden="1"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hidden="1"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hidden="1"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hidden="1"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hidden="1"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hidden="1"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hidden="1"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hidden="1" customHeight="1" x14ac:dyDescent="0.3">
      <c r="A3592" s="27">
        <f t="shared" si="30"/>
        <v>151</v>
      </c>
      <c r="B3592" s="31">
        <v>44972</v>
      </c>
      <c r="C3592" s="31">
        <v>44782</v>
      </c>
      <c r="D3592" s="19" t="s">
        <v>2262</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hidden="1"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hidden="1"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hidden="1"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hidden="1"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hidden="1"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hidden="1" customHeight="1" x14ac:dyDescent="0.3">
      <c r="A3598" s="27">
        <f t="shared" si="30"/>
        <v>157</v>
      </c>
      <c r="B3598" s="31">
        <v>44972</v>
      </c>
      <c r="C3598" s="31">
        <v>44930</v>
      </c>
      <c r="D3598" s="19" t="s">
        <v>2046</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hidden="1"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hidden="1"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hidden="1"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hidden="1"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hidden="1"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hidden="1" customHeight="1" x14ac:dyDescent="0.3">
      <c r="A3604" s="27">
        <f t="shared" si="31"/>
        <v>162</v>
      </c>
      <c r="B3604" s="31">
        <v>44972</v>
      </c>
      <c r="C3604" s="31">
        <v>44883</v>
      </c>
      <c r="D3604" s="19" t="s">
        <v>1828</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hidden="1" customHeight="1" x14ac:dyDescent="0.3">
      <c r="A3605" s="27">
        <v>162</v>
      </c>
      <c r="B3605" s="31">
        <v>44972</v>
      </c>
      <c r="C3605" s="31">
        <v>44883</v>
      </c>
      <c r="D3605" s="19" t="s">
        <v>1828</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hidden="1"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hidden="1"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hidden="1"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hidden="1"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hidden="1"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hidden="1" customHeight="1" x14ac:dyDescent="0.3">
      <c r="A3611" s="27">
        <f t="shared" si="31"/>
        <v>167</v>
      </c>
      <c r="B3611" s="31">
        <v>44972</v>
      </c>
      <c r="C3611" s="31">
        <v>44809</v>
      </c>
      <c r="D3611" s="19" t="s">
        <v>1886</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hidden="1"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hidden="1"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hidden="1"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hidden="1"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hidden="1"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hidden="1"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hidden="1"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hidden="1"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hidden="1"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hidden="1"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hidden="1"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hidden="1"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hidden="1"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hidden="1"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hidden="1" customHeight="1" x14ac:dyDescent="0.3">
      <c r="A3626" s="27">
        <f t="shared" si="31"/>
        <v>177</v>
      </c>
      <c r="B3626" s="31">
        <v>44972</v>
      </c>
      <c r="C3626" s="31">
        <v>44890</v>
      </c>
      <c r="D3626" s="19" t="s">
        <v>1812</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hidden="1"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hidden="1"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hidden="1"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hidden="1" customHeight="1" x14ac:dyDescent="0.3">
      <c r="A3630" s="27">
        <f t="shared" si="31"/>
        <v>180</v>
      </c>
      <c r="B3630" s="31">
        <v>44972</v>
      </c>
      <c r="C3630" s="31">
        <v>44890</v>
      </c>
      <c r="D3630" s="19" t="s">
        <v>2038</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hidden="1" customHeight="1" x14ac:dyDescent="0.3">
      <c r="A3631" s="27">
        <v>180</v>
      </c>
      <c r="B3631" s="31">
        <v>44972</v>
      </c>
      <c r="C3631" s="31">
        <v>44890</v>
      </c>
      <c r="D3631" s="19" t="s">
        <v>2038</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hidden="1"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hidden="1"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hidden="1"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2050</v>
      </c>
      <c r="K3634" s="51" t="str">
        <f ca="1">LeaveTracker[[#This Row],[Days]]&amp;" "&amp;LeaveTracker[[#This Row],[Type of Leave]]</f>
        <v>1 OTHER</v>
      </c>
      <c r="L3634" s="23">
        <f ca="1">NETWORKDAYS(LeaveTracker[[#This Row],[Start Date]],LeaveTracker[[#This Row],[End Date]],lstHolidays)</f>
        <v>1</v>
      </c>
      <c r="M3634" s="27"/>
    </row>
    <row r="3635" spans="1:13" ht="30" hidden="1"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2050</v>
      </c>
      <c r="K3635" s="51" t="str">
        <f ca="1">LeaveTracker[[#This Row],[Days]]&amp;" "&amp;LeaveTracker[[#This Row],[Type of Leave]]</f>
        <v>1 OTHER</v>
      </c>
      <c r="L3635" s="23">
        <f ca="1">NETWORKDAYS(LeaveTracker[[#This Row],[Start Date]],LeaveTracker[[#This Row],[End Date]],lstHolidays)</f>
        <v>1</v>
      </c>
      <c r="M3635" s="27"/>
    </row>
    <row r="3636" spans="1:13" ht="30" hidden="1"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hidden="1"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hidden="1"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hidden="1"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hidden="1"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hidden="1"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hidden="1"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hidden="1"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hidden="1"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hidden="1"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hidden="1"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hidden="1"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hidden="1"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hidden="1"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hidden="1"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hidden="1" customHeight="1" x14ac:dyDescent="0.3">
      <c r="A3651" s="27">
        <f t="shared" si="31"/>
        <v>194</v>
      </c>
      <c r="B3651" s="31">
        <v>44972</v>
      </c>
      <c r="C3651" s="31">
        <v>44890</v>
      </c>
      <c r="D3651" s="19" t="s">
        <v>717</v>
      </c>
      <c r="E3651" s="51" t="str">
        <f>IF(ISBLANK(LeaveTracker[[#This Row],[Employee Name]]),"-----",VLOOKUP(LeaveTracker[[#This Row],[Employee Name]],Employees[[Employee Name]:[Office]],7))</f>
        <v>PEOPLE'S PARK</v>
      </c>
      <c r="F3651" s="51" t="str">
        <f>IF(ISBLANK(LeaveTracker[[#This Row],[Employee Name]]),"-----",VLOOKUP(LeaveTracker[[#This Row],[Employee Name]],Employees[[Employee Name]:[Office]],6))</f>
        <v>CASUAL</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hidden="1" customHeight="1" x14ac:dyDescent="0.3">
      <c r="A3652" s="27">
        <f t="shared" si="31"/>
        <v>195</v>
      </c>
      <c r="B3652" s="31">
        <v>44972</v>
      </c>
      <c r="C3652" s="31">
        <v>44890</v>
      </c>
      <c r="D3652" s="19" t="s">
        <v>1848</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hidden="1" customHeight="1" x14ac:dyDescent="0.3">
      <c r="A3653" s="27">
        <f t="shared" si="31"/>
        <v>196</v>
      </c>
      <c r="B3653" s="31">
        <v>44972</v>
      </c>
      <c r="C3653" s="31">
        <v>44890</v>
      </c>
      <c r="D3653" s="19" t="s">
        <v>1848</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hidden="1"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hidden="1"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hidden="1"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hidden="1"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hidden="1"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hidden="1"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hidden="1"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hidden="1"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hidden="1"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hidden="1"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hidden="1" customHeight="1" x14ac:dyDescent="0.3">
      <c r="A3664" s="27">
        <f t="shared" si="31"/>
        <v>203</v>
      </c>
      <c r="B3664" s="31">
        <v>44972</v>
      </c>
      <c r="C3664" s="31">
        <v>44904</v>
      </c>
      <c r="D3664" s="19" t="s">
        <v>845</v>
      </c>
      <c r="E3664" s="51" t="str">
        <f>IF(ISBLANK(LeaveTracker[[#This Row],[Employee Name]]),"-----",VLOOKUP(LeaveTracker[[#This Row],[Employee Name]],Employees[[Employee Name]:[Office]],7))</f>
        <v>ONT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hidden="1" customHeight="1" x14ac:dyDescent="0.3">
      <c r="A3665" s="27">
        <v>203</v>
      </c>
      <c r="B3665" s="31">
        <v>44972</v>
      </c>
      <c r="C3665" s="31">
        <v>44904</v>
      </c>
      <c r="D3665" s="19" t="s">
        <v>845</v>
      </c>
      <c r="E3665" s="51" t="str">
        <f>IF(ISBLANK(LeaveTracker[[#This Row],[Employee Name]]),"-----",VLOOKUP(LeaveTracker[[#This Row],[Employee Name]],Employees[[Employee Name]:[Office]],7))</f>
        <v>ONT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hidden="1" customHeight="1" x14ac:dyDescent="0.3">
      <c r="A3666" s="27">
        <v>203</v>
      </c>
      <c r="B3666" s="31">
        <v>44972</v>
      </c>
      <c r="C3666" s="31">
        <v>44904</v>
      </c>
      <c r="D3666" s="19" t="s">
        <v>845</v>
      </c>
      <c r="E3666" s="51" t="str">
        <f>IF(ISBLANK(LeaveTracker[[#This Row],[Employee Name]]),"-----",VLOOKUP(LeaveTracker[[#This Row],[Employee Name]],Employees[[Employee Name]:[Office]],7))</f>
        <v>ONT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hidden="1"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hidden="1"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hidden="1" customHeight="1" x14ac:dyDescent="0.3">
      <c r="A3669" s="27">
        <f t="shared" si="32"/>
        <v>205</v>
      </c>
      <c r="B3669" s="31">
        <v>44972</v>
      </c>
      <c r="C3669" s="31">
        <v>44907</v>
      </c>
      <c r="D3669" s="19" t="s">
        <v>717</v>
      </c>
      <c r="E3669" s="51" t="str">
        <f>IF(ISBLANK(LeaveTracker[[#This Row],[Employee Name]]),"-----",VLOOKUP(LeaveTracker[[#This Row],[Employee Name]],Employees[[Employee Name]:[Office]],7))</f>
        <v>PEOPLE'S PARK</v>
      </c>
      <c r="F3669" s="51" t="str">
        <f>IF(ISBLANK(LeaveTracker[[#This Row],[Employee Name]]),"-----",VLOOKUP(LeaveTracker[[#This Row],[Employee Name]],Employees[[Employee Name]:[Office]],6))</f>
        <v>CASUAL</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hidden="1" customHeight="1" x14ac:dyDescent="0.3">
      <c r="A3670" s="27">
        <v>205</v>
      </c>
      <c r="B3670" s="31">
        <v>44972</v>
      </c>
      <c r="C3670" s="31">
        <v>44907</v>
      </c>
      <c r="D3670" s="19" t="s">
        <v>717</v>
      </c>
      <c r="E3670" s="51" t="str">
        <f>IF(ISBLANK(LeaveTracker[[#This Row],[Employee Name]]),"-----",VLOOKUP(LeaveTracker[[#This Row],[Employee Name]],Employees[[Employee Name]:[Office]],7))</f>
        <v>PEOPLE'S PARK</v>
      </c>
      <c r="F3670" s="51" t="str">
        <f>IF(ISBLANK(LeaveTracker[[#This Row],[Employee Name]]),"-----",VLOOKUP(LeaveTracker[[#This Row],[Employee Name]],Employees[[Employee Name]:[Office]],6))</f>
        <v>CASUAL</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hidden="1"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hidden="1"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hidden="1"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hidden="1" customHeight="1" x14ac:dyDescent="0.3">
      <c r="A3674" s="27">
        <f t="shared" si="32"/>
        <v>208</v>
      </c>
      <c r="B3674" s="31">
        <v>44972</v>
      </c>
      <c r="C3674" s="31">
        <v>44874</v>
      </c>
      <c r="D3674" s="19" t="s">
        <v>1771</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hidden="1"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hidden="1"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hidden="1"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hidden="1"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hidden="1"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hidden="1" customHeight="1" x14ac:dyDescent="0.3">
      <c r="A3680" s="27">
        <f t="shared" si="32"/>
        <v>213</v>
      </c>
      <c r="B3680" s="31">
        <v>44972</v>
      </c>
      <c r="C3680" s="31">
        <v>44852</v>
      </c>
      <c r="D3680" s="19" t="s">
        <v>2051</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hidden="1"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hidden="1" customHeight="1" x14ac:dyDescent="0.3">
      <c r="A3682" s="27">
        <f t="shared" si="32"/>
        <v>215</v>
      </c>
      <c r="B3682" s="31">
        <v>44972</v>
      </c>
      <c r="C3682" s="31">
        <v>44839</v>
      </c>
      <c r="D3682" s="19" t="s">
        <v>2051</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hidden="1" customHeight="1" x14ac:dyDescent="0.3">
      <c r="A3683" s="27">
        <f t="shared" si="32"/>
        <v>216</v>
      </c>
      <c r="B3683" s="31">
        <v>44972</v>
      </c>
      <c r="C3683" s="31">
        <v>44818</v>
      </c>
      <c r="D3683" s="19" t="s">
        <v>1964</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hidden="1" customHeight="1" x14ac:dyDescent="0.3">
      <c r="A3684" s="27">
        <f t="shared" si="32"/>
        <v>217</v>
      </c>
      <c r="B3684" s="31">
        <v>44972</v>
      </c>
      <c r="C3684" s="31">
        <v>44816</v>
      </c>
      <c r="D3684" s="19" t="s">
        <v>1847</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hidden="1" customHeight="1" x14ac:dyDescent="0.3">
      <c r="A3685" s="27">
        <f t="shared" si="32"/>
        <v>218</v>
      </c>
      <c r="B3685" s="31">
        <v>44972</v>
      </c>
      <c r="C3685" s="31">
        <v>44869</v>
      </c>
      <c r="D3685" s="19" t="s">
        <v>1861</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hidden="1" customHeight="1" x14ac:dyDescent="0.3">
      <c r="A3686" s="27">
        <f t="shared" si="32"/>
        <v>219</v>
      </c>
      <c r="B3686" s="31">
        <v>44972</v>
      </c>
      <c r="C3686" s="31">
        <v>44869</v>
      </c>
      <c r="D3686" s="19" t="s">
        <v>1861</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hidden="1"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hidden="1"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hidden="1" customHeight="1" x14ac:dyDescent="0.3">
      <c r="A3689" s="27">
        <f t="shared" si="32"/>
        <v>221</v>
      </c>
      <c r="B3689" s="31">
        <v>44972</v>
      </c>
      <c r="C3689" s="31">
        <v>44893</v>
      </c>
      <c r="D3689" s="19" t="s">
        <v>1829</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hidden="1" customHeight="1" x14ac:dyDescent="0.3">
      <c r="A3690" s="27">
        <f t="shared" si="32"/>
        <v>222</v>
      </c>
      <c r="B3690" s="31">
        <v>44972</v>
      </c>
      <c r="C3690" s="31">
        <v>44893</v>
      </c>
      <c r="D3690" s="19" t="s">
        <v>1932</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hidden="1"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hidden="1" customHeight="1" x14ac:dyDescent="0.3">
      <c r="A3692" s="27">
        <f t="shared" si="32"/>
        <v>224</v>
      </c>
      <c r="B3692" s="31">
        <v>44972</v>
      </c>
      <c r="C3692" s="31">
        <v>44893</v>
      </c>
      <c r="D3692" s="19" t="s">
        <v>1944</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hidden="1" customHeight="1" x14ac:dyDescent="0.3">
      <c r="A3693" s="27">
        <v>224</v>
      </c>
      <c r="B3693" s="31">
        <v>44972</v>
      </c>
      <c r="C3693" s="31">
        <v>44893</v>
      </c>
      <c r="D3693" s="19" t="s">
        <v>1944</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hidden="1" customHeight="1" x14ac:dyDescent="0.3">
      <c r="A3694" s="27">
        <f t="shared" si="32"/>
        <v>225</v>
      </c>
      <c r="B3694" s="31">
        <v>44972</v>
      </c>
      <c r="C3694" s="31">
        <v>44879</v>
      </c>
      <c r="D3694" s="19" t="s">
        <v>1752</v>
      </c>
      <c r="E3694" s="51" t="str">
        <f>IF(ISBLANK(LeaveTracker[[#This Row],[Employee Name]]),"-----",VLOOKUP(LeaveTracker[[#This Row],[Employee Name]],Employees[[Employee Name]:[Office]],7))</f>
        <v>TCNHS-ISHS</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hidden="1"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hidden="1"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hidden="1"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hidden="1"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hidden="1"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hidden="1"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hidden="1"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hidden="1" customHeight="1" x14ac:dyDescent="0.3">
      <c r="A3702" s="27">
        <f t="shared" si="32"/>
        <v>231</v>
      </c>
      <c r="B3702" s="31">
        <v>44972</v>
      </c>
      <c r="C3702" s="31">
        <v>44845</v>
      </c>
      <c r="D3702" s="19" t="s">
        <v>2262</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hidden="1"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hidden="1"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hidden="1"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hidden="1"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hidden="1"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hidden="1"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hidden="1"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hidden="1"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hidden="1"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hidden="1"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hidden="1"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hidden="1"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hidden="1"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hidden="1"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hidden="1"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hidden="1"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hidden="1"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hidden="1" customHeight="1" x14ac:dyDescent="0.3">
      <c r="A3720" s="27">
        <f t="shared" si="32"/>
        <v>248</v>
      </c>
      <c r="B3720" s="31">
        <v>44972</v>
      </c>
      <c r="C3720" s="31">
        <v>44966</v>
      </c>
      <c r="D3720" s="19" t="s">
        <v>2046</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hidden="1"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hidden="1"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hidden="1"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hidden="1" customHeight="1" x14ac:dyDescent="0.3">
      <c r="A3724" s="27">
        <f t="shared" si="32"/>
        <v>251</v>
      </c>
      <c r="B3724" s="31">
        <v>44972</v>
      </c>
      <c r="C3724" s="31">
        <v>44958</v>
      </c>
      <c r="D3724" s="19" t="s">
        <v>1740</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hidden="1"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hidden="1"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hidden="1"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hidden="1"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hidden="1"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hidden="1" customHeight="1" x14ac:dyDescent="0.3">
      <c r="A3730" s="27">
        <f t="shared" si="32"/>
        <v>257</v>
      </c>
      <c r="B3730" s="31">
        <v>44972</v>
      </c>
      <c r="C3730" s="31">
        <v>44605</v>
      </c>
      <c r="D3730" s="19" t="s">
        <v>2055</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hidden="1"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hidden="1"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hidden="1"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hidden="1" customHeight="1" x14ac:dyDescent="0.3">
      <c r="A3734" s="27">
        <f t="shared" si="33"/>
        <v>261</v>
      </c>
      <c r="B3734" s="31">
        <v>44972</v>
      </c>
      <c r="C3734" s="31">
        <v>44807</v>
      </c>
      <c r="D3734" s="19" t="s">
        <v>1866</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hidden="1"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hidden="1"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hidden="1"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hidden="1"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hidden="1"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hidden="1" customHeight="1" x14ac:dyDescent="0.3">
      <c r="A3740" s="27">
        <f t="shared" si="33"/>
        <v>266</v>
      </c>
      <c r="B3740" s="31">
        <v>44979</v>
      </c>
      <c r="C3740" s="31">
        <v>44904</v>
      </c>
      <c r="D3740" s="19" t="s">
        <v>1878</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hidden="1" customHeight="1" x14ac:dyDescent="0.3">
      <c r="A3741" s="27">
        <f t="shared" si="33"/>
        <v>267</v>
      </c>
      <c r="B3741" s="31">
        <v>44979</v>
      </c>
      <c r="C3741" s="31">
        <v>44823</v>
      </c>
      <c r="D3741" s="19" t="s">
        <v>1879</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hidden="1" customHeight="1" x14ac:dyDescent="0.3">
      <c r="A3742" s="27">
        <f t="shared" si="33"/>
        <v>268</v>
      </c>
      <c r="B3742" s="31">
        <v>44979</v>
      </c>
      <c r="C3742" s="31">
        <v>44909</v>
      </c>
      <c r="D3742" s="19" t="s">
        <v>1820</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hidden="1" customHeight="1" x14ac:dyDescent="0.3">
      <c r="A3743" s="27">
        <v>268</v>
      </c>
      <c r="B3743" s="31">
        <v>44979</v>
      </c>
      <c r="C3743" s="31">
        <v>44910</v>
      </c>
      <c r="D3743" s="19" t="s">
        <v>1820</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hidden="1" customHeight="1" x14ac:dyDescent="0.3">
      <c r="A3744" s="27">
        <f t="shared" si="33"/>
        <v>269</v>
      </c>
      <c r="B3744" s="31">
        <v>44979</v>
      </c>
      <c r="C3744" s="31">
        <v>44958</v>
      </c>
      <c r="D3744" s="19" t="s">
        <v>1877</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hidden="1" customHeight="1" x14ac:dyDescent="0.3">
      <c r="A3745" s="27">
        <f t="shared" si="33"/>
        <v>270</v>
      </c>
      <c r="B3745" s="31">
        <v>44979</v>
      </c>
      <c r="C3745" s="31">
        <v>44951</v>
      </c>
      <c r="D3745" s="19" t="s">
        <v>1877</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hidden="1" customHeight="1" x14ac:dyDescent="0.3">
      <c r="A3746" s="27">
        <f t="shared" si="33"/>
        <v>271</v>
      </c>
      <c r="B3746" s="31">
        <v>44979</v>
      </c>
      <c r="C3746" s="31">
        <v>44958</v>
      </c>
      <c r="D3746" s="19" t="s">
        <v>1877</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hidden="1"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hidden="1" customHeight="1" x14ac:dyDescent="0.3">
      <c r="A3748" s="27">
        <f t="shared" si="33"/>
        <v>273</v>
      </c>
      <c r="B3748" s="31">
        <v>44979</v>
      </c>
      <c r="C3748" s="31">
        <v>44907</v>
      </c>
      <c r="D3748" s="19" t="s">
        <v>2029</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hidden="1" customHeight="1" x14ac:dyDescent="0.3">
      <c r="A3749" s="27">
        <f t="shared" si="33"/>
        <v>274</v>
      </c>
      <c r="B3749" s="31">
        <v>44979</v>
      </c>
      <c r="C3749" s="31">
        <v>44950</v>
      </c>
      <c r="D3749" s="19" t="s">
        <v>2062</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hidden="1" customHeight="1" x14ac:dyDescent="0.3">
      <c r="A3750" s="27">
        <f t="shared" si="33"/>
        <v>275</v>
      </c>
      <c r="B3750" s="31">
        <v>44979</v>
      </c>
      <c r="C3750" s="31">
        <v>44949</v>
      </c>
      <c r="D3750" s="19" t="s">
        <v>1952</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hidden="1" customHeight="1" x14ac:dyDescent="0.3">
      <c r="A3751" s="27">
        <f t="shared" si="33"/>
        <v>276</v>
      </c>
      <c r="B3751" s="31">
        <v>44979</v>
      </c>
      <c r="C3751" s="31">
        <v>45279</v>
      </c>
      <c r="D3751" s="19" t="s">
        <v>1952</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hidden="1" customHeight="1" x14ac:dyDescent="0.3">
      <c r="A3752" s="27">
        <v>276</v>
      </c>
      <c r="B3752" s="31">
        <v>44979</v>
      </c>
      <c r="C3752" s="31">
        <v>45279</v>
      </c>
      <c r="D3752" s="19" t="s">
        <v>1952</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hidden="1" customHeight="1" x14ac:dyDescent="0.3">
      <c r="A3753" s="27">
        <f t="shared" si="33"/>
        <v>277</v>
      </c>
      <c r="B3753" s="31">
        <v>44979</v>
      </c>
      <c r="C3753" s="31">
        <v>44958</v>
      </c>
      <c r="D3753" s="19" t="s">
        <v>1752</v>
      </c>
      <c r="E3753" s="51" t="str">
        <f>IF(ISBLANK(LeaveTracker[[#This Row],[Employee Name]]),"-----",VLOOKUP(LeaveTracker[[#This Row],[Employee Name]],Employees[[Employee Name]:[Office]],7))</f>
        <v>TCNHS-ISHS</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hidden="1" customHeight="1" x14ac:dyDescent="0.3">
      <c r="A3754" s="27">
        <f t="shared" si="33"/>
        <v>278</v>
      </c>
      <c r="B3754" s="31">
        <v>44979</v>
      </c>
      <c r="C3754" s="31">
        <v>44954</v>
      </c>
      <c r="D3754" s="19" t="s">
        <v>1910</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hidden="1" customHeight="1" x14ac:dyDescent="0.3">
      <c r="A3755" s="27">
        <f t="shared" si="33"/>
        <v>279</v>
      </c>
      <c r="B3755" s="31">
        <v>44979</v>
      </c>
      <c r="C3755" s="31">
        <v>44877</v>
      </c>
      <c r="D3755" s="19" t="s">
        <v>1764</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hidden="1" customHeight="1" x14ac:dyDescent="0.3">
      <c r="A3756" s="27">
        <f t="shared" si="33"/>
        <v>280</v>
      </c>
      <c r="B3756" s="31">
        <v>44979</v>
      </c>
      <c r="C3756" s="31">
        <v>44877</v>
      </c>
      <c r="D3756" s="19" t="s">
        <v>1764</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hidden="1" customHeight="1" x14ac:dyDescent="0.3">
      <c r="A3757" s="27">
        <v>280</v>
      </c>
      <c r="B3757" s="31">
        <v>44979</v>
      </c>
      <c r="C3757" s="31">
        <v>44877</v>
      </c>
      <c r="D3757" s="19" t="s">
        <v>1764</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hidden="1" customHeight="1" x14ac:dyDescent="0.3">
      <c r="A3758" s="27">
        <f t="shared" si="33"/>
        <v>281</v>
      </c>
      <c r="B3758" s="31">
        <v>44979</v>
      </c>
      <c r="C3758" s="31">
        <v>44877</v>
      </c>
      <c r="D3758" s="19" t="s">
        <v>1844</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1762</v>
      </c>
      <c r="K3758" s="51" t="str">
        <f ca="1">LeaveTracker[[#This Row],[Days]]&amp;" "&amp;LeaveTracker[[#This Row],[Type of Leave]]</f>
        <v>1 OTHER</v>
      </c>
      <c r="L3758" s="23">
        <f ca="1">NETWORKDAYS(LeaveTracker[[#This Row],[Start Date]],LeaveTracker[[#This Row],[End Date]],lstHolidays)</f>
        <v>1</v>
      </c>
      <c r="M3758" s="27"/>
    </row>
    <row r="3759" spans="1:13" ht="30" hidden="1" customHeight="1" x14ac:dyDescent="0.3">
      <c r="A3759" s="27">
        <v>281</v>
      </c>
      <c r="B3759" s="31">
        <v>44979</v>
      </c>
      <c r="C3759" s="31">
        <v>44877</v>
      </c>
      <c r="D3759" s="19" t="s">
        <v>1844</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1762</v>
      </c>
      <c r="K3759" s="51" t="str">
        <f ca="1">LeaveTracker[[#This Row],[Days]]&amp;" "&amp;LeaveTracker[[#This Row],[Type of Leave]]</f>
        <v>0 OTHER</v>
      </c>
      <c r="L3759" s="23">
        <f ca="1">NETWORKDAYS(LeaveTracker[[#This Row],[Start Date]],LeaveTracker[[#This Row],[End Date]],lstHolidays)</f>
        <v>0</v>
      </c>
      <c r="M3759" s="27"/>
    </row>
    <row r="3760" spans="1:13" ht="30" hidden="1" customHeight="1" x14ac:dyDescent="0.3">
      <c r="A3760" s="27">
        <f t="shared" si="33"/>
        <v>282</v>
      </c>
      <c r="B3760" s="31">
        <v>44979</v>
      </c>
      <c r="C3760" s="31">
        <v>44887</v>
      </c>
      <c r="D3760" s="19" t="s">
        <v>1797</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hidden="1" customHeight="1" x14ac:dyDescent="0.3">
      <c r="A3761" s="27">
        <f t="shared" si="33"/>
        <v>283</v>
      </c>
      <c r="B3761" s="31">
        <v>44979</v>
      </c>
      <c r="C3761" s="31">
        <v>44887</v>
      </c>
      <c r="D3761" s="19" t="s">
        <v>1797</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hidden="1" customHeight="1" x14ac:dyDescent="0.3">
      <c r="A3762" s="27">
        <v>283</v>
      </c>
      <c r="B3762" s="31">
        <v>44979</v>
      </c>
      <c r="C3762" s="31">
        <v>44887</v>
      </c>
      <c r="D3762" s="19" t="s">
        <v>1797</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hidden="1" customHeight="1" x14ac:dyDescent="0.3">
      <c r="A3763" s="27">
        <f t="shared" si="33"/>
        <v>284</v>
      </c>
      <c r="B3763" s="31">
        <v>44979</v>
      </c>
      <c r="C3763" s="31">
        <v>44887</v>
      </c>
      <c r="D3763" s="19" t="s">
        <v>1768</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hidden="1" customHeight="1" x14ac:dyDescent="0.3">
      <c r="A3764" s="27">
        <f t="shared" si="33"/>
        <v>285</v>
      </c>
      <c r="B3764" s="31">
        <v>44979</v>
      </c>
      <c r="C3764" s="31">
        <v>44881</v>
      </c>
      <c r="D3764" s="19" t="s">
        <v>2066</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hidden="1" customHeight="1" x14ac:dyDescent="0.3">
      <c r="A3765" s="27">
        <v>285</v>
      </c>
      <c r="B3765" s="31">
        <v>44979</v>
      </c>
      <c r="C3765" s="31">
        <v>44881</v>
      </c>
      <c r="D3765" s="19" t="s">
        <v>2066</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hidden="1"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1762</v>
      </c>
      <c r="K3766" s="51" t="str">
        <f ca="1">LeaveTracker[[#This Row],[Days]]&amp;" "&amp;LeaveTracker[[#This Row],[Type of Leave]]</f>
        <v>1 OTHER</v>
      </c>
      <c r="L3766" s="23">
        <f ca="1">NETWORKDAYS(LeaveTracker[[#This Row],[Start Date]],LeaveTracker[[#This Row],[End Date]],lstHolidays)</f>
        <v>1</v>
      </c>
      <c r="M3766" s="27"/>
    </row>
    <row r="3767" spans="1:13" ht="30" hidden="1"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hidden="1" customHeight="1" x14ac:dyDescent="0.3">
      <c r="A3768" s="27">
        <f t="shared" si="33"/>
        <v>288</v>
      </c>
      <c r="B3768" s="31">
        <v>44979</v>
      </c>
      <c r="C3768" s="31">
        <v>44922</v>
      </c>
      <c r="D3768" s="19" t="s">
        <v>1820</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1762</v>
      </c>
      <c r="K3768" s="51" t="str">
        <f ca="1">LeaveTracker[[#This Row],[Days]]&amp;" "&amp;LeaveTracker[[#This Row],[Type of Leave]]</f>
        <v>1 OTHER</v>
      </c>
      <c r="L3768" s="23">
        <f ca="1">NETWORKDAYS(LeaveTracker[[#This Row],[Start Date]],LeaveTracker[[#This Row],[End Date]],lstHolidays)</f>
        <v>1</v>
      </c>
      <c r="M3768" s="27"/>
    </row>
    <row r="3769" spans="1:13" ht="30" hidden="1" customHeight="1" x14ac:dyDescent="0.3">
      <c r="A3769" s="27">
        <f t="shared" si="33"/>
        <v>289</v>
      </c>
      <c r="B3769" s="31">
        <v>44979</v>
      </c>
      <c r="C3769" s="31">
        <v>44907</v>
      </c>
      <c r="D3769" s="19" t="s">
        <v>1733</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hidden="1" customHeight="1" x14ac:dyDescent="0.3">
      <c r="A3770" s="27">
        <v>289</v>
      </c>
      <c r="B3770" s="31">
        <v>44979</v>
      </c>
      <c r="C3770" s="31">
        <v>44907</v>
      </c>
      <c r="D3770" s="19" t="s">
        <v>1733</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hidden="1" customHeight="1" x14ac:dyDescent="0.3">
      <c r="A3771" s="27">
        <f t="shared" si="33"/>
        <v>290</v>
      </c>
      <c r="B3771" s="31">
        <v>44979</v>
      </c>
      <c r="C3771" s="31">
        <v>44908</v>
      </c>
      <c r="D3771" s="19" t="s">
        <v>1733</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hidden="1" customHeight="1" x14ac:dyDescent="0.3">
      <c r="A3772" s="27">
        <f t="shared" si="33"/>
        <v>291</v>
      </c>
      <c r="B3772" s="31">
        <v>44979</v>
      </c>
      <c r="C3772" s="31">
        <v>44930</v>
      </c>
      <c r="D3772" s="19" t="s">
        <v>1733</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hidden="1" customHeight="1" x14ac:dyDescent="0.3">
      <c r="A3773" s="27">
        <v>291</v>
      </c>
      <c r="B3773" s="31">
        <v>44979</v>
      </c>
      <c r="C3773" s="31">
        <v>44930</v>
      </c>
      <c r="D3773" s="19" t="s">
        <v>1733</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hidden="1" customHeight="1" x14ac:dyDescent="0.3">
      <c r="A3774" s="27">
        <f t="shared" si="33"/>
        <v>292</v>
      </c>
      <c r="B3774" s="31">
        <v>44979</v>
      </c>
      <c r="C3774" s="31">
        <v>44960</v>
      </c>
      <c r="D3774" s="19" t="s">
        <v>1802</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hidden="1" customHeight="1" x14ac:dyDescent="0.3">
      <c r="A3775" s="27">
        <f t="shared" si="33"/>
        <v>293</v>
      </c>
      <c r="B3775" s="31">
        <v>44979</v>
      </c>
      <c r="C3775" s="31">
        <v>44930</v>
      </c>
      <c r="D3775" s="19" t="s">
        <v>1950</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hidden="1"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hidden="1" customHeight="1" x14ac:dyDescent="0.3">
      <c r="A3777" s="27">
        <f t="shared" si="33"/>
        <v>295</v>
      </c>
      <c r="B3777" s="31">
        <v>44979</v>
      </c>
      <c r="C3777" s="31">
        <v>44916</v>
      </c>
      <c r="D3777" s="19" t="s">
        <v>1891</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hidden="1" customHeight="1" x14ac:dyDescent="0.3">
      <c r="A3778" s="27">
        <f t="shared" si="33"/>
        <v>296</v>
      </c>
      <c r="B3778" s="31">
        <v>44979</v>
      </c>
      <c r="C3778" s="31">
        <v>44939</v>
      </c>
      <c r="D3778" s="19" t="s">
        <v>1891</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hidden="1" customHeight="1" x14ac:dyDescent="0.3">
      <c r="A3779" s="27">
        <f t="shared" si="33"/>
        <v>297</v>
      </c>
      <c r="B3779" s="31">
        <v>44979</v>
      </c>
      <c r="C3779" s="31">
        <v>44964</v>
      </c>
      <c r="D3779" s="19" t="s">
        <v>1746</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hidden="1" customHeight="1" x14ac:dyDescent="0.3">
      <c r="A3780" s="27">
        <f t="shared" si="33"/>
        <v>298</v>
      </c>
      <c r="B3780" s="31">
        <v>44979</v>
      </c>
      <c r="C3780" s="31">
        <v>44958</v>
      </c>
      <c r="D3780" s="19" t="s">
        <v>1743</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hidden="1" customHeight="1" x14ac:dyDescent="0.3">
      <c r="A3781" s="27">
        <f t="shared" si="33"/>
        <v>299</v>
      </c>
      <c r="B3781" s="31">
        <v>44979</v>
      </c>
      <c r="C3781" s="31">
        <v>44973</v>
      </c>
      <c r="D3781" s="19" t="s">
        <v>1933</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hidden="1" customHeight="1" x14ac:dyDescent="0.3">
      <c r="A3782" s="27">
        <f t="shared" si="33"/>
        <v>300</v>
      </c>
      <c r="B3782" s="31">
        <v>44979</v>
      </c>
      <c r="C3782" s="31">
        <v>44945</v>
      </c>
      <c r="D3782" s="19" t="s">
        <v>1945</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hidden="1" customHeight="1" x14ac:dyDescent="0.3">
      <c r="A3783" s="27">
        <f t="shared" si="33"/>
        <v>301</v>
      </c>
      <c r="B3783" s="31">
        <v>44979</v>
      </c>
      <c r="C3783" s="31">
        <v>44945</v>
      </c>
      <c r="D3783" s="19" t="s">
        <v>1733</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hidden="1" customHeight="1" x14ac:dyDescent="0.3">
      <c r="A3784" s="27">
        <f t="shared" si="33"/>
        <v>302</v>
      </c>
      <c r="B3784" s="31">
        <v>44979</v>
      </c>
      <c r="C3784" s="31">
        <v>44915</v>
      </c>
      <c r="D3784" s="19" t="s">
        <v>1733</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hidden="1" customHeight="1" x14ac:dyDescent="0.3">
      <c r="A3785" s="27">
        <f t="shared" si="33"/>
        <v>303</v>
      </c>
      <c r="B3785" s="31">
        <v>44979</v>
      </c>
      <c r="C3785" s="31">
        <v>44922</v>
      </c>
      <c r="D3785" s="19" t="s">
        <v>1820</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hidden="1" customHeight="1" x14ac:dyDescent="0.3">
      <c r="A3786" s="27">
        <v>303</v>
      </c>
      <c r="B3786" s="31">
        <v>44979</v>
      </c>
      <c r="C3786" s="31">
        <v>44922</v>
      </c>
      <c r="D3786" s="19" t="s">
        <v>1820</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hidden="1" customHeight="1" x14ac:dyDescent="0.3">
      <c r="A3787" s="27">
        <v>303</v>
      </c>
      <c r="B3787" s="31">
        <v>44979</v>
      </c>
      <c r="C3787" s="31">
        <v>44922</v>
      </c>
      <c r="D3787" s="19" t="s">
        <v>1820</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hidden="1" customHeight="1" x14ac:dyDescent="0.3">
      <c r="A3788" s="27">
        <f t="shared" si="33"/>
        <v>304</v>
      </c>
      <c r="B3788" s="31">
        <v>44979</v>
      </c>
      <c r="C3788" s="31">
        <v>44886</v>
      </c>
      <c r="D3788" s="19" t="s">
        <v>1949</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hidden="1" customHeight="1" x14ac:dyDescent="0.3">
      <c r="A3789" s="27">
        <v>304</v>
      </c>
      <c r="B3789" s="31">
        <v>44979</v>
      </c>
      <c r="C3789" s="31">
        <v>44886</v>
      </c>
      <c r="D3789" s="19" t="s">
        <v>1949</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hidden="1" customHeight="1" x14ac:dyDescent="0.3">
      <c r="A3790" s="27">
        <f t="shared" si="33"/>
        <v>305</v>
      </c>
      <c r="B3790" s="31">
        <v>44979</v>
      </c>
      <c r="C3790" s="31">
        <v>44886</v>
      </c>
      <c r="D3790" s="19" t="s">
        <v>1949</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1762</v>
      </c>
      <c r="K3790" s="51" t="str">
        <f ca="1">LeaveTracker[[#This Row],[Days]]&amp;" "&amp;LeaveTracker[[#This Row],[Type of Leave]]</f>
        <v>1 OTHER</v>
      </c>
      <c r="L3790" s="23">
        <f ca="1">NETWORKDAYS(LeaveTracker[[#This Row],[Start Date]],LeaveTracker[[#This Row],[End Date]],lstHolidays)</f>
        <v>1</v>
      </c>
      <c r="M3790" s="27"/>
    </row>
    <row r="3791" spans="1:13" ht="30" hidden="1" customHeight="1" x14ac:dyDescent="0.3">
      <c r="A3791" s="27">
        <f t="shared" si="33"/>
        <v>306</v>
      </c>
      <c r="B3791" s="31">
        <v>44979</v>
      </c>
      <c r="C3791" s="31">
        <v>44877</v>
      </c>
      <c r="D3791" s="19" t="s">
        <v>1833</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hidden="1" customHeight="1" x14ac:dyDescent="0.3">
      <c r="A3792" s="27">
        <f t="shared" si="33"/>
        <v>307</v>
      </c>
      <c r="B3792" s="31">
        <v>44979</v>
      </c>
      <c r="C3792" s="31">
        <v>44964</v>
      </c>
      <c r="D3792" s="19" t="s">
        <v>1845</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hidden="1" customHeight="1" x14ac:dyDescent="0.3">
      <c r="A3793" s="27">
        <f t="shared" si="33"/>
        <v>308</v>
      </c>
      <c r="B3793" s="31">
        <v>44979</v>
      </c>
      <c r="C3793" s="31">
        <v>44964</v>
      </c>
      <c r="D3793" s="19" t="s">
        <v>1845</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hidden="1" customHeight="1" x14ac:dyDescent="0.3">
      <c r="A3794" s="27">
        <v>308</v>
      </c>
      <c r="B3794" s="31">
        <v>44979</v>
      </c>
      <c r="C3794" s="31">
        <v>44964</v>
      </c>
      <c r="D3794" s="19" t="s">
        <v>1845</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hidden="1" customHeight="1" x14ac:dyDescent="0.3">
      <c r="A3795" s="27">
        <f t="shared" ref="A3795:A3857" si="34">A3794+1</f>
        <v>309</v>
      </c>
      <c r="B3795" s="31">
        <v>44979</v>
      </c>
      <c r="C3795" s="31">
        <v>44922</v>
      </c>
      <c r="D3795" s="19" t="s">
        <v>2069</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hidden="1" customHeight="1" x14ac:dyDescent="0.3">
      <c r="A3796" s="27">
        <f t="shared" si="34"/>
        <v>310</v>
      </c>
      <c r="B3796" s="31">
        <v>44979</v>
      </c>
      <c r="C3796" s="31">
        <v>44944</v>
      </c>
      <c r="D3796" s="19" t="s">
        <v>1803</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hidden="1" customHeight="1" x14ac:dyDescent="0.3">
      <c r="A3797" s="27">
        <f t="shared" si="34"/>
        <v>311</v>
      </c>
      <c r="B3797" s="31">
        <v>44979</v>
      </c>
      <c r="C3797" s="31">
        <v>44937</v>
      </c>
      <c r="D3797" s="19" t="s">
        <v>1803</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1762</v>
      </c>
      <c r="K3797" s="51" t="str">
        <f ca="1">LeaveTracker[[#This Row],[Days]]&amp;" "&amp;LeaveTracker[[#This Row],[Type of Leave]]</f>
        <v>1 OTHER</v>
      </c>
      <c r="L3797" s="23">
        <f ca="1">NETWORKDAYS(LeaveTracker[[#This Row],[Start Date]],LeaveTracker[[#This Row],[End Date]],lstHolidays)</f>
        <v>1</v>
      </c>
      <c r="M3797" s="27"/>
    </row>
    <row r="3798" spans="1:13" ht="30" hidden="1" customHeight="1" x14ac:dyDescent="0.3">
      <c r="A3798" s="27">
        <f t="shared" si="34"/>
        <v>312</v>
      </c>
      <c r="B3798" s="31">
        <v>44979</v>
      </c>
      <c r="C3798" s="31">
        <v>45254</v>
      </c>
      <c r="D3798" s="19" t="s">
        <v>1765</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hidden="1" customHeight="1" x14ac:dyDescent="0.3">
      <c r="A3799" s="27">
        <v>312</v>
      </c>
      <c r="B3799" s="31">
        <v>44979</v>
      </c>
      <c r="C3799" s="31">
        <v>45254</v>
      </c>
      <c r="D3799" s="19" t="s">
        <v>1765</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hidden="1" customHeight="1" x14ac:dyDescent="0.3">
      <c r="A3800" s="27">
        <v>312</v>
      </c>
      <c r="B3800" s="31">
        <v>44979</v>
      </c>
      <c r="C3800" s="31">
        <v>45254</v>
      </c>
      <c r="D3800" s="19" t="s">
        <v>1765</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hidden="1" customHeight="1" x14ac:dyDescent="0.3">
      <c r="A3801" s="27">
        <v>312</v>
      </c>
      <c r="B3801" s="31">
        <v>44979</v>
      </c>
      <c r="C3801" s="31">
        <v>45254</v>
      </c>
      <c r="D3801" s="19" t="s">
        <v>1765</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hidden="1" customHeight="1" x14ac:dyDescent="0.3">
      <c r="A3802" s="27">
        <v>312</v>
      </c>
      <c r="B3802" s="31">
        <v>44979</v>
      </c>
      <c r="C3802" s="31">
        <v>45254</v>
      </c>
      <c r="D3802" s="19" t="s">
        <v>1765</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hidden="1" customHeight="1" x14ac:dyDescent="0.3">
      <c r="A3803" s="27">
        <f t="shared" si="34"/>
        <v>313</v>
      </c>
      <c r="B3803" s="31">
        <v>44979</v>
      </c>
      <c r="C3803" s="31">
        <v>44887</v>
      </c>
      <c r="D3803" s="19" t="s">
        <v>1814</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hidden="1"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hidden="1"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1762</v>
      </c>
      <c r="K3805" s="51" t="str">
        <f ca="1">LeaveTracker[[#This Row],[Days]]&amp;" "&amp;LeaveTracker[[#This Row],[Type of Leave]]</f>
        <v>1 OTHER</v>
      </c>
      <c r="L3805" s="23">
        <f ca="1">NETWORKDAYS(LeaveTracker[[#This Row],[Start Date]],LeaveTracker[[#This Row],[End Date]],lstHolidays)</f>
        <v>1</v>
      </c>
      <c r="M3805" s="27"/>
    </row>
    <row r="3806" spans="1:13" ht="30" hidden="1"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hidden="1" customHeight="1" x14ac:dyDescent="0.3">
      <c r="A3807" s="27">
        <f t="shared" si="34"/>
        <v>317</v>
      </c>
      <c r="B3807" s="31">
        <v>44979</v>
      </c>
      <c r="C3807" s="31">
        <v>44882</v>
      </c>
      <c r="D3807" s="19" t="s">
        <v>1798</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hidden="1" customHeight="1" x14ac:dyDescent="0.3">
      <c r="A3808" s="27">
        <f t="shared" si="34"/>
        <v>318</v>
      </c>
      <c r="B3808" s="31">
        <v>44979</v>
      </c>
      <c r="C3808" s="31">
        <v>44886</v>
      </c>
      <c r="D3808" s="19" t="s">
        <v>1948</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hidden="1" customHeight="1" x14ac:dyDescent="0.3">
      <c r="A3809" s="27">
        <f t="shared" si="34"/>
        <v>319</v>
      </c>
      <c r="B3809" s="31">
        <v>44979</v>
      </c>
      <c r="C3809" s="31">
        <v>44911</v>
      </c>
      <c r="D3809" s="19" t="s">
        <v>2072</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hidden="1" customHeight="1" x14ac:dyDescent="0.3">
      <c r="A3810" s="27">
        <f t="shared" si="34"/>
        <v>320</v>
      </c>
      <c r="B3810" s="31">
        <v>44979</v>
      </c>
      <c r="C3810" s="31">
        <v>44887</v>
      </c>
      <c r="D3810" s="19" t="s">
        <v>1940</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hidden="1" customHeight="1" x14ac:dyDescent="0.3">
      <c r="A3811" s="27">
        <f t="shared" si="34"/>
        <v>321</v>
      </c>
      <c r="B3811" s="31">
        <v>44979</v>
      </c>
      <c r="C3811" s="31">
        <v>44889</v>
      </c>
      <c r="D3811" s="19" t="s">
        <v>1733</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hidden="1"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hidden="1"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hidden="1" customHeight="1" x14ac:dyDescent="0.3">
      <c r="A3814" s="27">
        <f t="shared" si="34"/>
        <v>323</v>
      </c>
      <c r="B3814" s="31">
        <v>44979</v>
      </c>
      <c r="C3814" s="31">
        <v>44953</v>
      </c>
      <c r="D3814" s="19" t="s">
        <v>1892</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hidden="1" customHeight="1" x14ac:dyDescent="0.3">
      <c r="A3815" s="27">
        <f t="shared" si="34"/>
        <v>324</v>
      </c>
      <c r="B3815" s="31">
        <v>44979</v>
      </c>
      <c r="C3815" s="31">
        <v>44897</v>
      </c>
      <c r="D3815" s="19" t="s">
        <v>1815</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hidden="1" customHeight="1" x14ac:dyDescent="0.3">
      <c r="A3816" s="27">
        <f t="shared" si="34"/>
        <v>325</v>
      </c>
      <c r="B3816" s="31">
        <v>44979</v>
      </c>
      <c r="C3816" s="31">
        <v>44936</v>
      </c>
      <c r="D3816" s="19" t="s">
        <v>1915</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2125</v>
      </c>
      <c r="K3816" s="51" t="str">
        <f ca="1">LeaveTracker[[#This Row],[Days]]&amp;" "&amp;LeaveTracker[[#This Row],[Type of Leave]]</f>
        <v>0 OTHER</v>
      </c>
      <c r="L3816" s="23">
        <f ca="1">NETWORKDAYS(LeaveTracker[[#This Row],[Start Date]],LeaveTracker[[#This Row],[End Date]],lstHolidays)</f>
        <v>0</v>
      </c>
      <c r="M3816" s="27"/>
    </row>
    <row r="3817" spans="1:13" ht="30" hidden="1" customHeight="1" x14ac:dyDescent="0.3">
      <c r="A3817" s="27">
        <f t="shared" si="34"/>
        <v>326</v>
      </c>
      <c r="B3817" s="31">
        <v>44979</v>
      </c>
      <c r="C3817" s="31">
        <v>44937</v>
      </c>
      <c r="D3817" s="19" t="s">
        <v>1848</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hidden="1"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hidden="1"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hidden="1"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hidden="1" customHeight="1" x14ac:dyDescent="0.3">
      <c r="A3821" s="27">
        <f t="shared" si="34"/>
        <v>329</v>
      </c>
      <c r="B3821" s="31">
        <v>44979</v>
      </c>
      <c r="C3821" s="31">
        <v>44897</v>
      </c>
      <c r="D3821" s="19" t="s">
        <v>1871</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hidden="1" customHeight="1" x14ac:dyDescent="0.3">
      <c r="A3822" s="27">
        <f t="shared" si="34"/>
        <v>330</v>
      </c>
      <c r="B3822" s="31">
        <v>44979</v>
      </c>
      <c r="C3822" s="31">
        <v>44894</v>
      </c>
      <c r="D3822" s="19" t="s">
        <v>1743</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hidden="1" customHeight="1" x14ac:dyDescent="0.3">
      <c r="A3823" s="27">
        <f t="shared" si="34"/>
        <v>331</v>
      </c>
      <c r="B3823" s="31">
        <v>44979</v>
      </c>
      <c r="C3823" s="31">
        <v>44891</v>
      </c>
      <c r="D3823" s="19" t="s">
        <v>2069</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hidden="1" customHeight="1" x14ac:dyDescent="0.3">
      <c r="A3824" s="27">
        <f t="shared" si="34"/>
        <v>332</v>
      </c>
      <c r="B3824" s="31">
        <v>44979</v>
      </c>
      <c r="C3824" s="31">
        <v>44889</v>
      </c>
      <c r="D3824" s="19" t="s">
        <v>1729</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hidden="1" customHeight="1" x14ac:dyDescent="0.3">
      <c r="A3825" s="27">
        <f t="shared" si="34"/>
        <v>333</v>
      </c>
      <c r="B3825" s="31">
        <v>44979</v>
      </c>
      <c r="C3825" s="31">
        <v>44893</v>
      </c>
      <c r="D3825" s="19" t="s">
        <v>1895</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hidden="1" customHeight="1" x14ac:dyDescent="0.3">
      <c r="A3826" s="27">
        <f t="shared" si="34"/>
        <v>334</v>
      </c>
      <c r="B3826" s="31">
        <v>44979</v>
      </c>
      <c r="C3826" s="31">
        <v>44809</v>
      </c>
      <c r="D3826" s="19" t="s">
        <v>1848</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hidden="1" customHeight="1" x14ac:dyDescent="0.3">
      <c r="A3827" s="27">
        <f t="shared" si="34"/>
        <v>335</v>
      </c>
      <c r="B3827" s="31">
        <v>44979</v>
      </c>
      <c r="C3827" s="31">
        <v>44886</v>
      </c>
      <c r="D3827" s="19" t="s">
        <v>1974</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hidden="1" customHeight="1" x14ac:dyDescent="0.3">
      <c r="A3828" s="27">
        <f t="shared" si="34"/>
        <v>336</v>
      </c>
      <c r="B3828" s="31">
        <v>44979</v>
      </c>
      <c r="C3828" s="31">
        <v>44907</v>
      </c>
      <c r="D3828" s="19" t="s">
        <v>2075</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hidden="1" customHeight="1" x14ac:dyDescent="0.3">
      <c r="A3829" s="27">
        <f t="shared" si="34"/>
        <v>337</v>
      </c>
      <c r="B3829" s="31">
        <v>44979</v>
      </c>
      <c r="C3829" s="31">
        <v>44909</v>
      </c>
      <c r="D3829" s="19" t="s">
        <v>2078</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hidden="1" customHeight="1" x14ac:dyDescent="0.3">
      <c r="A3830" s="27">
        <f t="shared" si="34"/>
        <v>338</v>
      </c>
      <c r="B3830" s="31">
        <v>44979</v>
      </c>
      <c r="C3830" s="31">
        <v>44899</v>
      </c>
      <c r="D3830" s="19" t="s">
        <v>2081</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hidden="1" customHeight="1" x14ac:dyDescent="0.3">
      <c r="A3831" s="27">
        <v>338</v>
      </c>
      <c r="B3831" s="31">
        <v>44979</v>
      </c>
      <c r="C3831" s="31">
        <v>44899</v>
      </c>
      <c r="D3831" s="19" t="s">
        <v>2081</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hidden="1" customHeight="1" x14ac:dyDescent="0.3">
      <c r="A3832" s="27">
        <f t="shared" si="34"/>
        <v>339</v>
      </c>
      <c r="B3832" s="31">
        <v>44979</v>
      </c>
      <c r="C3832" s="31">
        <v>44907</v>
      </c>
      <c r="D3832" s="19" t="s">
        <v>2082</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hidden="1" customHeight="1" x14ac:dyDescent="0.3">
      <c r="A3833" s="27">
        <f t="shared" si="34"/>
        <v>340</v>
      </c>
      <c r="B3833" s="31">
        <v>44979</v>
      </c>
      <c r="C3833" s="31">
        <v>44907</v>
      </c>
      <c r="D3833" s="19" t="s">
        <v>2082</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hidden="1" customHeight="1" x14ac:dyDescent="0.3">
      <c r="A3834" s="27">
        <f t="shared" si="34"/>
        <v>341</v>
      </c>
      <c r="B3834" s="31">
        <v>44979</v>
      </c>
      <c r="C3834" s="31">
        <v>44879</v>
      </c>
      <c r="D3834" s="19" t="s">
        <v>1763</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hidden="1" customHeight="1" x14ac:dyDescent="0.3">
      <c r="A3835" s="27">
        <f t="shared" si="34"/>
        <v>342</v>
      </c>
      <c r="B3835" s="31">
        <v>44979</v>
      </c>
      <c r="C3835" s="31">
        <v>44911</v>
      </c>
      <c r="D3835" s="19" t="s">
        <v>1738</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hidden="1" customHeight="1" x14ac:dyDescent="0.3">
      <c r="A3836" s="27">
        <f t="shared" si="34"/>
        <v>343</v>
      </c>
      <c r="B3836" s="31">
        <v>44979</v>
      </c>
      <c r="C3836" s="31">
        <v>44911</v>
      </c>
      <c r="D3836" s="19" t="s">
        <v>1738</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hidden="1" customHeight="1" x14ac:dyDescent="0.3">
      <c r="A3837" s="27">
        <f t="shared" si="34"/>
        <v>344</v>
      </c>
      <c r="B3837" s="31">
        <v>44979</v>
      </c>
      <c r="C3837" s="31">
        <v>44956</v>
      </c>
      <c r="D3837" s="19" t="s">
        <v>1951</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hidden="1" customHeight="1" x14ac:dyDescent="0.3">
      <c r="A3838" s="27">
        <f t="shared" si="34"/>
        <v>345</v>
      </c>
      <c r="B3838" s="31">
        <v>44979</v>
      </c>
      <c r="C3838" s="31">
        <v>44918</v>
      </c>
      <c r="D3838" s="19" t="s">
        <v>2084</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hidden="1" customHeight="1" x14ac:dyDescent="0.3">
      <c r="A3839" s="27">
        <f t="shared" si="34"/>
        <v>346</v>
      </c>
      <c r="B3839" s="31">
        <v>44979</v>
      </c>
      <c r="C3839" s="31">
        <v>44908</v>
      </c>
      <c r="D3839" s="19" t="s">
        <v>1847</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hidden="1" customHeight="1" x14ac:dyDescent="0.3">
      <c r="A3840" s="27">
        <v>346</v>
      </c>
      <c r="B3840" s="31">
        <v>44979</v>
      </c>
      <c r="C3840" s="31">
        <v>44908</v>
      </c>
      <c r="D3840" s="19" t="s">
        <v>1847</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hidden="1" customHeight="1" x14ac:dyDescent="0.3">
      <c r="A3841" s="27">
        <f t="shared" si="34"/>
        <v>347</v>
      </c>
      <c r="B3841" s="31">
        <v>44985</v>
      </c>
      <c r="C3841" s="31">
        <v>44939</v>
      </c>
      <c r="D3841" s="19" t="s">
        <v>1863</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hidden="1" customHeight="1" x14ac:dyDescent="0.3">
      <c r="A3842" s="27">
        <f t="shared" si="34"/>
        <v>348</v>
      </c>
      <c r="B3842" s="31">
        <v>44985</v>
      </c>
      <c r="C3842" s="31">
        <v>44963</v>
      </c>
      <c r="D3842" s="19" t="s">
        <v>1863</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hidden="1" customHeight="1" x14ac:dyDescent="0.3">
      <c r="A3843" s="27">
        <f t="shared" si="34"/>
        <v>349</v>
      </c>
      <c r="B3843" s="31">
        <v>44985</v>
      </c>
      <c r="C3843" s="31">
        <v>44963</v>
      </c>
      <c r="D3843" s="19" t="s">
        <v>1863</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hidden="1" customHeight="1" x14ac:dyDescent="0.3">
      <c r="A3844" s="27">
        <f t="shared" si="34"/>
        <v>350</v>
      </c>
      <c r="B3844" s="31">
        <v>44985</v>
      </c>
      <c r="C3844" s="31">
        <v>44956</v>
      </c>
      <c r="D3844" s="19" t="s">
        <v>1878</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hidden="1" customHeight="1" x14ac:dyDescent="0.3">
      <c r="A3845" s="27">
        <f t="shared" si="34"/>
        <v>351</v>
      </c>
      <c r="B3845" s="31">
        <v>44985</v>
      </c>
      <c r="C3845" s="31">
        <v>44956</v>
      </c>
      <c r="D3845" s="19" t="s">
        <v>1878</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hidden="1" customHeight="1" x14ac:dyDescent="0.3">
      <c r="A3846" s="27">
        <f t="shared" si="34"/>
        <v>352</v>
      </c>
      <c r="B3846" s="31">
        <v>44985</v>
      </c>
      <c r="C3846" s="31">
        <v>44938</v>
      </c>
      <c r="D3846" s="19" t="s">
        <v>1820</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hidden="1" customHeight="1" x14ac:dyDescent="0.3">
      <c r="A3847" s="27">
        <f t="shared" si="34"/>
        <v>353</v>
      </c>
      <c r="B3847" s="31">
        <v>44985</v>
      </c>
      <c r="C3847" s="31">
        <v>44887</v>
      </c>
      <c r="D3847" s="19" t="s">
        <v>1935</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hidden="1" customHeight="1" x14ac:dyDescent="0.3">
      <c r="A3848" s="27">
        <v>353</v>
      </c>
      <c r="B3848" s="31">
        <v>44985</v>
      </c>
      <c r="C3848" s="31">
        <v>44887</v>
      </c>
      <c r="D3848" s="19" t="s">
        <v>1935</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hidden="1" customHeight="1" x14ac:dyDescent="0.3">
      <c r="A3849" s="27">
        <v>353</v>
      </c>
      <c r="B3849" s="31">
        <v>44985</v>
      </c>
      <c r="C3849" s="31">
        <v>44887</v>
      </c>
      <c r="D3849" s="19" t="s">
        <v>1935</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hidden="1" customHeight="1" x14ac:dyDescent="0.3">
      <c r="A3850" s="27">
        <v>353</v>
      </c>
      <c r="B3850" s="31">
        <v>44985</v>
      </c>
      <c r="C3850" s="31">
        <v>44887</v>
      </c>
      <c r="D3850" s="19" t="s">
        <v>1935</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hidden="1" customHeight="1" x14ac:dyDescent="0.3">
      <c r="A3851" s="27">
        <f t="shared" si="34"/>
        <v>354</v>
      </c>
      <c r="B3851" s="31">
        <v>44985</v>
      </c>
      <c r="C3851" s="31">
        <v>44908</v>
      </c>
      <c r="D3851" s="19" t="s">
        <v>2085</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1762</v>
      </c>
      <c r="K3851" s="51" t="str">
        <f ca="1">LeaveTracker[[#This Row],[Days]]&amp;" "&amp;LeaveTracker[[#This Row],[Type of Leave]]</f>
        <v>2 OTHER</v>
      </c>
      <c r="L3851" s="23">
        <f ca="1">NETWORKDAYS(LeaveTracker[[#This Row],[Start Date]],LeaveTracker[[#This Row],[End Date]],lstHolidays)</f>
        <v>2</v>
      </c>
      <c r="M3851" s="27"/>
    </row>
    <row r="3852" spans="1:13" ht="30" hidden="1" customHeight="1" x14ac:dyDescent="0.3">
      <c r="A3852" s="27">
        <f t="shared" si="34"/>
        <v>355</v>
      </c>
      <c r="B3852" s="31">
        <v>44985</v>
      </c>
      <c r="C3852" s="31">
        <v>44904</v>
      </c>
      <c r="D3852" s="19" t="s">
        <v>1837</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hidden="1" customHeight="1" x14ac:dyDescent="0.3">
      <c r="A3853" s="27">
        <v>355</v>
      </c>
      <c r="B3853" s="31">
        <v>44985</v>
      </c>
      <c r="C3853" s="31">
        <v>44904</v>
      </c>
      <c r="D3853" s="19" t="s">
        <v>1837</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hidden="1" customHeight="1" x14ac:dyDescent="0.3">
      <c r="A3854" s="27">
        <v>355</v>
      </c>
      <c r="B3854" s="31">
        <v>44985</v>
      </c>
      <c r="C3854" s="31">
        <v>44905</v>
      </c>
      <c r="D3854" s="19" t="s">
        <v>1837</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hidden="1" customHeight="1" x14ac:dyDescent="0.3">
      <c r="A3855" s="27">
        <v>355</v>
      </c>
      <c r="B3855" s="31">
        <v>44985</v>
      </c>
      <c r="C3855" s="31">
        <v>44906</v>
      </c>
      <c r="D3855" s="19" t="s">
        <v>1837</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hidden="1" customHeight="1" x14ac:dyDescent="0.3">
      <c r="A3856" s="27">
        <v>355</v>
      </c>
      <c r="B3856" s="31">
        <v>44985</v>
      </c>
      <c r="C3856" s="31">
        <v>44907</v>
      </c>
      <c r="D3856" s="19" t="s">
        <v>1837</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hidden="1" customHeight="1" x14ac:dyDescent="0.3">
      <c r="A3857" s="27">
        <f t="shared" si="34"/>
        <v>356</v>
      </c>
      <c r="B3857" s="31">
        <v>44985</v>
      </c>
      <c r="C3857" s="31">
        <v>44905</v>
      </c>
      <c r="D3857" s="19" t="s">
        <v>1844</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hidden="1" customHeight="1" x14ac:dyDescent="0.3">
      <c r="A3858" s="27">
        <f>A3857+1</f>
        <v>357</v>
      </c>
      <c r="B3858" s="31">
        <v>44985</v>
      </c>
      <c r="C3858" s="31">
        <v>44907</v>
      </c>
      <c r="D3858" s="19" t="s">
        <v>2087</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hidden="1" customHeight="1" x14ac:dyDescent="0.3">
      <c r="A3859" s="27">
        <f t="shared" ref="A3859:A3922" si="35">A3858+1</f>
        <v>358</v>
      </c>
      <c r="B3859" s="31">
        <v>44985</v>
      </c>
      <c r="C3859" s="31">
        <v>44893</v>
      </c>
      <c r="D3859" s="19" t="s">
        <v>1765</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hidden="1" customHeight="1" x14ac:dyDescent="0.3">
      <c r="A3860" s="27">
        <v>358</v>
      </c>
      <c r="B3860" s="31">
        <v>44985</v>
      </c>
      <c r="C3860" s="31">
        <v>44893</v>
      </c>
      <c r="D3860" s="19" t="s">
        <v>1765</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hidden="1" customHeight="1" x14ac:dyDescent="0.3">
      <c r="A3861" s="27">
        <v>358</v>
      </c>
      <c r="B3861" s="31">
        <v>44985</v>
      </c>
      <c r="C3861" s="31">
        <v>44893</v>
      </c>
      <c r="D3861" s="19" t="s">
        <v>1765</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hidden="1" customHeight="1" x14ac:dyDescent="0.3">
      <c r="A3862" s="27">
        <f t="shared" si="35"/>
        <v>359</v>
      </c>
      <c r="B3862" s="31">
        <v>44985</v>
      </c>
      <c r="C3862" s="31">
        <v>44910</v>
      </c>
      <c r="D3862" s="19" t="s">
        <v>1833</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hidden="1" customHeight="1" x14ac:dyDescent="0.3">
      <c r="A3863" s="27">
        <v>359</v>
      </c>
      <c r="B3863" s="31">
        <v>44985</v>
      </c>
      <c r="C3863" s="31">
        <v>44911</v>
      </c>
      <c r="D3863" s="19" t="s">
        <v>1833</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hidden="1" customHeight="1" x14ac:dyDescent="0.3">
      <c r="A3864" s="27">
        <f t="shared" si="35"/>
        <v>360</v>
      </c>
      <c r="B3864" s="31">
        <v>44985</v>
      </c>
      <c r="C3864" s="31">
        <v>44897</v>
      </c>
      <c r="D3864" s="19" t="s">
        <v>2089</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hidden="1" customHeight="1" x14ac:dyDescent="0.3">
      <c r="A3865" s="27">
        <f t="shared" si="35"/>
        <v>361</v>
      </c>
      <c r="B3865" s="31">
        <v>44985</v>
      </c>
      <c r="C3865" s="31">
        <v>44897</v>
      </c>
      <c r="D3865" s="19" t="s">
        <v>2092</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hidden="1" customHeight="1" x14ac:dyDescent="0.3">
      <c r="A3866" s="27">
        <f t="shared" si="35"/>
        <v>362</v>
      </c>
      <c r="B3866" s="31">
        <v>44985</v>
      </c>
      <c r="C3866" s="31">
        <v>44896</v>
      </c>
      <c r="D3866" s="19" t="s">
        <v>1847</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hidden="1" customHeight="1" x14ac:dyDescent="0.3">
      <c r="A3867" s="27">
        <f t="shared" si="35"/>
        <v>363</v>
      </c>
      <c r="B3867" s="31">
        <v>44985</v>
      </c>
      <c r="C3867" s="31">
        <v>44910</v>
      </c>
      <c r="D3867" s="19" t="s">
        <v>2095</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hidden="1" customHeight="1" x14ac:dyDescent="0.3">
      <c r="A3868" s="27">
        <f t="shared" si="35"/>
        <v>364</v>
      </c>
      <c r="B3868" s="31">
        <v>44985</v>
      </c>
      <c r="C3868" s="31">
        <v>44937</v>
      </c>
      <c r="D3868" s="19" t="s">
        <v>1849</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hidden="1" customHeight="1" x14ac:dyDescent="0.3">
      <c r="A3869" s="27">
        <f t="shared" si="35"/>
        <v>365</v>
      </c>
      <c r="B3869" s="31">
        <v>44985</v>
      </c>
      <c r="C3869" s="31">
        <v>44956</v>
      </c>
      <c r="D3869" s="19" t="s">
        <v>1849</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hidden="1" customHeight="1" x14ac:dyDescent="0.3">
      <c r="A3870" s="27">
        <v>365</v>
      </c>
      <c r="B3870" s="31">
        <v>44985</v>
      </c>
      <c r="C3870" s="31">
        <v>44956</v>
      </c>
      <c r="D3870" s="19" t="s">
        <v>1849</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hidden="1" customHeight="1" x14ac:dyDescent="0.3">
      <c r="A3871" s="27">
        <f t="shared" si="35"/>
        <v>366</v>
      </c>
      <c r="B3871" s="31">
        <v>44985</v>
      </c>
      <c r="C3871" s="31">
        <v>44788</v>
      </c>
      <c r="D3871" s="19" t="s">
        <v>1761</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hidden="1" customHeight="1" x14ac:dyDescent="0.3">
      <c r="A3872" s="27">
        <f t="shared" si="35"/>
        <v>367</v>
      </c>
      <c r="B3872" s="31">
        <v>44985</v>
      </c>
      <c r="C3872" s="31">
        <v>44949</v>
      </c>
      <c r="D3872" s="19" t="s">
        <v>1761</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1762</v>
      </c>
      <c r="K3872" s="51" t="str">
        <f ca="1">LeaveTracker[[#This Row],[Days]]&amp;" "&amp;LeaveTracker[[#This Row],[Type of Leave]]</f>
        <v>2 OTHER</v>
      </c>
      <c r="L3872" s="23">
        <f ca="1">NETWORKDAYS(LeaveTracker[[#This Row],[Start Date]],LeaveTracker[[#This Row],[End Date]],lstHolidays)</f>
        <v>2</v>
      </c>
      <c r="M3872" s="27"/>
    </row>
    <row r="3873" spans="1:13" ht="30" hidden="1" customHeight="1" x14ac:dyDescent="0.3">
      <c r="A3873" s="27">
        <f t="shared" si="35"/>
        <v>368</v>
      </c>
      <c r="B3873" s="31">
        <v>44985</v>
      </c>
      <c r="C3873" s="31">
        <v>44960</v>
      </c>
      <c r="D3873" s="19" t="s">
        <v>1798</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hidden="1" customHeight="1" x14ac:dyDescent="0.3">
      <c r="A3874" s="27">
        <f t="shared" si="35"/>
        <v>369</v>
      </c>
      <c r="B3874" s="31">
        <v>44985</v>
      </c>
      <c r="C3874" s="31">
        <v>44960</v>
      </c>
      <c r="D3874" s="19" t="s">
        <v>1798</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1762</v>
      </c>
      <c r="K3874" s="51" t="str">
        <f ca="1">LeaveTracker[[#This Row],[Days]]&amp;" "&amp;LeaveTracker[[#This Row],[Type of Leave]]</f>
        <v>1 OTHER</v>
      </c>
      <c r="L3874" s="23">
        <f ca="1">NETWORKDAYS(LeaveTracker[[#This Row],[Start Date]],LeaveTracker[[#This Row],[End Date]],lstHolidays)</f>
        <v>1</v>
      </c>
      <c r="M3874" s="27"/>
    </row>
    <row r="3875" spans="1:13" ht="30" hidden="1" customHeight="1" x14ac:dyDescent="0.3">
      <c r="A3875" s="27">
        <f t="shared" si="35"/>
        <v>370</v>
      </c>
      <c r="B3875" s="31">
        <v>44985</v>
      </c>
      <c r="C3875" s="31">
        <v>44915</v>
      </c>
      <c r="D3875" s="19" t="s">
        <v>1761</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1762</v>
      </c>
      <c r="K3875" s="51" t="str">
        <f ca="1">LeaveTracker[[#This Row],[Days]]&amp;" "&amp;LeaveTracker[[#This Row],[Type of Leave]]</f>
        <v>3 OTHER</v>
      </c>
      <c r="L3875" s="23">
        <f ca="1">NETWORKDAYS(LeaveTracker[[#This Row],[Start Date]],LeaveTracker[[#This Row],[End Date]],lstHolidays)</f>
        <v>3</v>
      </c>
      <c r="M3875" s="27"/>
    </row>
    <row r="3876" spans="1:13" ht="30" hidden="1" customHeight="1" x14ac:dyDescent="0.3">
      <c r="A3876" s="27">
        <f t="shared" si="35"/>
        <v>371</v>
      </c>
      <c r="B3876" s="31">
        <v>44985</v>
      </c>
      <c r="C3876" s="31">
        <v>44915</v>
      </c>
      <c r="D3876" s="19" t="s">
        <v>1761</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hidden="1" customHeight="1" x14ac:dyDescent="0.3">
      <c r="A3877" s="27">
        <f t="shared" si="35"/>
        <v>372</v>
      </c>
      <c r="B3877" s="31">
        <v>44985</v>
      </c>
      <c r="C3877" s="31">
        <v>44931</v>
      </c>
      <c r="D3877" s="19" t="s">
        <v>2098</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hidden="1" customHeight="1" x14ac:dyDescent="0.3">
      <c r="A3878" s="27">
        <v>372</v>
      </c>
      <c r="B3878" s="31">
        <v>44985</v>
      </c>
      <c r="C3878" s="31">
        <v>44931</v>
      </c>
      <c r="D3878" s="19" t="s">
        <v>2098</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hidden="1" customHeight="1" x14ac:dyDescent="0.3">
      <c r="A3879" s="27">
        <f t="shared" si="35"/>
        <v>373</v>
      </c>
      <c r="B3879" s="31">
        <v>44985</v>
      </c>
      <c r="C3879" s="31">
        <v>44931</v>
      </c>
      <c r="D3879" s="19" t="s">
        <v>2098</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hidden="1" customHeight="1" x14ac:dyDescent="0.3">
      <c r="A3880" s="27">
        <f t="shared" si="35"/>
        <v>374</v>
      </c>
      <c r="B3880" s="31">
        <v>44985</v>
      </c>
      <c r="C3880" s="31">
        <v>44922</v>
      </c>
      <c r="D3880" s="19" t="s">
        <v>1764</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2099</v>
      </c>
      <c r="K3880" s="51" t="str">
        <f ca="1">LeaveTracker[[#This Row],[Days]]&amp;" "&amp;LeaveTracker[[#This Row],[Type of Leave]]</f>
        <v>1 OTHER</v>
      </c>
      <c r="L3880" s="23">
        <f ca="1">NETWORKDAYS(LeaveTracker[[#This Row],[Start Date]],LeaveTracker[[#This Row],[End Date]],lstHolidays)</f>
        <v>1</v>
      </c>
      <c r="M3880" s="27"/>
    </row>
    <row r="3881" spans="1:13" ht="30" hidden="1" customHeight="1" x14ac:dyDescent="0.3">
      <c r="A3881" s="27">
        <f t="shared" si="35"/>
        <v>375</v>
      </c>
      <c r="B3881" s="31">
        <v>44985</v>
      </c>
      <c r="C3881" s="31">
        <v>44940</v>
      </c>
      <c r="D3881" s="19" t="s">
        <v>1764</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hidden="1" customHeight="1" x14ac:dyDescent="0.3">
      <c r="A3882" s="27">
        <f t="shared" si="35"/>
        <v>376</v>
      </c>
      <c r="B3882" s="31">
        <v>44985</v>
      </c>
      <c r="C3882" s="31">
        <v>44963</v>
      </c>
      <c r="D3882" s="19" t="s">
        <v>1940</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hidden="1" customHeight="1" x14ac:dyDescent="0.3">
      <c r="A3883" s="27">
        <f t="shared" si="35"/>
        <v>377</v>
      </c>
      <c r="B3883" s="31">
        <v>44985</v>
      </c>
      <c r="C3883" s="31">
        <v>44942</v>
      </c>
      <c r="D3883" s="19" t="s">
        <v>1756</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hidden="1" customHeight="1" x14ac:dyDescent="0.3">
      <c r="A3884" s="27">
        <f t="shared" si="35"/>
        <v>378</v>
      </c>
      <c r="B3884" s="31">
        <v>44985</v>
      </c>
      <c r="C3884" s="31">
        <v>44944</v>
      </c>
      <c r="D3884" s="19" t="s">
        <v>1757</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1762</v>
      </c>
      <c r="K3884" s="51" t="str">
        <f ca="1">LeaveTracker[[#This Row],[Days]]&amp;" "&amp;LeaveTracker[[#This Row],[Type of Leave]]</f>
        <v>1 OTHER</v>
      </c>
      <c r="L3884" s="23">
        <f ca="1">NETWORKDAYS(LeaveTracker[[#This Row],[Start Date]],LeaveTracker[[#This Row],[End Date]],lstHolidays)</f>
        <v>1</v>
      </c>
      <c r="M3884" s="27"/>
    </row>
    <row r="3885" spans="1:13" ht="30" hidden="1" customHeight="1" x14ac:dyDescent="0.3">
      <c r="A3885" s="27">
        <f t="shared" si="35"/>
        <v>379</v>
      </c>
      <c r="B3885" s="31">
        <v>44985</v>
      </c>
      <c r="C3885" s="31">
        <v>44949</v>
      </c>
      <c r="D3885" s="19" t="s">
        <v>2101</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hidden="1" customHeight="1" x14ac:dyDescent="0.3">
      <c r="A3886" s="27">
        <f t="shared" si="35"/>
        <v>380</v>
      </c>
      <c r="B3886" s="31">
        <v>44985</v>
      </c>
      <c r="C3886" s="31">
        <v>44953</v>
      </c>
      <c r="D3886" s="19" t="s">
        <v>2103</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hidden="1" customHeight="1" x14ac:dyDescent="0.3">
      <c r="A3887" s="27">
        <v>380</v>
      </c>
      <c r="B3887" s="31">
        <v>44985</v>
      </c>
      <c r="C3887" s="31">
        <v>44953</v>
      </c>
      <c r="D3887" s="19" t="s">
        <v>2103</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hidden="1" customHeight="1" x14ac:dyDescent="0.3">
      <c r="A3888" s="27">
        <f t="shared" si="35"/>
        <v>381</v>
      </c>
      <c r="B3888" s="31">
        <v>44985</v>
      </c>
      <c r="C3888" s="31">
        <v>44952</v>
      </c>
      <c r="D3888" s="19" t="s">
        <v>2106</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hidden="1" customHeight="1" x14ac:dyDescent="0.3">
      <c r="A3889" s="27">
        <f t="shared" si="35"/>
        <v>382</v>
      </c>
      <c r="B3889" s="31">
        <v>44985</v>
      </c>
      <c r="C3889" s="31">
        <v>44960</v>
      </c>
      <c r="D3889" s="19" t="s">
        <v>1895</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hidden="1" customHeight="1" x14ac:dyDescent="0.3">
      <c r="A3890" s="27">
        <f t="shared" si="35"/>
        <v>383</v>
      </c>
      <c r="B3890" s="31">
        <v>44985</v>
      </c>
      <c r="C3890" s="31">
        <v>44929</v>
      </c>
      <c r="D3890" s="19" t="s">
        <v>2109</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hidden="1" customHeight="1" x14ac:dyDescent="0.3">
      <c r="A3891" s="27">
        <v>283</v>
      </c>
      <c r="B3891" s="31">
        <v>44985</v>
      </c>
      <c r="C3891" s="31">
        <v>44929</v>
      </c>
      <c r="D3891" s="19" t="s">
        <v>2109</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hidden="1" customHeight="1" x14ac:dyDescent="0.3">
      <c r="A3892" s="27">
        <v>283</v>
      </c>
      <c r="B3892" s="31">
        <v>44985</v>
      </c>
      <c r="C3892" s="31">
        <v>44929</v>
      </c>
      <c r="D3892" s="19" t="s">
        <v>2109</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hidden="1"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hidden="1" customHeight="1" x14ac:dyDescent="0.3">
      <c r="A3894" s="27">
        <f t="shared" si="35"/>
        <v>285</v>
      </c>
      <c r="B3894" s="31">
        <v>44985</v>
      </c>
      <c r="C3894" s="31">
        <v>44879</v>
      </c>
      <c r="D3894" s="19" t="s">
        <v>2110</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hidden="1" customHeight="1" x14ac:dyDescent="0.3">
      <c r="A3895" s="27">
        <f t="shared" si="35"/>
        <v>286</v>
      </c>
      <c r="B3895" s="31">
        <v>44985</v>
      </c>
      <c r="C3895" s="31">
        <v>44880</v>
      </c>
      <c r="D3895" s="19" t="s">
        <v>2110</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1762</v>
      </c>
      <c r="K3895" s="51" t="str">
        <f ca="1">LeaveTracker[[#This Row],[Days]]&amp;" "&amp;LeaveTracker[[#This Row],[Type of Leave]]</f>
        <v>1 OTHER</v>
      </c>
      <c r="L3895" s="23">
        <f ca="1">NETWORKDAYS(LeaveTracker[[#This Row],[Start Date]],LeaveTracker[[#This Row],[End Date]],lstHolidays)</f>
        <v>1</v>
      </c>
      <c r="M3895" s="27"/>
    </row>
    <row r="3896" spans="1:13" ht="30" hidden="1" customHeight="1" x14ac:dyDescent="0.3">
      <c r="A3896" s="27">
        <f t="shared" si="35"/>
        <v>287</v>
      </c>
      <c r="B3896" s="31">
        <v>44985</v>
      </c>
      <c r="C3896" s="31">
        <v>44876</v>
      </c>
      <c r="D3896" s="19" t="s">
        <v>2113</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1762</v>
      </c>
      <c r="K3896" s="51" t="str">
        <f ca="1">LeaveTracker[[#This Row],[Days]]&amp;" "&amp;LeaveTracker[[#This Row],[Type of Leave]]</f>
        <v>3 OTHER</v>
      </c>
      <c r="L3896" s="23">
        <f ca="1">NETWORKDAYS(LeaveTracker[[#This Row],[Start Date]],LeaveTracker[[#This Row],[End Date]],lstHolidays)</f>
        <v>3</v>
      </c>
      <c r="M3896" s="27"/>
    </row>
    <row r="3897" spans="1:13" ht="30" hidden="1"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hidden="1" customHeight="1" x14ac:dyDescent="0.3">
      <c r="A3898" s="27">
        <f t="shared" si="35"/>
        <v>289</v>
      </c>
      <c r="B3898" s="31">
        <v>44985</v>
      </c>
      <c r="C3898" s="31">
        <v>44876</v>
      </c>
      <c r="D3898" s="19" t="s">
        <v>2024</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1762</v>
      </c>
      <c r="K3898" s="51" t="str">
        <f ca="1">LeaveTracker[[#This Row],[Days]]&amp;" "&amp;LeaveTracker[[#This Row],[Type of Leave]]</f>
        <v>1 OTHER</v>
      </c>
      <c r="L3898" s="23">
        <f ca="1">NETWORKDAYS(LeaveTracker[[#This Row],[Start Date]],LeaveTracker[[#This Row],[End Date]],lstHolidays)</f>
        <v>1</v>
      </c>
      <c r="M3898" s="27"/>
    </row>
    <row r="3899" spans="1:13" ht="30" hidden="1" customHeight="1" x14ac:dyDescent="0.3">
      <c r="A3899" s="27">
        <f t="shared" si="35"/>
        <v>290</v>
      </c>
      <c r="B3899" s="31">
        <v>44985</v>
      </c>
      <c r="C3899" s="31">
        <v>44879</v>
      </c>
      <c r="D3899" s="19" t="s">
        <v>1891</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hidden="1"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1762</v>
      </c>
      <c r="K3900" s="51" t="str">
        <f ca="1">LeaveTracker[[#This Row],[Days]]&amp;" "&amp;LeaveTracker[[#This Row],[Type of Leave]]</f>
        <v>1 OTHER</v>
      </c>
      <c r="L3900" s="23">
        <f ca="1">NETWORKDAYS(LeaveTracker[[#This Row],[Start Date]],LeaveTracker[[#This Row],[End Date]],lstHolidays)</f>
        <v>1</v>
      </c>
      <c r="M3900" s="27"/>
    </row>
    <row r="3901" spans="1:13" ht="30" hidden="1"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hidden="1"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hidden="1" customHeight="1" x14ac:dyDescent="0.3">
      <c r="A3903" s="27">
        <f t="shared" si="35"/>
        <v>294</v>
      </c>
      <c r="B3903" s="31">
        <v>44985</v>
      </c>
      <c r="C3903" s="31">
        <v>44918</v>
      </c>
      <c r="D3903" s="19" t="s">
        <v>2115</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hidden="1" customHeight="1" x14ac:dyDescent="0.3">
      <c r="A3904" s="27">
        <f t="shared" si="35"/>
        <v>295</v>
      </c>
      <c r="B3904" s="31">
        <v>44985</v>
      </c>
      <c r="C3904" s="31">
        <v>44932</v>
      </c>
      <c r="D3904" s="19" t="s">
        <v>1781</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hidden="1" customHeight="1" x14ac:dyDescent="0.3">
      <c r="A3905" s="27">
        <f t="shared" si="35"/>
        <v>296</v>
      </c>
      <c r="B3905" s="31">
        <v>44985</v>
      </c>
      <c r="C3905" s="31">
        <v>44935</v>
      </c>
      <c r="D3905" s="19" t="s">
        <v>1875</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hidden="1" customHeight="1" x14ac:dyDescent="0.3">
      <c r="A3906" s="27">
        <f t="shared" si="35"/>
        <v>297</v>
      </c>
      <c r="B3906" s="31">
        <v>44985</v>
      </c>
      <c r="C3906" s="31">
        <v>44944</v>
      </c>
      <c r="D3906" s="19" t="s">
        <v>1729</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hidden="1" customHeight="1" x14ac:dyDescent="0.3">
      <c r="A3907" s="27">
        <f t="shared" si="35"/>
        <v>298</v>
      </c>
      <c r="B3907" s="31">
        <v>44985</v>
      </c>
      <c r="C3907" s="31">
        <v>44940</v>
      </c>
      <c r="D3907" s="19" t="s">
        <v>1764</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hidden="1" customHeight="1" x14ac:dyDescent="0.3">
      <c r="A3908" s="27">
        <f t="shared" si="35"/>
        <v>299</v>
      </c>
      <c r="B3908" s="31">
        <v>44985</v>
      </c>
      <c r="C3908" s="31">
        <v>44957</v>
      </c>
      <c r="D3908" s="19" t="s">
        <v>1764</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hidden="1" customHeight="1" x14ac:dyDescent="0.3">
      <c r="A3909" s="27">
        <f t="shared" si="35"/>
        <v>300</v>
      </c>
      <c r="B3909" s="31">
        <v>44985</v>
      </c>
      <c r="C3909" s="31">
        <v>44938</v>
      </c>
      <c r="D3909" s="19" t="s">
        <v>1940</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hidden="1" customHeight="1" x14ac:dyDescent="0.3">
      <c r="A3910" s="27">
        <f t="shared" si="35"/>
        <v>301</v>
      </c>
      <c r="B3910" s="31">
        <v>44985</v>
      </c>
      <c r="C3910" s="31">
        <v>44916</v>
      </c>
      <c r="D3910" s="19" t="s">
        <v>2082</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hidden="1" customHeight="1" x14ac:dyDescent="0.3">
      <c r="A3911" s="27">
        <f t="shared" si="35"/>
        <v>302</v>
      </c>
      <c r="B3911" s="31">
        <v>44985</v>
      </c>
      <c r="C3911" s="31">
        <v>44921</v>
      </c>
      <c r="D3911" s="19" t="s">
        <v>2118</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hidden="1" customHeight="1" x14ac:dyDescent="0.3">
      <c r="A3912" s="27">
        <f t="shared" si="35"/>
        <v>303</v>
      </c>
      <c r="B3912" s="31">
        <v>44985</v>
      </c>
      <c r="C3912" s="31">
        <v>44909</v>
      </c>
      <c r="D3912" s="19" t="s">
        <v>1815</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hidden="1" customHeight="1" x14ac:dyDescent="0.3">
      <c r="A3913" s="27">
        <f t="shared" si="35"/>
        <v>304</v>
      </c>
      <c r="B3913" s="31">
        <v>44985</v>
      </c>
      <c r="C3913" s="31">
        <v>44921</v>
      </c>
      <c r="D3913" s="19" t="s">
        <v>2120</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hidden="1" customHeight="1" x14ac:dyDescent="0.3">
      <c r="A3914" s="27">
        <f t="shared" si="35"/>
        <v>305</v>
      </c>
      <c r="B3914" s="31">
        <v>44985</v>
      </c>
      <c r="C3914" s="31">
        <v>44921</v>
      </c>
      <c r="D3914" s="19" t="s">
        <v>1938</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hidden="1" customHeight="1" x14ac:dyDescent="0.3">
      <c r="A3915" s="27">
        <f t="shared" si="35"/>
        <v>306</v>
      </c>
      <c r="B3915" s="31">
        <v>44985</v>
      </c>
      <c r="C3915" s="31">
        <v>44912</v>
      </c>
      <c r="D3915" s="19" t="s">
        <v>2121</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hidden="1" customHeight="1" x14ac:dyDescent="0.3">
      <c r="A3916" s="27">
        <f t="shared" si="35"/>
        <v>307</v>
      </c>
      <c r="B3916" s="31">
        <v>44985</v>
      </c>
      <c r="C3916" s="31">
        <v>44888</v>
      </c>
      <c r="D3916" s="19" t="s">
        <v>1759</v>
      </c>
      <c r="E3916" s="51" t="str">
        <f>IF(ISBLANK(LeaveTracker[[#This Row],[Employee Name]]),"-----",VLOOKUP(LeaveTracker[[#This Row],[Employee Name]],Employees[[Employee Name]:[Office]],7))</f>
        <v>TCIS</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hidden="1" customHeight="1" x14ac:dyDescent="0.3">
      <c r="A3917" s="27">
        <f t="shared" si="35"/>
        <v>308</v>
      </c>
      <c r="B3917" s="31">
        <v>44985</v>
      </c>
      <c r="C3917" s="31">
        <v>44888</v>
      </c>
      <c r="D3917" s="19" t="s">
        <v>1951</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19" t="s">
        <v>298</v>
      </c>
      <c r="J3917" s="43" t="s">
        <v>1762</v>
      </c>
      <c r="K3917" s="51" t="str">
        <f ca="1">LeaveTracker[[#This Row],[Days]]&amp;" "&amp;LeaveTracker[[#This Row],[Type of Leave]]</f>
        <v>1 OTHER</v>
      </c>
      <c r="L3917" s="23">
        <f ca="1">NETWORKDAYS(LeaveTracker[[#This Row],[Start Date]],LeaveTracker[[#This Row],[End Date]],lstHolidays)</f>
        <v>1</v>
      </c>
      <c r="M3917" s="27"/>
    </row>
    <row r="3918" spans="1:13" ht="30" hidden="1" customHeight="1" x14ac:dyDescent="0.3">
      <c r="A3918" s="27">
        <f t="shared" si="35"/>
        <v>309</v>
      </c>
      <c r="B3918" s="31">
        <v>44985</v>
      </c>
      <c r="C3918" s="31">
        <v>44886</v>
      </c>
      <c r="D3918" s="19" t="s">
        <v>2124</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hidden="1" customHeight="1" x14ac:dyDescent="0.3">
      <c r="A3919" s="27">
        <f t="shared" si="35"/>
        <v>310</v>
      </c>
      <c r="B3919" s="31">
        <v>44986</v>
      </c>
      <c r="C3919" s="31">
        <v>44945</v>
      </c>
      <c r="D3919" s="19" t="s">
        <v>1837</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hidden="1"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hidden="1"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hidden="1"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hidden="1"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hidden="1"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hidden="1"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hidden="1" customHeight="1" x14ac:dyDescent="0.3">
      <c r="A3926" s="27">
        <f t="shared" si="36"/>
        <v>317</v>
      </c>
      <c r="B3926" s="31">
        <v>44986</v>
      </c>
      <c r="C3926" s="31">
        <v>44951</v>
      </c>
      <c r="D3926" s="19" t="s">
        <v>1767</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1762</v>
      </c>
      <c r="K3926" s="51" t="str">
        <f ca="1">LeaveTracker[[#This Row],[Days]]&amp;" "&amp;LeaveTracker[[#This Row],[Type of Leave]]</f>
        <v>1 OTHER</v>
      </c>
      <c r="L3926" s="23">
        <f ca="1">NETWORKDAYS(LeaveTracker[[#This Row],[Start Date]],LeaveTracker[[#This Row],[End Date]],lstHolidays)</f>
        <v>1</v>
      </c>
      <c r="M3926" s="27"/>
    </row>
    <row r="3927" spans="1:13" ht="30" hidden="1"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hidden="1"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hidden="1" customHeight="1" x14ac:dyDescent="0.3">
      <c r="A3929" s="27">
        <f t="shared" si="36"/>
        <v>320</v>
      </c>
      <c r="B3929" s="31">
        <v>44986</v>
      </c>
      <c r="C3929" s="31">
        <v>44979</v>
      </c>
      <c r="D3929" s="19" t="s">
        <v>1797</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1762</v>
      </c>
      <c r="K3929" s="51" t="str">
        <f ca="1">LeaveTracker[[#This Row],[Days]]&amp;" "&amp;LeaveTracker[[#This Row],[Type of Leave]]</f>
        <v>2 OTHER</v>
      </c>
      <c r="L3929" s="23">
        <f ca="1">NETWORKDAYS(LeaveTracker[[#This Row],[Start Date]],LeaveTracker[[#This Row],[End Date]],lstHolidays)</f>
        <v>2</v>
      </c>
      <c r="M3929" s="27"/>
    </row>
    <row r="3930" spans="1:13" ht="30" hidden="1"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hidden="1"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1762</v>
      </c>
      <c r="K3931" s="51" t="str">
        <f ca="1">LeaveTracker[[#This Row],[Days]]&amp;" "&amp;LeaveTracker[[#This Row],[Type of Leave]]</f>
        <v>1 OTHER</v>
      </c>
      <c r="L3931" s="23">
        <f ca="1">NETWORKDAYS(LeaveTracker[[#This Row],[Start Date]],LeaveTracker[[#This Row],[End Date]],lstHolidays)</f>
        <v>1</v>
      </c>
      <c r="M3931" s="27"/>
    </row>
    <row r="3932" spans="1:13" ht="30" hidden="1"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hidden="1"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hidden="1"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hidden="1"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hidden="1"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hidden="1"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hidden="1" customHeight="1" x14ac:dyDescent="0.3">
      <c r="A3938" s="27">
        <f t="shared" si="36"/>
        <v>329</v>
      </c>
      <c r="B3938" s="31">
        <v>44986</v>
      </c>
      <c r="C3938" s="31">
        <v>44956</v>
      </c>
      <c r="D3938" s="19" t="s">
        <v>1915</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hidden="1"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2125</v>
      </c>
      <c r="K3939" s="51" t="str">
        <f>LeaveTracker[[#This Row],[Days]]&amp;" "&amp;LeaveTracker[[#This Row],[Type of Leave]]</f>
        <v>3 OTHER</v>
      </c>
      <c r="L3939" s="23">
        <v>3</v>
      </c>
      <c r="M3939" s="27"/>
    </row>
    <row r="3940" spans="1:13" ht="30" hidden="1"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hidden="1"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2126</v>
      </c>
      <c r="K3941" s="51" t="str">
        <f ca="1">LeaveTracker[[#This Row],[Days]]&amp;" "&amp;LeaveTracker[[#This Row],[Type of Leave]]</f>
        <v>1 OTHER</v>
      </c>
      <c r="L3941" s="23">
        <f ca="1">NETWORKDAYS(LeaveTracker[[#This Row],[Start Date]],LeaveTracker[[#This Row],[End Date]],lstHolidays)</f>
        <v>1</v>
      </c>
      <c r="M3941" s="27"/>
    </row>
    <row r="3942" spans="1:13" ht="30" hidden="1"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hidden="1"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hidden="1"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hidden="1" customHeight="1" x14ac:dyDescent="0.3">
      <c r="A3945" s="27">
        <f t="shared" si="36"/>
        <v>336</v>
      </c>
      <c r="B3945" s="31">
        <v>44986</v>
      </c>
      <c r="C3945" s="31">
        <v>44918</v>
      </c>
      <c r="D3945" s="19" t="s">
        <v>1774</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hidden="1"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hidden="1"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hidden="1"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hidden="1"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hidden="1"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hidden="1"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hidden="1" customHeight="1" x14ac:dyDescent="0.3">
      <c r="A3952" s="27">
        <f t="shared" si="36"/>
        <v>343</v>
      </c>
      <c r="B3952" s="31">
        <v>44986</v>
      </c>
      <c r="C3952" s="31">
        <v>44943</v>
      </c>
      <c r="D3952" s="19" t="s">
        <v>2128</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hidden="1"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hidden="1"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hidden="1"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hidden="1"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hidden="1"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hidden="1" customHeight="1" x14ac:dyDescent="0.3">
      <c r="A3958" s="27">
        <f t="shared" si="36"/>
        <v>349</v>
      </c>
      <c r="B3958" s="31">
        <v>44986</v>
      </c>
      <c r="C3958" s="31">
        <v>44952</v>
      </c>
      <c r="D3958" s="19" t="s">
        <v>2129</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hidden="1"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hidden="1"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hidden="1"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hidden="1"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hidden="1"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hidden="1" customHeight="1" x14ac:dyDescent="0.3">
      <c r="A3964" s="27">
        <f t="shared" si="36"/>
        <v>354</v>
      </c>
      <c r="B3964" s="31">
        <v>44986</v>
      </c>
      <c r="C3964" s="31">
        <v>44956</v>
      </c>
      <c r="D3964" s="19" t="s">
        <v>2133</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hidden="1"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hidden="1"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hidden="1"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hidden="1" customHeight="1" x14ac:dyDescent="0.3">
      <c r="A3968" s="27">
        <f t="shared" si="36"/>
        <v>358</v>
      </c>
      <c r="B3968" s="31">
        <v>44986</v>
      </c>
      <c r="C3968" s="31">
        <v>44914</v>
      </c>
      <c r="D3968" s="19" t="s">
        <v>2135</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hidden="1" customHeight="1" x14ac:dyDescent="0.3">
      <c r="A3969" s="27">
        <f t="shared" si="36"/>
        <v>359</v>
      </c>
      <c r="B3969" s="31">
        <v>44986</v>
      </c>
      <c r="C3969" s="31">
        <v>44904</v>
      </c>
      <c r="D3969" s="19" t="s">
        <v>2135</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2136</v>
      </c>
      <c r="K3969" s="51" t="str">
        <f ca="1">LeaveTracker[[#This Row],[Days]]&amp;" "&amp;LeaveTracker[[#This Row],[Type of Leave]]</f>
        <v>1 OTHER</v>
      </c>
      <c r="L3969" s="23">
        <f ca="1">NETWORKDAYS(LeaveTracker[[#This Row],[Start Date]],LeaveTracker[[#This Row],[End Date]],lstHolidays)</f>
        <v>1</v>
      </c>
      <c r="M3969" s="27"/>
    </row>
    <row r="3970" spans="1:13" ht="30" hidden="1"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hidden="1"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hidden="1"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hidden="1" customHeight="1" x14ac:dyDescent="0.3">
      <c r="A3973" s="27">
        <f t="shared" si="36"/>
        <v>362</v>
      </c>
      <c r="B3973" s="31">
        <v>44989</v>
      </c>
      <c r="C3973" s="31">
        <v>44939</v>
      </c>
      <c r="D3973" s="19" t="s">
        <v>1836</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hidden="1"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hidden="1"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hidden="1"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hidden="1"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hidden="1"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hidden="1"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hidden="1"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hidden="1"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hidden="1"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hidden="1"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hidden="1"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hidden="1"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hidden="1"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hidden="1"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2126</v>
      </c>
      <c r="K3987" s="51" t="str">
        <f ca="1">LeaveTracker[[#This Row],[Days]]&amp;" "&amp;LeaveTracker[[#This Row],[Type of Leave]]</f>
        <v>1 OTHER</v>
      </c>
      <c r="L3987" s="23">
        <f ca="1">NETWORKDAYS(LeaveTracker[[#This Row],[Start Date]],LeaveTracker[[#This Row],[End Date]],lstHolidays)</f>
        <v>1</v>
      </c>
      <c r="M3987" s="27"/>
    </row>
    <row r="3988" spans="1:13" ht="30" hidden="1" customHeight="1" x14ac:dyDescent="0.3">
      <c r="A3988" s="27">
        <f t="shared" si="37"/>
        <v>376</v>
      </c>
      <c r="B3988" s="31">
        <v>44989</v>
      </c>
      <c r="C3988" s="31">
        <v>44939</v>
      </c>
      <c r="D3988" s="19" t="s">
        <v>2138</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hidden="1"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2126</v>
      </c>
      <c r="K3989" s="51" t="str">
        <f ca="1">LeaveTracker[[#This Row],[Days]]&amp;" "&amp;LeaveTracker[[#This Row],[Type of Leave]]</f>
        <v>0 OTHER</v>
      </c>
      <c r="L3989" s="23">
        <f ca="1">NETWORKDAYS(LeaveTracker[[#This Row],[Start Date]],LeaveTracker[[#This Row],[End Date]],lstHolidays)</f>
        <v>0</v>
      </c>
      <c r="M3989" s="27"/>
    </row>
    <row r="3990" spans="1:13" ht="30" hidden="1"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2139</v>
      </c>
      <c r="K3990" s="51" t="str">
        <f ca="1">LeaveTracker[[#This Row],[Days]]&amp;" "&amp;LeaveTracker[[#This Row],[Type of Leave]]</f>
        <v>5 OTHER</v>
      </c>
      <c r="L3990" s="23">
        <f ca="1">NETWORKDAYS(LeaveTracker[[#This Row],[Start Date]],LeaveTracker[[#This Row],[End Date]],lstHolidays)</f>
        <v>5</v>
      </c>
      <c r="M3990" s="27"/>
    </row>
    <row r="3991" spans="1:13" ht="30" hidden="1"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2126</v>
      </c>
      <c r="K3991" s="51" t="str">
        <f ca="1">LeaveTracker[[#This Row],[Days]]&amp;" "&amp;LeaveTracker[[#This Row],[Type of Leave]]</f>
        <v>2 OTHER</v>
      </c>
      <c r="L3991" s="23">
        <f ca="1">NETWORKDAYS(LeaveTracker[[#This Row],[Start Date]],LeaveTracker[[#This Row],[End Date]],lstHolidays)</f>
        <v>2</v>
      </c>
      <c r="M3991" s="27"/>
    </row>
    <row r="3992" spans="1:13" ht="30" hidden="1"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hidden="1"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hidden="1"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hidden="1"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hidden="1"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hidden="1"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2099</v>
      </c>
      <c r="K3997" s="51" t="str">
        <f ca="1">LeaveTracker[[#This Row],[Days]]&amp;" "&amp;LeaveTracker[[#This Row],[Type of Leave]]</f>
        <v>1 OTHER</v>
      </c>
      <c r="L3997" s="23">
        <f ca="1">NETWORKDAYS(LeaveTracker[[#This Row],[Start Date]],LeaveTracker[[#This Row],[End Date]],lstHolidays)</f>
        <v>1</v>
      </c>
      <c r="M3997" s="27"/>
    </row>
    <row r="3998" spans="1:13" ht="30" hidden="1"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hidden="1"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hidden="1"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hidden="1"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hidden="1"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hidden="1"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hidden="1"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hidden="1"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258 VL</v>
      </c>
      <c r="L4005" s="23">
        <f ca="1">NETWORKDAYS(LeaveTracker[[#This Row],[Start Date]],LeaveTracker[[#This Row],[End Date]],lstHolidays)</f>
        <v>258</v>
      </c>
      <c r="M4005" s="27"/>
    </row>
    <row r="4006" spans="1:13" ht="30" hidden="1"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hidden="1" customHeight="1" x14ac:dyDescent="0.3">
      <c r="A4007" s="27">
        <f t="shared" si="37"/>
        <v>394</v>
      </c>
      <c r="B4007" s="31">
        <v>44989</v>
      </c>
      <c r="C4007" s="31">
        <v>44914</v>
      </c>
      <c r="D4007" s="19" t="s">
        <v>195</v>
      </c>
      <c r="E4007" s="51" t="str">
        <f>IF(ISBLANK(LeaveTracker[[#This Row],[Employee Name]]),"-----",VLOOKUP(LeaveTracker[[#This Row],[Employee Name]],Employees[[Employee Name]:[Office]],7))</f>
        <v>PEOPLE'S PARK</v>
      </c>
      <c r="F4007" s="51" t="str">
        <f>IF(ISBLANK(LeaveTracker[[#This Row],[Employee Name]]),"-----",VLOOKUP(LeaveTracker[[#This Row],[Employee Name]],Employees[[Employee Name]:[Office]],6))</f>
        <v>CASUAL</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hidden="1"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hidden="1"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hidden="1"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hidden="1"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hidden="1"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hidden="1"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hidden="1"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hidden="1"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hidden="1"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hidden="1"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hidden="1" customHeight="1" x14ac:dyDescent="0.3">
      <c r="A4018" s="27">
        <v>404</v>
      </c>
      <c r="B4018" s="31">
        <v>44989</v>
      </c>
      <c r="C4018" s="31">
        <v>44974</v>
      </c>
      <c r="D4018" s="19" t="s">
        <v>1840</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hidden="1"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hidden="1" customHeight="1" x14ac:dyDescent="0.3">
      <c r="A4020" s="27">
        <f t="shared" si="37"/>
        <v>406</v>
      </c>
      <c r="B4020" s="31">
        <v>44989</v>
      </c>
      <c r="C4020" s="31">
        <v>44977</v>
      </c>
      <c r="D4020" s="19" t="s">
        <v>1778</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hidden="1"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hidden="1"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hidden="1"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hidden="1"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hidden="1"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hidden="1" customHeight="1" x14ac:dyDescent="0.3">
      <c r="A4026" s="27">
        <f t="shared" si="37"/>
        <v>411</v>
      </c>
      <c r="B4026" s="31">
        <v>44989</v>
      </c>
      <c r="C4026" s="31">
        <v>44923</v>
      </c>
      <c r="D4026" s="19" t="s">
        <v>1930</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hidden="1" customHeight="1" x14ac:dyDescent="0.3">
      <c r="A4027" s="27">
        <v>411</v>
      </c>
      <c r="B4027" s="31">
        <v>44989</v>
      </c>
      <c r="C4027" s="31">
        <v>44923</v>
      </c>
      <c r="D4027" s="19" t="s">
        <v>1930</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hidden="1" customHeight="1" x14ac:dyDescent="0.3">
      <c r="A4028" s="27">
        <f t="shared" si="37"/>
        <v>412</v>
      </c>
      <c r="B4028" s="31">
        <v>44989</v>
      </c>
      <c r="C4028" s="31">
        <v>44914</v>
      </c>
      <c r="D4028" s="19" t="s">
        <v>1930</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hidden="1" customHeight="1" x14ac:dyDescent="0.3">
      <c r="A4029" s="27">
        <v>412</v>
      </c>
      <c r="B4029" s="31">
        <v>44989</v>
      </c>
      <c r="C4029" s="31">
        <v>44914</v>
      </c>
      <c r="D4029" s="19" t="s">
        <v>1930</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hidden="1" customHeight="1" x14ac:dyDescent="0.3">
      <c r="A4030" s="27">
        <f t="shared" si="37"/>
        <v>413</v>
      </c>
      <c r="B4030" s="31">
        <v>44989</v>
      </c>
      <c r="C4030" s="31">
        <v>44960</v>
      </c>
      <c r="D4030" s="19" t="s">
        <v>1879</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hidden="1" customHeight="1" x14ac:dyDescent="0.3">
      <c r="A4031" s="27">
        <f t="shared" si="37"/>
        <v>414</v>
      </c>
      <c r="B4031" s="31">
        <v>44989</v>
      </c>
      <c r="C4031" s="31">
        <v>44956</v>
      </c>
      <c r="D4031" s="19" t="s">
        <v>1930</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hidden="1" customHeight="1" x14ac:dyDescent="0.3">
      <c r="A4032" s="27">
        <f t="shared" si="37"/>
        <v>415</v>
      </c>
      <c r="B4032" s="31">
        <v>44989</v>
      </c>
      <c r="C4032" s="31">
        <v>44950</v>
      </c>
      <c r="D4032" s="19" t="s">
        <v>1879</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hidden="1" customHeight="1" x14ac:dyDescent="0.3">
      <c r="A4033" s="27">
        <v>415</v>
      </c>
      <c r="B4033" s="31">
        <v>44989</v>
      </c>
      <c r="C4033" s="31">
        <v>44950</v>
      </c>
      <c r="D4033" s="19" t="s">
        <v>1879</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hidden="1" customHeight="1" x14ac:dyDescent="0.3">
      <c r="A4034" s="27">
        <v>415</v>
      </c>
      <c r="B4034" s="31">
        <v>44989</v>
      </c>
      <c r="C4034" s="31">
        <v>44950</v>
      </c>
      <c r="D4034" s="19" t="s">
        <v>1879</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hidden="1" customHeight="1" x14ac:dyDescent="0.3">
      <c r="A4035" s="27">
        <f t="shared" si="37"/>
        <v>416</v>
      </c>
      <c r="B4035" s="31">
        <v>44989</v>
      </c>
      <c r="C4035" s="31">
        <v>44938</v>
      </c>
      <c r="D4035" s="19" t="s">
        <v>1879</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hidden="1" customHeight="1" x14ac:dyDescent="0.3">
      <c r="A4036" s="27">
        <f t="shared" si="37"/>
        <v>417</v>
      </c>
      <c r="B4036" s="31">
        <v>44989</v>
      </c>
      <c r="C4036" s="31">
        <v>44914</v>
      </c>
      <c r="D4036" s="19" t="s">
        <v>1879</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hidden="1" customHeight="1" x14ac:dyDescent="0.3">
      <c r="A4037" s="27">
        <f t="shared" si="37"/>
        <v>418</v>
      </c>
      <c r="B4037" s="31">
        <v>44989</v>
      </c>
      <c r="C4037" s="31">
        <v>44937</v>
      </c>
      <c r="D4037" s="19" t="s">
        <v>1969</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hidden="1" customHeight="1" x14ac:dyDescent="0.3">
      <c r="A4038" s="27">
        <f t="shared" si="37"/>
        <v>419</v>
      </c>
      <c r="B4038" s="31">
        <v>44989</v>
      </c>
      <c r="C4038" s="31">
        <v>44959</v>
      </c>
      <c r="D4038" s="19" t="s">
        <v>1969</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hidden="1"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hidden="1"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2126</v>
      </c>
      <c r="K4040" s="51" t="str">
        <f ca="1">LeaveTracker[[#This Row],[Days]]&amp;" "&amp;LeaveTracker[[#This Row],[Type of Leave]]</f>
        <v>1 OTHER</v>
      </c>
      <c r="L4040" s="23">
        <f ca="1">NETWORKDAYS(LeaveTracker[[#This Row],[Start Date]],LeaveTracker[[#This Row],[End Date]],lstHolidays)</f>
        <v>1</v>
      </c>
      <c r="M4040" s="27"/>
    </row>
    <row r="4041" spans="1:13" ht="30" hidden="1"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hidden="1" customHeight="1" x14ac:dyDescent="0.3">
      <c r="A4042" s="27">
        <f t="shared" si="37"/>
        <v>423</v>
      </c>
      <c r="B4042" s="31">
        <v>44989</v>
      </c>
      <c r="C4042" s="31">
        <v>44958</v>
      </c>
      <c r="D4042" s="19" t="s">
        <v>1822</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hidden="1" customHeight="1" x14ac:dyDescent="0.3">
      <c r="A4043" s="27">
        <f t="shared" si="37"/>
        <v>424</v>
      </c>
      <c r="B4043" s="31">
        <v>44989</v>
      </c>
      <c r="C4043" s="31">
        <v>44958</v>
      </c>
      <c r="D4043" s="19" t="s">
        <v>1822</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hidden="1" customHeight="1" x14ac:dyDescent="0.3">
      <c r="A4044" s="27">
        <f t="shared" si="37"/>
        <v>425</v>
      </c>
      <c r="B4044" s="31">
        <v>44989</v>
      </c>
      <c r="C4044" s="31">
        <v>44958</v>
      </c>
      <c r="D4044" s="19" t="s">
        <v>1822</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2126</v>
      </c>
      <c r="K4044" s="51" t="str">
        <f ca="1">LeaveTracker[[#This Row],[Days]]&amp;" "&amp;LeaveTracker[[#This Row],[Type of Leave]]</f>
        <v>1 OTHER</v>
      </c>
      <c r="L4044" s="23">
        <f ca="1">NETWORKDAYS(LeaveTracker[[#This Row],[Start Date]],LeaveTracker[[#This Row],[End Date]],lstHolidays)</f>
        <v>1</v>
      </c>
      <c r="M4044" s="27"/>
    </row>
    <row r="4045" spans="1:13" ht="30" hidden="1" customHeight="1" x14ac:dyDescent="0.3">
      <c r="A4045" s="27">
        <f t="shared" si="37"/>
        <v>426</v>
      </c>
      <c r="B4045" s="31">
        <v>44989</v>
      </c>
      <c r="C4045" s="31">
        <v>44953</v>
      </c>
      <c r="D4045" s="19" t="s">
        <v>1822</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hidden="1" customHeight="1" x14ac:dyDescent="0.3">
      <c r="A4046" s="27">
        <f t="shared" si="37"/>
        <v>427</v>
      </c>
      <c r="B4046" s="31">
        <v>44989</v>
      </c>
      <c r="C4046" s="31">
        <v>44936</v>
      </c>
      <c r="D4046" s="19" t="s">
        <v>1822</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hidden="1"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hidden="1"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hidden="1"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hidden="1"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hidden="1"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hidden="1" customHeight="1" x14ac:dyDescent="0.3">
      <c r="A4052" s="27">
        <f t="shared" si="37"/>
        <v>432</v>
      </c>
      <c r="B4052" s="31">
        <v>44989</v>
      </c>
      <c r="C4052" s="31">
        <v>44925</v>
      </c>
      <c r="D4052" s="19" t="s">
        <v>1931</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hidden="1" customHeight="1" x14ac:dyDescent="0.3">
      <c r="A4053" s="27">
        <f t="shared" ref="A4053" si="38">A4052+1</f>
        <v>433</v>
      </c>
      <c r="B4053" s="31">
        <v>44989</v>
      </c>
      <c r="C4053" s="31">
        <v>44932</v>
      </c>
      <c r="D4053" s="19" t="s">
        <v>1931</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2140</v>
      </c>
      <c r="K4053" s="51" t="str">
        <f ca="1">LeaveTracker[[#This Row],[Days]]&amp;" "&amp;LeaveTracker[[#This Row],[Type of Leave]]</f>
        <v>19 OTHER</v>
      </c>
      <c r="L4053" s="23">
        <f ca="1">NETWORKDAYS(LeaveTracker[[#This Row],[Start Date]],LeaveTracker[[#This Row],[End Date]],lstHolidays)</f>
        <v>19</v>
      </c>
      <c r="M4053" s="27"/>
    </row>
    <row r="4054" spans="1:13" ht="30" hidden="1"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hidden="1"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hidden="1"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hidden="1"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hidden="1"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hidden="1"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hidden="1" customHeight="1" x14ac:dyDescent="0.3">
      <c r="A4060" s="27">
        <f t="shared" si="39"/>
        <v>440</v>
      </c>
      <c r="B4060" s="31">
        <v>44989</v>
      </c>
      <c r="C4060" s="31">
        <v>44971</v>
      </c>
      <c r="D4060" s="19" t="s">
        <v>195</v>
      </c>
      <c r="E4060" s="51" t="str">
        <f>IF(ISBLANK(LeaveTracker[[#This Row],[Employee Name]]),"-----",VLOOKUP(LeaveTracker[[#This Row],[Employee Name]],Employees[[Employee Name]:[Office]],7))</f>
        <v>PEOPLE'S PARK</v>
      </c>
      <c r="F4060" s="51" t="str">
        <f>IF(ISBLANK(LeaveTracker[[#This Row],[Employee Name]]),"-----",VLOOKUP(LeaveTracker[[#This Row],[Employee Name]],Employees[[Employee Name]:[Office]],6))</f>
        <v>CASUAL</v>
      </c>
      <c r="G4060" s="24">
        <v>44980</v>
      </c>
      <c r="H4060" s="24">
        <v>44980</v>
      </c>
      <c r="I4060" s="19" t="s">
        <v>298</v>
      </c>
      <c r="J4060" s="43" t="s">
        <v>2099</v>
      </c>
      <c r="K4060" s="51" t="str">
        <f ca="1">LeaveTracker[[#This Row],[Days]]&amp;" "&amp;LeaveTracker[[#This Row],[Type of Leave]]</f>
        <v>1 OTHER</v>
      </c>
      <c r="L4060" s="23">
        <f ca="1">NETWORKDAYS(LeaveTracker[[#This Row],[Start Date]],LeaveTracker[[#This Row],[End Date]],lstHolidays)</f>
        <v>1</v>
      </c>
      <c r="M4060" s="27"/>
    </row>
    <row r="4061" spans="1:13" ht="30" hidden="1"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hidden="1" customHeight="1" x14ac:dyDescent="0.3">
      <c r="A4062" s="27">
        <f t="shared" si="39"/>
        <v>442</v>
      </c>
      <c r="B4062" s="31">
        <v>44989</v>
      </c>
      <c r="C4062" s="31">
        <v>44971</v>
      </c>
      <c r="D4062" s="19" t="s">
        <v>1850</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hidden="1" customHeight="1" x14ac:dyDescent="0.3">
      <c r="A4063" s="27">
        <v>442</v>
      </c>
      <c r="B4063" s="31">
        <v>44989</v>
      </c>
      <c r="C4063" s="31">
        <v>44971</v>
      </c>
      <c r="D4063" s="19" t="s">
        <v>1850</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hidden="1"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hidden="1"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hidden="1"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hidden="1"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hidden="1"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hidden="1"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hidden="1"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hidden="1"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hidden="1"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hidden="1" customHeight="1" x14ac:dyDescent="0.3">
      <c r="A4073" s="27">
        <f t="shared" si="39"/>
        <v>452</v>
      </c>
      <c r="B4073" s="31">
        <v>44989</v>
      </c>
      <c r="C4073" s="31">
        <v>44960</v>
      </c>
      <c r="D4073" s="19" t="s">
        <v>2144</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hidden="1" customHeight="1" x14ac:dyDescent="0.3">
      <c r="A4074" s="27">
        <f t="shared" si="39"/>
        <v>453</v>
      </c>
      <c r="B4074" s="31">
        <v>44989</v>
      </c>
      <c r="C4074" s="31">
        <v>44957</v>
      </c>
      <c r="D4074" s="19" t="s">
        <v>2144</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hidden="1" customHeight="1" x14ac:dyDescent="0.3">
      <c r="A4075" s="27">
        <f t="shared" si="39"/>
        <v>454</v>
      </c>
      <c r="B4075" s="31">
        <v>44989</v>
      </c>
      <c r="C4075" s="31">
        <v>44959</v>
      </c>
      <c r="D4075" s="19" t="s">
        <v>1831</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hidden="1" customHeight="1" x14ac:dyDescent="0.3">
      <c r="A4076" s="27">
        <f t="shared" si="39"/>
        <v>455</v>
      </c>
      <c r="B4076" s="31">
        <v>44989</v>
      </c>
      <c r="C4076" s="31">
        <v>44961</v>
      </c>
      <c r="D4076" s="19" t="s">
        <v>1970</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hidden="1" customHeight="1" x14ac:dyDescent="0.3">
      <c r="A4077" s="27">
        <f t="shared" si="39"/>
        <v>456</v>
      </c>
      <c r="B4077" s="31">
        <v>44989</v>
      </c>
      <c r="C4077" s="31">
        <v>44929</v>
      </c>
      <c r="D4077" s="19" t="s">
        <v>1970</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hidden="1" customHeight="1" x14ac:dyDescent="0.3">
      <c r="A4078" s="27">
        <f t="shared" si="39"/>
        <v>457</v>
      </c>
      <c r="B4078" s="31">
        <v>44989</v>
      </c>
      <c r="C4078" s="31">
        <v>44931</v>
      </c>
      <c r="D4078" s="19" t="s">
        <v>1814</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hidden="1"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hidden="1"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hidden="1"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hidden="1"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hidden="1"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hidden="1"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hidden="1" customHeight="1" x14ac:dyDescent="0.3">
      <c r="A4085" s="27">
        <f t="shared" si="39"/>
        <v>464</v>
      </c>
      <c r="B4085" s="31">
        <v>44989</v>
      </c>
      <c r="C4085" s="31">
        <v>44972</v>
      </c>
      <c r="D4085" s="19" t="s">
        <v>1894</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hidden="1"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hidden="1"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hidden="1"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hidden="1" customHeight="1" x14ac:dyDescent="0.3">
      <c r="A4089" s="27">
        <f t="shared" si="39"/>
        <v>466</v>
      </c>
      <c r="B4089" s="31">
        <v>44989</v>
      </c>
      <c r="C4089" s="31">
        <v>44976</v>
      </c>
      <c r="D4089" s="19" t="s">
        <v>391</v>
      </c>
      <c r="E4089" s="51" t="str">
        <f>IF(ISBLANK(LeaveTracker[[#This Row],[Employee Name]]),"-----",VLOOKUP(LeaveTracker[[#This Row],[Employee Name]],Employees[[Employee Name]:[Office]],7))</f>
        <v>PDAO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hidden="1" customHeight="1" x14ac:dyDescent="0.3">
      <c r="A4090" s="27">
        <f t="shared" si="39"/>
        <v>467</v>
      </c>
      <c r="B4090" s="31">
        <v>44989</v>
      </c>
      <c r="C4090" s="31">
        <v>44967</v>
      </c>
      <c r="D4090" s="19" t="s">
        <v>391</v>
      </c>
      <c r="E4090" s="51" t="str">
        <f>IF(ISBLANK(LeaveTracker[[#This Row],[Employee Name]]),"-----",VLOOKUP(LeaveTracker[[#This Row],[Employee Name]],Employees[[Employee Name]:[Office]],7))</f>
        <v>PDAO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hidden="1"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hidden="1"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hidden="1"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hidden="1"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hidden="1"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hidden="1" customHeight="1" x14ac:dyDescent="0.3">
      <c r="A4096" s="27">
        <f t="shared" si="39"/>
        <v>472</v>
      </c>
      <c r="B4096" s="31">
        <v>44989</v>
      </c>
      <c r="C4096" s="31">
        <v>44982</v>
      </c>
      <c r="D4096" s="19" t="s">
        <v>1882</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hidden="1" customHeight="1" x14ac:dyDescent="0.3">
      <c r="A4097" s="27">
        <f t="shared" si="39"/>
        <v>473</v>
      </c>
      <c r="B4097" s="31">
        <v>44989</v>
      </c>
      <c r="C4097" s="31">
        <v>44958</v>
      </c>
      <c r="D4097" s="19" t="s">
        <v>1882</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hidden="1" customHeight="1" x14ac:dyDescent="0.3">
      <c r="A4098" s="27">
        <f t="shared" si="39"/>
        <v>474</v>
      </c>
      <c r="B4098" s="31">
        <v>44989</v>
      </c>
      <c r="C4098" s="31">
        <v>44957</v>
      </c>
      <c r="D4098" s="19" t="s">
        <v>1830</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hidden="1" customHeight="1" x14ac:dyDescent="0.3">
      <c r="A4099" s="27">
        <f t="shared" si="39"/>
        <v>475</v>
      </c>
      <c r="B4099" s="31">
        <v>44989</v>
      </c>
      <c r="C4099" s="31">
        <v>44968</v>
      </c>
      <c r="D4099" s="19" t="s">
        <v>1901</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hidden="1" customHeight="1" x14ac:dyDescent="0.3">
      <c r="A4100" s="27">
        <f t="shared" si="39"/>
        <v>476</v>
      </c>
      <c r="B4100" s="31">
        <v>44989</v>
      </c>
      <c r="C4100" s="31">
        <v>44937</v>
      </c>
      <c r="D4100" s="19" t="s">
        <v>1901</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hidden="1" customHeight="1" x14ac:dyDescent="0.3">
      <c r="A4101" s="27">
        <v>476</v>
      </c>
      <c r="B4101" s="31">
        <v>44989</v>
      </c>
      <c r="C4101" s="31">
        <v>44937</v>
      </c>
      <c r="D4101" s="19" t="s">
        <v>1901</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hidden="1" customHeight="1" x14ac:dyDescent="0.3">
      <c r="A4102" s="27">
        <f t="shared" si="39"/>
        <v>477</v>
      </c>
      <c r="B4102" s="31">
        <v>44989</v>
      </c>
      <c r="C4102" s="31">
        <v>44937</v>
      </c>
      <c r="D4102" s="19" t="s">
        <v>1901</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hidden="1" customHeight="1" x14ac:dyDescent="0.3">
      <c r="A4103" s="27">
        <f t="shared" si="39"/>
        <v>478</v>
      </c>
      <c r="B4103" s="31">
        <v>44989</v>
      </c>
      <c r="C4103" s="31">
        <v>44942</v>
      </c>
      <c r="D4103" s="19" t="s">
        <v>1835</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hidden="1" customHeight="1" x14ac:dyDescent="0.3">
      <c r="A4104" s="27">
        <f t="shared" si="39"/>
        <v>479</v>
      </c>
      <c r="B4104" s="31">
        <v>44989</v>
      </c>
      <c r="C4104" s="31">
        <v>44942</v>
      </c>
      <c r="D4104" s="19" t="s">
        <v>1835</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hidden="1" customHeight="1" x14ac:dyDescent="0.3">
      <c r="A4105" s="27">
        <f t="shared" si="39"/>
        <v>480</v>
      </c>
      <c r="B4105" s="31">
        <v>44989</v>
      </c>
      <c r="C4105" s="31">
        <v>44963</v>
      </c>
      <c r="D4105" s="19" t="s">
        <v>1835</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hidden="1" customHeight="1" x14ac:dyDescent="0.3">
      <c r="A4106" s="27">
        <f t="shared" si="39"/>
        <v>481</v>
      </c>
      <c r="B4106" s="31">
        <v>44989</v>
      </c>
      <c r="C4106" s="31">
        <v>44916</v>
      </c>
      <c r="D4106" s="19" t="s">
        <v>1835</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hidden="1" customHeight="1" x14ac:dyDescent="0.3">
      <c r="A4107" s="27">
        <f t="shared" si="39"/>
        <v>482</v>
      </c>
      <c r="B4107" s="31">
        <v>44989</v>
      </c>
      <c r="C4107" s="31">
        <v>44922</v>
      </c>
      <c r="D4107" s="19" t="s">
        <v>1835</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hidden="1" customHeight="1" x14ac:dyDescent="0.3">
      <c r="A4108" s="27">
        <f t="shared" si="39"/>
        <v>483</v>
      </c>
      <c r="B4108" s="31">
        <v>44989</v>
      </c>
      <c r="C4108" s="31">
        <v>44929</v>
      </c>
      <c r="D4108" s="19" t="s">
        <v>1835</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hidden="1" customHeight="1" x14ac:dyDescent="0.3">
      <c r="A4109" s="27">
        <f t="shared" si="39"/>
        <v>484</v>
      </c>
      <c r="B4109" s="31">
        <v>44989</v>
      </c>
      <c r="C4109" s="31">
        <v>44932</v>
      </c>
      <c r="D4109" s="19" t="s">
        <v>1853</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hidden="1" customHeight="1" x14ac:dyDescent="0.3">
      <c r="A4110" s="27">
        <f t="shared" si="39"/>
        <v>485</v>
      </c>
      <c r="B4110" s="31">
        <v>44989</v>
      </c>
      <c r="C4110" s="31">
        <v>44896</v>
      </c>
      <c r="D4110" s="19" t="s">
        <v>1766</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hidden="1" customHeight="1" x14ac:dyDescent="0.3">
      <c r="A4111" s="27">
        <f t="shared" si="39"/>
        <v>486</v>
      </c>
      <c r="B4111" s="31">
        <v>44989</v>
      </c>
      <c r="C4111" s="31">
        <v>44916</v>
      </c>
      <c r="D4111" s="19" t="s">
        <v>1766</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hidden="1" customHeight="1" x14ac:dyDescent="0.3">
      <c r="A4112" s="27">
        <f t="shared" si="39"/>
        <v>487</v>
      </c>
      <c r="B4112" s="31">
        <v>44989</v>
      </c>
      <c r="C4112" s="31">
        <v>44911</v>
      </c>
      <c r="D4112" s="19" t="s">
        <v>2147</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hidden="1" customHeight="1" x14ac:dyDescent="0.3">
      <c r="A4113" s="27">
        <f t="shared" si="39"/>
        <v>488</v>
      </c>
      <c r="B4113" s="31">
        <v>44989</v>
      </c>
      <c r="C4113" s="31">
        <v>44939</v>
      </c>
      <c r="D4113" s="19" t="s">
        <v>1774</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hidden="1" customHeight="1" x14ac:dyDescent="0.3">
      <c r="A4114" s="27">
        <f t="shared" si="39"/>
        <v>489</v>
      </c>
      <c r="B4114" s="31">
        <v>44989</v>
      </c>
      <c r="C4114" s="31">
        <v>44957</v>
      </c>
      <c r="D4114" s="19" t="s">
        <v>1774</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hidden="1" customHeight="1" x14ac:dyDescent="0.3">
      <c r="A4115" s="27">
        <f t="shared" si="39"/>
        <v>490</v>
      </c>
      <c r="B4115" s="31">
        <v>44989</v>
      </c>
      <c r="C4115" s="31">
        <v>44915</v>
      </c>
      <c r="D4115" s="19" t="s">
        <v>1801</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hidden="1" customHeight="1" x14ac:dyDescent="0.3">
      <c r="A4116" s="27">
        <f t="shared" si="39"/>
        <v>491</v>
      </c>
      <c r="B4116" s="31">
        <v>44989</v>
      </c>
      <c r="C4116" s="31">
        <v>44951</v>
      </c>
      <c r="D4116" s="19" t="s">
        <v>1801</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hidden="1" customHeight="1" x14ac:dyDescent="0.3">
      <c r="A4117" s="27">
        <f t="shared" si="39"/>
        <v>492</v>
      </c>
      <c r="B4117" s="31">
        <v>44989</v>
      </c>
      <c r="C4117" s="31">
        <v>44945</v>
      </c>
      <c r="D4117" s="19" t="s">
        <v>1768</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hidden="1" customHeight="1" x14ac:dyDescent="0.3">
      <c r="A4118" s="27">
        <f t="shared" si="39"/>
        <v>493</v>
      </c>
      <c r="B4118" s="31">
        <v>44989</v>
      </c>
      <c r="C4118" s="31">
        <v>44956</v>
      </c>
      <c r="D4118" s="19" t="s">
        <v>1768</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hidden="1" customHeight="1" x14ac:dyDescent="0.3">
      <c r="A4119" s="27">
        <f t="shared" si="39"/>
        <v>494</v>
      </c>
      <c r="B4119" s="31">
        <v>44989</v>
      </c>
      <c r="C4119" s="31">
        <v>44960</v>
      </c>
      <c r="D4119" s="19" t="s">
        <v>1768</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hidden="1" customHeight="1" x14ac:dyDescent="0.3">
      <c r="A4120" s="27">
        <f t="shared" si="39"/>
        <v>495</v>
      </c>
      <c r="B4120" s="31">
        <v>44989</v>
      </c>
      <c r="C4120" s="31">
        <v>44943</v>
      </c>
      <c r="D4120" s="19" t="s">
        <v>1777</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hidden="1" customHeight="1" x14ac:dyDescent="0.3">
      <c r="A4121" s="27">
        <f t="shared" ref="A4121:A4184" si="40">A4120+1</f>
        <v>496</v>
      </c>
      <c r="B4121" s="31">
        <v>44989</v>
      </c>
      <c r="C4121" s="31">
        <v>44937</v>
      </c>
      <c r="D4121" s="19" t="s">
        <v>1886</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hidden="1" customHeight="1" x14ac:dyDescent="0.3">
      <c r="A4122" s="27">
        <f t="shared" si="40"/>
        <v>497</v>
      </c>
      <c r="B4122" s="31">
        <v>44989</v>
      </c>
      <c r="C4122" s="31">
        <v>44930</v>
      </c>
      <c r="D4122" s="19" t="s">
        <v>1770</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hidden="1" customHeight="1" x14ac:dyDescent="0.3">
      <c r="A4123" s="27">
        <f t="shared" si="40"/>
        <v>498</v>
      </c>
      <c r="B4123" s="31">
        <v>44989</v>
      </c>
      <c r="C4123" s="31">
        <v>44914</v>
      </c>
      <c r="D4123" s="19" t="s">
        <v>1774</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hidden="1" customHeight="1" x14ac:dyDescent="0.3">
      <c r="A4124" s="27">
        <f t="shared" si="40"/>
        <v>499</v>
      </c>
      <c r="B4124" s="31">
        <v>44989</v>
      </c>
      <c r="C4124" s="31">
        <v>44930</v>
      </c>
      <c r="D4124" s="19" t="s">
        <v>1774</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hidden="1" customHeight="1" x14ac:dyDescent="0.3">
      <c r="A4125" s="27">
        <f t="shared" si="40"/>
        <v>500</v>
      </c>
      <c r="B4125" s="31">
        <v>44989</v>
      </c>
      <c r="C4125" s="31">
        <v>44957</v>
      </c>
      <c r="D4125" s="19" t="s">
        <v>1832</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hidden="1" customHeight="1" x14ac:dyDescent="0.3">
      <c r="A4126" s="27">
        <v>500</v>
      </c>
      <c r="B4126" s="31">
        <v>44989</v>
      </c>
      <c r="C4126" s="31">
        <v>44957</v>
      </c>
      <c r="D4126" s="19" t="s">
        <v>1832</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hidden="1" customHeight="1" x14ac:dyDescent="0.3">
      <c r="A4127" s="27">
        <f t="shared" si="40"/>
        <v>501</v>
      </c>
      <c r="B4127" s="31">
        <v>44989</v>
      </c>
      <c r="C4127" s="31">
        <v>44973</v>
      </c>
      <c r="D4127" s="19" t="s">
        <v>1954</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hidden="1" customHeight="1" x14ac:dyDescent="0.3">
      <c r="A4128" s="27">
        <v>501</v>
      </c>
      <c r="B4128" s="31">
        <v>44989</v>
      </c>
      <c r="C4128" s="31">
        <v>44973</v>
      </c>
      <c r="D4128" s="19" t="s">
        <v>1954</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hidden="1" customHeight="1" x14ac:dyDescent="0.3">
      <c r="A4129" s="27">
        <v>501</v>
      </c>
      <c r="B4129" s="31">
        <v>44989</v>
      </c>
      <c r="C4129" s="31">
        <v>44973</v>
      </c>
      <c r="D4129" s="19" t="s">
        <v>1954</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hidden="1" customHeight="1" x14ac:dyDescent="0.3">
      <c r="A4130" s="27">
        <v>501</v>
      </c>
      <c r="B4130" s="31">
        <v>44989</v>
      </c>
      <c r="C4130" s="31">
        <v>44973</v>
      </c>
      <c r="D4130" s="19" t="s">
        <v>1954</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hidden="1" customHeight="1" x14ac:dyDescent="0.3">
      <c r="A4131" s="27">
        <f t="shared" si="40"/>
        <v>502</v>
      </c>
      <c r="B4131" s="31">
        <v>44989</v>
      </c>
      <c r="C4131" s="31">
        <v>44914</v>
      </c>
      <c r="D4131" s="19" t="s">
        <v>1779</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2126</v>
      </c>
      <c r="K4131" s="51" t="str">
        <f ca="1">LeaveTracker[[#This Row],[Days]]&amp;" "&amp;LeaveTracker[[#This Row],[Type of Leave]]</f>
        <v>0 OTHER</v>
      </c>
      <c r="L4131" s="23">
        <f ca="1">NETWORKDAYS(LeaveTracker[[#This Row],[Start Date]],LeaveTracker[[#This Row],[End Date]],lstHolidays)</f>
        <v>0</v>
      </c>
      <c r="M4131" s="27"/>
    </row>
    <row r="4132" spans="1:13" ht="30" hidden="1" customHeight="1" x14ac:dyDescent="0.3">
      <c r="A4132" s="27">
        <f t="shared" si="40"/>
        <v>503</v>
      </c>
      <c r="B4132" s="31">
        <v>44989</v>
      </c>
      <c r="C4132" s="31">
        <v>44915</v>
      </c>
      <c r="D4132" s="19" t="s">
        <v>1779</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hidden="1" customHeight="1" x14ac:dyDescent="0.3">
      <c r="A4133" s="27">
        <f t="shared" si="40"/>
        <v>504</v>
      </c>
      <c r="B4133" s="31">
        <v>44989</v>
      </c>
      <c r="C4133" s="31">
        <v>44943</v>
      </c>
      <c r="D4133" s="19" t="s">
        <v>1778</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hidden="1" customHeight="1" x14ac:dyDescent="0.3">
      <c r="A4134" s="27">
        <v>504</v>
      </c>
      <c r="B4134" s="31">
        <v>44989</v>
      </c>
      <c r="C4134" s="31">
        <v>44943</v>
      </c>
      <c r="D4134" s="19" t="s">
        <v>1778</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hidden="1" customHeight="1" x14ac:dyDescent="0.3">
      <c r="A4135" s="27">
        <f t="shared" si="40"/>
        <v>505</v>
      </c>
      <c r="B4135" s="31">
        <v>44989</v>
      </c>
      <c r="C4135" s="31">
        <v>44931</v>
      </c>
      <c r="D4135" s="19" t="s">
        <v>1768</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hidden="1" customHeight="1" x14ac:dyDescent="0.3">
      <c r="A4136" s="27">
        <f t="shared" si="40"/>
        <v>506</v>
      </c>
      <c r="B4136" s="31">
        <v>44989</v>
      </c>
      <c r="C4136" s="31">
        <v>44953</v>
      </c>
      <c r="D4136" s="19" t="s">
        <v>1813</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hidden="1" customHeight="1" x14ac:dyDescent="0.3">
      <c r="A4137" s="27">
        <f t="shared" si="40"/>
        <v>507</v>
      </c>
      <c r="B4137" s="31">
        <v>44989</v>
      </c>
      <c r="C4137" s="31">
        <v>44960</v>
      </c>
      <c r="D4137" s="19" t="s">
        <v>1813</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hidden="1" customHeight="1" x14ac:dyDescent="0.3">
      <c r="A4138" s="27">
        <f t="shared" si="40"/>
        <v>508</v>
      </c>
      <c r="B4138" s="31">
        <v>44989</v>
      </c>
      <c r="C4138" s="31">
        <v>44960</v>
      </c>
      <c r="D4138" s="19" t="s">
        <v>1813</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hidden="1" customHeight="1" x14ac:dyDescent="0.3">
      <c r="A4139" s="27">
        <f t="shared" si="40"/>
        <v>509</v>
      </c>
      <c r="B4139" s="31">
        <v>44989</v>
      </c>
      <c r="C4139" s="31">
        <v>44938</v>
      </c>
      <c r="D4139" s="19" t="s">
        <v>1814</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hidden="1" customHeight="1" x14ac:dyDescent="0.3">
      <c r="A4140" s="27">
        <v>509</v>
      </c>
      <c r="B4140" s="31">
        <v>44989</v>
      </c>
      <c r="C4140" s="31">
        <v>44938</v>
      </c>
      <c r="D4140" s="19" t="s">
        <v>1814</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hidden="1" customHeight="1" x14ac:dyDescent="0.3">
      <c r="A4141" s="27">
        <f t="shared" si="40"/>
        <v>510</v>
      </c>
      <c r="B4141" s="31">
        <v>44989</v>
      </c>
      <c r="C4141" s="31">
        <v>44939</v>
      </c>
      <c r="D4141" s="19" t="s">
        <v>1872</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hidden="1" customHeight="1" x14ac:dyDescent="0.3">
      <c r="A4142" s="27">
        <f t="shared" si="40"/>
        <v>511</v>
      </c>
      <c r="B4142" s="31">
        <v>44989</v>
      </c>
      <c r="C4142" s="31">
        <v>44944</v>
      </c>
      <c r="D4142" s="19" t="s">
        <v>1973</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hidden="1" customHeight="1" x14ac:dyDescent="0.3">
      <c r="A4143" s="27">
        <f t="shared" si="40"/>
        <v>512</v>
      </c>
      <c r="B4143" s="31">
        <v>44989</v>
      </c>
      <c r="C4143" s="31">
        <v>44961</v>
      </c>
      <c r="D4143" s="19" t="s">
        <v>1973</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hidden="1" customHeight="1" x14ac:dyDescent="0.3">
      <c r="A4144" s="27">
        <f t="shared" si="40"/>
        <v>513</v>
      </c>
      <c r="B4144" s="31">
        <v>44989</v>
      </c>
      <c r="C4144" s="31">
        <v>44931</v>
      </c>
      <c r="D4144" s="19" t="s">
        <v>1870</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hidden="1"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hidden="1" customHeight="1" x14ac:dyDescent="0.3">
      <c r="A4146" s="27">
        <f t="shared" si="40"/>
        <v>515</v>
      </c>
      <c r="B4146" s="31">
        <v>44989</v>
      </c>
      <c r="C4146" s="31">
        <v>44963</v>
      </c>
      <c r="D4146" s="19" t="s">
        <v>1871</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hidden="1"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hidden="1"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hidden="1"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hidden="1"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hidden="1" customHeight="1" x14ac:dyDescent="0.3">
      <c r="A4151" s="27">
        <f t="shared" si="40"/>
        <v>520</v>
      </c>
      <c r="B4151" s="31">
        <v>44989</v>
      </c>
      <c r="C4151" s="31">
        <v>44970</v>
      </c>
      <c r="D4151" s="19" t="s">
        <v>2133</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hidden="1"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hidden="1"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hidden="1"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hidden="1" customHeight="1" x14ac:dyDescent="0.3">
      <c r="A4155" s="27">
        <f t="shared" si="40"/>
        <v>524</v>
      </c>
      <c r="B4155" s="31">
        <v>44989</v>
      </c>
      <c r="C4155" s="31">
        <v>44889</v>
      </c>
      <c r="D4155" s="19" t="s">
        <v>1810</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hidden="1" customHeight="1" x14ac:dyDescent="0.3">
      <c r="A4156" s="27">
        <f t="shared" si="40"/>
        <v>525</v>
      </c>
      <c r="B4156" s="31">
        <v>44989</v>
      </c>
      <c r="C4156" s="31">
        <v>44889</v>
      </c>
      <c r="D4156" s="19" t="s">
        <v>1810</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hidden="1" customHeight="1" x14ac:dyDescent="0.3">
      <c r="A4157" s="27">
        <f t="shared" si="40"/>
        <v>526</v>
      </c>
      <c r="B4157" s="31">
        <v>44989</v>
      </c>
      <c r="C4157" s="31">
        <v>44936</v>
      </c>
      <c r="D4157" s="19" t="s">
        <v>2085</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hidden="1" customHeight="1" x14ac:dyDescent="0.3">
      <c r="A4158" s="27">
        <f t="shared" si="40"/>
        <v>527</v>
      </c>
      <c r="B4158" s="31">
        <v>44989</v>
      </c>
      <c r="D4158" s="19" t="s">
        <v>1800</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hidden="1" customHeight="1" x14ac:dyDescent="0.3">
      <c r="A4159" s="27">
        <f t="shared" si="40"/>
        <v>528</v>
      </c>
      <c r="B4159" s="31">
        <v>44989</v>
      </c>
      <c r="C4159" s="31">
        <v>44958</v>
      </c>
      <c r="D4159" s="19" t="s">
        <v>1814</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hidden="1" customHeight="1" x14ac:dyDescent="0.3">
      <c r="A4160" s="27">
        <f t="shared" si="40"/>
        <v>529</v>
      </c>
      <c r="B4160" s="31">
        <v>44989</v>
      </c>
      <c r="C4160" s="31">
        <v>44958</v>
      </c>
      <c r="D4160" s="19" t="s">
        <v>1970</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hidden="1" customHeight="1" x14ac:dyDescent="0.3">
      <c r="A4161" s="27">
        <f t="shared" si="40"/>
        <v>530</v>
      </c>
      <c r="B4161" s="31">
        <v>44989</v>
      </c>
      <c r="C4161" s="31">
        <v>44966</v>
      </c>
      <c r="D4161" s="19" t="s">
        <v>2019</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hidden="1"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hidden="1"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hidden="1"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hidden="1"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hidden="1" customHeight="1" x14ac:dyDescent="0.3">
      <c r="A4166" s="27">
        <f t="shared" si="40"/>
        <v>535</v>
      </c>
      <c r="B4166" s="31">
        <v>44989</v>
      </c>
      <c r="C4166" s="31">
        <v>44956</v>
      </c>
      <c r="D4166" s="19" t="s">
        <v>1973</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hidden="1" customHeight="1" x14ac:dyDescent="0.3">
      <c r="A4167" s="27">
        <f t="shared" si="40"/>
        <v>536</v>
      </c>
      <c r="B4167" s="31">
        <v>44989</v>
      </c>
      <c r="C4167" s="31">
        <v>44854</v>
      </c>
      <c r="D4167" s="19" t="s">
        <v>1816</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hidden="1" customHeight="1" x14ac:dyDescent="0.3">
      <c r="A4168" s="27">
        <f t="shared" si="40"/>
        <v>537</v>
      </c>
      <c r="B4168" s="31">
        <v>44989</v>
      </c>
      <c r="C4168" s="31">
        <v>44894</v>
      </c>
      <c r="D4168" s="19" t="s">
        <v>1816</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hidden="1" customHeight="1" x14ac:dyDescent="0.3">
      <c r="A4169" s="27">
        <f t="shared" si="40"/>
        <v>538</v>
      </c>
      <c r="B4169" s="31">
        <v>44989</v>
      </c>
      <c r="C4169" s="31">
        <v>44888</v>
      </c>
      <c r="D4169" s="19" t="s">
        <v>1922</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hidden="1" customHeight="1" x14ac:dyDescent="0.3">
      <c r="A4170" s="27">
        <f t="shared" si="40"/>
        <v>539</v>
      </c>
      <c r="B4170" s="31">
        <v>44989</v>
      </c>
      <c r="D4170" s="19" t="s">
        <v>1884</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hidden="1" customHeight="1" x14ac:dyDescent="0.3">
      <c r="A4171" s="27">
        <f t="shared" si="40"/>
        <v>540</v>
      </c>
      <c r="B4171" s="31">
        <v>44989</v>
      </c>
      <c r="C4171" s="31">
        <v>44959</v>
      </c>
      <c r="D4171" s="19" t="s">
        <v>2082</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hidden="1" customHeight="1" x14ac:dyDescent="0.3">
      <c r="A4172" s="27">
        <f t="shared" si="40"/>
        <v>541</v>
      </c>
      <c r="B4172" s="31">
        <v>44989</v>
      </c>
      <c r="D4172" s="19" t="s">
        <v>2082</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hidden="1" customHeight="1" x14ac:dyDescent="0.3">
      <c r="A4173" s="27">
        <f t="shared" si="40"/>
        <v>542</v>
      </c>
      <c r="B4173" s="31">
        <v>44989</v>
      </c>
      <c r="C4173" s="31">
        <v>44950</v>
      </c>
      <c r="D4173" s="19" t="s">
        <v>1853</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hidden="1" customHeight="1" x14ac:dyDescent="0.3">
      <c r="A4174" s="27">
        <f t="shared" si="40"/>
        <v>543</v>
      </c>
      <c r="B4174" s="31">
        <v>44989</v>
      </c>
      <c r="D4174" s="19" t="s">
        <v>1771</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hidden="1" customHeight="1" x14ac:dyDescent="0.3">
      <c r="A4175" s="27">
        <f t="shared" si="40"/>
        <v>544</v>
      </c>
      <c r="B4175" s="31">
        <v>44989</v>
      </c>
      <c r="C4175" s="31">
        <v>44951</v>
      </c>
      <c r="D4175" s="19" t="s">
        <v>2120</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hidden="1"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hidden="1"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hidden="1"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hidden="1"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hidden="1" customHeight="1" x14ac:dyDescent="0.3">
      <c r="A4180" s="27">
        <f t="shared" si="40"/>
        <v>548</v>
      </c>
      <c r="B4180" s="31">
        <v>44989</v>
      </c>
      <c r="C4180" s="31">
        <v>44973</v>
      </c>
      <c r="D4180" s="19" t="s">
        <v>1852</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hidden="1" customHeight="1" x14ac:dyDescent="0.3">
      <c r="A4181" s="27">
        <f t="shared" si="40"/>
        <v>549</v>
      </c>
      <c r="B4181" s="31">
        <v>44989</v>
      </c>
      <c r="C4181" s="31">
        <v>44960</v>
      </c>
      <c r="D4181" s="19" t="s">
        <v>1748</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hidden="1"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hidden="1" customHeight="1" x14ac:dyDescent="0.3">
      <c r="A4183" s="27">
        <f t="shared" si="40"/>
        <v>551</v>
      </c>
      <c r="B4183" s="31">
        <v>44989</v>
      </c>
      <c r="C4183" s="31">
        <v>44970</v>
      </c>
      <c r="D4183" s="19" t="s">
        <v>1837</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hidden="1"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hidden="1"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hidden="1"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hidden="1"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hidden="1" customHeight="1" x14ac:dyDescent="0.3">
      <c r="A4188" s="27">
        <f t="shared" si="41"/>
        <v>556</v>
      </c>
      <c r="B4188" s="31">
        <v>44989</v>
      </c>
      <c r="C4188" s="31">
        <v>44977</v>
      </c>
      <c r="D4188" s="19" t="s">
        <v>1877</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hidden="1" customHeight="1" x14ac:dyDescent="0.3">
      <c r="A4189" s="27">
        <f t="shared" si="41"/>
        <v>557</v>
      </c>
      <c r="B4189" s="31">
        <v>44989</v>
      </c>
      <c r="C4189" s="31">
        <v>44970</v>
      </c>
      <c r="D4189" s="19" t="s">
        <v>1969</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hidden="1" customHeight="1" x14ac:dyDescent="0.3">
      <c r="A4190" s="27">
        <f t="shared" si="41"/>
        <v>558</v>
      </c>
      <c r="B4190" s="31">
        <v>44989</v>
      </c>
      <c r="C4190" s="31">
        <v>44972</v>
      </c>
      <c r="D4190" s="19" t="s">
        <v>1877</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hidden="1" customHeight="1" x14ac:dyDescent="0.3">
      <c r="A4191" s="27">
        <f t="shared" si="41"/>
        <v>559</v>
      </c>
      <c r="B4191" s="31">
        <v>44989</v>
      </c>
      <c r="C4191" s="31">
        <v>44972</v>
      </c>
      <c r="D4191" s="19" t="s">
        <v>1822</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hidden="1" customHeight="1" x14ac:dyDescent="0.3">
      <c r="A4192" s="27">
        <f t="shared" si="41"/>
        <v>560</v>
      </c>
      <c r="B4192" s="31">
        <v>44989</v>
      </c>
      <c r="C4192" s="31">
        <v>44971</v>
      </c>
      <c r="D4192" s="19" t="s">
        <v>1864</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hidden="1" customHeight="1" x14ac:dyDescent="0.3">
      <c r="A4193" s="27">
        <f t="shared" si="41"/>
        <v>561</v>
      </c>
      <c r="B4193" s="31">
        <v>44989</v>
      </c>
      <c r="C4193" s="31">
        <v>44971</v>
      </c>
      <c r="D4193" s="19" t="s">
        <v>1930</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hidden="1" customHeight="1" x14ac:dyDescent="0.3">
      <c r="A4194" s="27">
        <f t="shared" si="41"/>
        <v>562</v>
      </c>
      <c r="B4194" s="31">
        <v>44989</v>
      </c>
      <c r="C4194" s="31">
        <v>44972</v>
      </c>
      <c r="D4194" s="19" t="s">
        <v>1916</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hidden="1" customHeight="1" x14ac:dyDescent="0.3">
      <c r="A4195" s="27">
        <f t="shared" si="41"/>
        <v>563</v>
      </c>
      <c r="B4195" s="31">
        <v>44989</v>
      </c>
      <c r="C4195" s="31">
        <v>44977</v>
      </c>
      <c r="D4195" s="19" t="s">
        <v>1877</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hidden="1" customHeight="1" x14ac:dyDescent="0.3">
      <c r="A4196" s="27">
        <v>563</v>
      </c>
      <c r="B4196" s="31">
        <v>44989</v>
      </c>
      <c r="C4196" s="31">
        <v>44977</v>
      </c>
      <c r="D4196" s="19" t="s">
        <v>1877</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hidden="1" customHeight="1" x14ac:dyDescent="0.3">
      <c r="A4197" s="27">
        <v>563</v>
      </c>
      <c r="B4197" s="31">
        <v>44989</v>
      </c>
      <c r="C4197" s="31">
        <v>44977</v>
      </c>
      <c r="D4197" s="19" t="s">
        <v>1877</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hidden="1" customHeight="1" x14ac:dyDescent="0.3">
      <c r="A4198" s="27">
        <f t="shared" si="41"/>
        <v>564</v>
      </c>
      <c r="B4198" s="31">
        <v>44989</v>
      </c>
      <c r="C4198" s="31">
        <v>44974</v>
      </c>
      <c r="D4198" s="19" t="s">
        <v>1876</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hidden="1" customHeight="1" x14ac:dyDescent="0.3">
      <c r="A4199" s="27">
        <f t="shared" si="41"/>
        <v>565</v>
      </c>
      <c r="B4199" s="31">
        <v>44989</v>
      </c>
      <c r="C4199" s="31">
        <v>44967</v>
      </c>
      <c r="D4199" s="19" t="s">
        <v>1820</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hidden="1" customHeight="1" x14ac:dyDescent="0.3">
      <c r="A4200" s="27">
        <f t="shared" si="41"/>
        <v>566</v>
      </c>
      <c r="B4200" s="31">
        <v>44989</v>
      </c>
      <c r="C4200" s="31">
        <v>44977</v>
      </c>
      <c r="D4200" s="19" t="s">
        <v>1879</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hidden="1" customHeight="1" x14ac:dyDescent="0.3">
      <c r="A4201" s="27">
        <f t="shared" si="41"/>
        <v>567</v>
      </c>
      <c r="B4201" s="31">
        <v>44989</v>
      </c>
      <c r="C4201" s="31">
        <v>44984</v>
      </c>
      <c r="D4201" s="19" t="s">
        <v>1930</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hidden="1" customHeight="1" x14ac:dyDescent="0.3">
      <c r="A4202" s="27">
        <f t="shared" si="41"/>
        <v>568</v>
      </c>
      <c r="B4202" s="31">
        <v>44989</v>
      </c>
      <c r="C4202" s="31">
        <v>44979</v>
      </c>
      <c r="D4202" s="19" t="s">
        <v>1930</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hidden="1" customHeight="1" x14ac:dyDescent="0.3">
      <c r="A4203" s="27">
        <f t="shared" si="41"/>
        <v>569</v>
      </c>
      <c r="B4203" s="31">
        <v>44989</v>
      </c>
      <c r="C4203" s="31">
        <v>44980</v>
      </c>
      <c r="D4203" s="19" t="s">
        <v>1820</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hidden="1" customHeight="1" x14ac:dyDescent="0.3">
      <c r="A4204" s="27">
        <f t="shared" si="41"/>
        <v>570</v>
      </c>
      <c r="B4204" s="31">
        <v>44989</v>
      </c>
      <c r="C4204" s="31">
        <v>44980</v>
      </c>
      <c r="D4204" s="19" t="s">
        <v>1864</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hidden="1" customHeight="1" x14ac:dyDescent="0.3">
      <c r="A4205" s="27">
        <v>570</v>
      </c>
      <c r="B4205" s="31">
        <v>44989</v>
      </c>
      <c r="C4205" s="31">
        <v>44980</v>
      </c>
      <c r="D4205" s="19" t="s">
        <v>1864</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hidden="1" customHeight="1" x14ac:dyDescent="0.3">
      <c r="A4206" s="27">
        <f t="shared" si="41"/>
        <v>571</v>
      </c>
      <c r="B4206" s="31">
        <v>44989</v>
      </c>
      <c r="C4206" s="31">
        <v>44938</v>
      </c>
      <c r="D4206" s="19" t="s">
        <v>1818</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hidden="1" customHeight="1" x14ac:dyDescent="0.3">
      <c r="A4207" s="27">
        <f t="shared" si="41"/>
        <v>572</v>
      </c>
      <c r="B4207" s="31">
        <v>44989</v>
      </c>
      <c r="C4207" s="31">
        <v>44960</v>
      </c>
      <c r="D4207" s="19" t="s">
        <v>1818</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hidden="1" customHeight="1" x14ac:dyDescent="0.3">
      <c r="A4208" s="27">
        <f t="shared" si="41"/>
        <v>573</v>
      </c>
      <c r="B4208" s="31">
        <v>44989</v>
      </c>
      <c r="C4208" s="31">
        <v>44917</v>
      </c>
      <c r="D4208" s="19" t="s">
        <v>1818</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hidden="1" customHeight="1" x14ac:dyDescent="0.3">
      <c r="A4209" s="27">
        <f t="shared" si="41"/>
        <v>574</v>
      </c>
      <c r="B4209" s="31">
        <v>44989</v>
      </c>
      <c r="C4209" s="31">
        <v>44949</v>
      </c>
      <c r="D4209" s="19" t="s">
        <v>1864</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hidden="1" customHeight="1" x14ac:dyDescent="0.3">
      <c r="A4210" s="27">
        <f t="shared" si="41"/>
        <v>575</v>
      </c>
      <c r="B4210" s="31">
        <v>44989</v>
      </c>
      <c r="C4210" s="31">
        <v>44950</v>
      </c>
      <c r="D4210" s="19" t="s">
        <v>1876</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hidden="1" customHeight="1" x14ac:dyDescent="0.3">
      <c r="A4211" s="27">
        <v>575</v>
      </c>
      <c r="B4211" s="31">
        <v>44989</v>
      </c>
      <c r="C4211" s="31">
        <v>44950</v>
      </c>
      <c r="D4211" s="19" t="s">
        <v>1876</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hidden="1" customHeight="1" x14ac:dyDescent="0.3">
      <c r="A4212" s="27">
        <f t="shared" si="41"/>
        <v>576</v>
      </c>
      <c r="B4212" s="31">
        <v>44989</v>
      </c>
      <c r="C4212" s="31">
        <v>44942</v>
      </c>
      <c r="D4212" s="19" t="s">
        <v>1876</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hidden="1" customHeight="1" x14ac:dyDescent="0.3">
      <c r="A4213" s="27">
        <f t="shared" si="41"/>
        <v>577</v>
      </c>
      <c r="B4213" s="31">
        <v>44989</v>
      </c>
      <c r="C4213" s="31">
        <v>44935</v>
      </c>
      <c r="D4213" s="19" t="s">
        <v>1864</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hidden="1" customHeight="1" x14ac:dyDescent="0.3">
      <c r="A4214" s="27">
        <f t="shared" si="41"/>
        <v>578</v>
      </c>
      <c r="B4214" s="31">
        <v>44989</v>
      </c>
      <c r="C4214" s="31">
        <v>44951</v>
      </c>
      <c r="D4214" s="19" t="s">
        <v>1820</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hidden="1" customHeight="1" x14ac:dyDescent="0.3">
      <c r="A4215" s="27">
        <v>578</v>
      </c>
      <c r="B4215" s="31">
        <v>44989</v>
      </c>
      <c r="C4215" s="31">
        <v>44951</v>
      </c>
      <c r="D4215" s="19" t="s">
        <v>1820</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hidden="1" customHeight="1" x14ac:dyDescent="0.3">
      <c r="A4216" s="27">
        <f t="shared" si="41"/>
        <v>579</v>
      </c>
      <c r="B4216" s="31">
        <v>44989</v>
      </c>
      <c r="C4216" s="31">
        <v>44937</v>
      </c>
      <c r="D4216" s="19" t="s">
        <v>1899</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hidden="1" customHeight="1" x14ac:dyDescent="0.3">
      <c r="A4217" s="27">
        <f t="shared" si="41"/>
        <v>580</v>
      </c>
      <c r="B4217" s="31">
        <v>44989</v>
      </c>
      <c r="C4217" s="31">
        <v>44957</v>
      </c>
      <c r="D4217" s="19" t="s">
        <v>1899</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hidden="1"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hidden="1"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hidden="1"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hidden="1"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hidden="1"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hidden="1"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hidden="1"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hidden="1"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hidden="1"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hidden="1"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hidden="1"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hidden="1"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hidden="1"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hidden="1" customHeight="1" x14ac:dyDescent="0.3">
      <c r="A4231" s="27">
        <f t="shared" si="41"/>
        <v>592</v>
      </c>
      <c r="B4231" s="31">
        <v>44992</v>
      </c>
      <c r="C4231" s="31">
        <v>45250</v>
      </c>
      <c r="D4231" s="19" t="s">
        <v>2149</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hidden="1"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hidden="1"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hidden="1"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hidden="1"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hidden="1"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hidden="1"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hidden="1"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hidden="1" customHeight="1" x14ac:dyDescent="0.3">
      <c r="A4239" s="27">
        <f t="shared" si="41"/>
        <v>600</v>
      </c>
      <c r="B4239" s="31">
        <v>44992</v>
      </c>
      <c r="C4239" s="31">
        <v>44817</v>
      </c>
      <c r="D4239" s="19" t="s">
        <v>2153</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hidden="1"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hidden="1"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hidden="1"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hidden="1"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hidden="1"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hidden="1"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hidden="1"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hidden="1"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hidden="1"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hidden="1"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hidden="1"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hidden="1"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hidden="1"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hidden="1"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hidden="1"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hidden="1"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hidden="1"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hidden="1"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hidden="1"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hidden="1"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hidden="1"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hidden="1"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hidden="1"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hidden="1"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hidden="1"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hidden="1"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hidden="1"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hidden="1"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2154</v>
      </c>
      <c r="K4267" s="51" t="str">
        <f ca="1">LeaveTracker[[#This Row],[Days]]&amp;" "&amp;LeaveTracker[[#This Row],[Type of Leave]]</f>
        <v>1 OTHER</v>
      </c>
      <c r="L4267" s="23">
        <f ca="1">NETWORKDAYS(LeaveTracker[[#This Row],[Start Date]],LeaveTracker[[#This Row],[End Date]],lstHolidays)</f>
        <v>1</v>
      </c>
      <c r="M4267" s="27"/>
    </row>
    <row r="4268" spans="1:13" ht="30" hidden="1"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hidden="1"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hidden="1"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hidden="1"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hidden="1"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hidden="1"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hidden="1"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hidden="1"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hidden="1"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hidden="1"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hidden="1"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hidden="1"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hidden="1"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hidden="1"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hidden="1"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hidden="1" customHeight="1" x14ac:dyDescent="0.3">
      <c r="A4283" s="27">
        <f t="shared" si="42"/>
        <v>638</v>
      </c>
      <c r="B4283" s="31">
        <v>44992</v>
      </c>
      <c r="C4283" s="31">
        <v>44950</v>
      </c>
      <c r="D4283" s="19" t="s">
        <v>1840</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hidden="1" customHeight="1" x14ac:dyDescent="0.3">
      <c r="A4284" s="27">
        <f t="shared" si="42"/>
        <v>639</v>
      </c>
      <c r="B4284" s="31">
        <v>44992</v>
      </c>
      <c r="C4284" s="31">
        <v>44929</v>
      </c>
      <c r="D4284" s="19" t="s">
        <v>1845</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hidden="1" customHeight="1" x14ac:dyDescent="0.3">
      <c r="A4285" s="27">
        <f t="shared" si="42"/>
        <v>640</v>
      </c>
      <c r="B4285" s="31">
        <v>44992</v>
      </c>
      <c r="C4285" s="31">
        <v>44908</v>
      </c>
      <c r="D4285" s="19" t="s">
        <v>1939</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hidden="1" customHeight="1" x14ac:dyDescent="0.3">
      <c r="A4286" s="27">
        <f t="shared" si="42"/>
        <v>641</v>
      </c>
      <c r="B4286" s="31">
        <v>44992</v>
      </c>
      <c r="C4286" s="31">
        <v>44915</v>
      </c>
      <c r="D4286" s="19" t="s">
        <v>1939</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hidden="1" customHeight="1" x14ac:dyDescent="0.3">
      <c r="A4287" s="27">
        <f t="shared" si="42"/>
        <v>642</v>
      </c>
      <c r="B4287" s="31">
        <v>44992</v>
      </c>
      <c r="C4287" s="31">
        <v>44963</v>
      </c>
      <c r="D4287" s="19" t="s">
        <v>1844</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hidden="1" customHeight="1" x14ac:dyDescent="0.3">
      <c r="A4288" s="27">
        <f t="shared" si="42"/>
        <v>643</v>
      </c>
      <c r="B4288" s="31">
        <v>44992</v>
      </c>
      <c r="C4288" s="31">
        <v>44981</v>
      </c>
      <c r="D4288" s="19" t="s">
        <v>1805</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hidden="1" customHeight="1" x14ac:dyDescent="0.3">
      <c r="A4289" s="27">
        <f t="shared" si="42"/>
        <v>644</v>
      </c>
      <c r="B4289" s="31">
        <v>44992</v>
      </c>
      <c r="C4289" s="31">
        <v>44953</v>
      </c>
      <c r="D4289" s="19" t="s">
        <v>1805</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hidden="1" customHeight="1" x14ac:dyDescent="0.3">
      <c r="A4290" s="27">
        <f t="shared" si="42"/>
        <v>645</v>
      </c>
      <c r="B4290" s="31">
        <v>44992</v>
      </c>
      <c r="C4290" s="31">
        <v>44952</v>
      </c>
      <c r="D4290" s="19" t="s">
        <v>1845</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hidden="1"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hidden="1"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hidden="1"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hidden="1"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hidden="1"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hidden="1"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hidden="1"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hidden="1"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hidden="1"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hidden="1"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hidden="1"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hidden="1"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hidden="1"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hidden="1"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hidden="1"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hidden="1"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hidden="1"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hidden="1"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hidden="1"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hidden="1"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hidden="1"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hidden="1"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hidden="1"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hidden="1"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hidden="1"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hidden="1"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hidden="1"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hidden="1"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hidden="1"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hidden="1"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hidden="1"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hidden="1"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hidden="1"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hidden="1"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hidden="1"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hidden="1" customHeight="1" x14ac:dyDescent="0.3">
      <c r="A4326" s="27">
        <f t="shared" si="43"/>
        <v>679</v>
      </c>
      <c r="B4326" s="31">
        <v>44992</v>
      </c>
      <c r="C4326" s="31">
        <v>44967</v>
      </c>
      <c r="D4326" s="19" t="s">
        <v>2155</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hidden="1"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hidden="1" customHeight="1" x14ac:dyDescent="0.3">
      <c r="A4328" s="27">
        <f t="shared" si="43"/>
        <v>681</v>
      </c>
      <c r="B4328" s="31">
        <v>44992</v>
      </c>
      <c r="C4328" s="31">
        <v>44957</v>
      </c>
      <c r="D4328" s="19" t="s">
        <v>2024</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hidden="1"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hidden="1"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hidden="1"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hidden="1"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hidden="1"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hidden="1"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hidden="1"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hidden="1"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hidden="1"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hidden="1"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hidden="1" customHeight="1" x14ac:dyDescent="0.3">
      <c r="A4339" s="27">
        <f t="shared" si="43"/>
        <v>688</v>
      </c>
      <c r="B4339" s="31">
        <v>44992</v>
      </c>
      <c r="C4339" s="31">
        <v>44953</v>
      </c>
      <c r="D4339" s="19" t="s">
        <v>1850</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hidden="1"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hidden="1" customHeight="1" x14ac:dyDescent="0.3">
      <c r="A4341" s="27">
        <f t="shared" si="43"/>
        <v>690</v>
      </c>
      <c r="B4341" s="31">
        <v>44992</v>
      </c>
      <c r="C4341" s="31">
        <v>44777</v>
      </c>
      <c r="D4341" s="19" t="s">
        <v>1838</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hidden="1"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hidden="1" customHeight="1" x14ac:dyDescent="0.3">
      <c r="A4343" s="27">
        <f t="shared" si="43"/>
        <v>692</v>
      </c>
      <c r="B4343" s="31">
        <v>44992</v>
      </c>
      <c r="C4343" s="31">
        <v>44914</v>
      </c>
      <c r="D4343" s="19" t="s">
        <v>1841</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hidden="1" customHeight="1" x14ac:dyDescent="0.3">
      <c r="A4344" s="27">
        <f t="shared" si="43"/>
        <v>693</v>
      </c>
      <c r="B4344" s="31">
        <v>44992</v>
      </c>
      <c r="C4344" s="31">
        <v>44917</v>
      </c>
      <c r="D4344" s="19" t="s">
        <v>1842</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hidden="1" customHeight="1" x14ac:dyDescent="0.3">
      <c r="A4345" s="27">
        <f t="shared" si="43"/>
        <v>694</v>
      </c>
      <c r="B4345" s="31">
        <v>44992</v>
      </c>
      <c r="C4345" s="31">
        <v>44951</v>
      </c>
      <c r="D4345" s="19" t="s">
        <v>1963</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hidden="1" customHeight="1" x14ac:dyDescent="0.3">
      <c r="A4346" s="27">
        <f t="shared" si="43"/>
        <v>695</v>
      </c>
      <c r="B4346" s="31">
        <v>44992</v>
      </c>
      <c r="C4346" s="31">
        <v>44928</v>
      </c>
      <c r="D4346" s="19" t="s">
        <v>1964</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hidden="1" customHeight="1" x14ac:dyDescent="0.3">
      <c r="A4347" s="27">
        <f t="shared" si="43"/>
        <v>696</v>
      </c>
      <c r="B4347" s="31">
        <v>44992</v>
      </c>
      <c r="C4347" s="31">
        <v>44959</v>
      </c>
      <c r="D4347" s="19" t="s">
        <v>2156</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hidden="1" customHeight="1" x14ac:dyDescent="0.3">
      <c r="A4348" s="27">
        <f t="shared" si="43"/>
        <v>697</v>
      </c>
      <c r="B4348" s="31">
        <v>44992</v>
      </c>
      <c r="C4348" s="31">
        <v>44916</v>
      </c>
      <c r="D4348" s="19" t="s">
        <v>1901</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hidden="1" customHeight="1" x14ac:dyDescent="0.3">
      <c r="A4349" s="27">
        <f t="shared" si="43"/>
        <v>698</v>
      </c>
      <c r="B4349" s="31">
        <v>44992</v>
      </c>
      <c r="C4349" s="31">
        <v>44958</v>
      </c>
      <c r="D4349" s="19" t="s">
        <v>1827</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hidden="1" customHeight="1" x14ac:dyDescent="0.3">
      <c r="A4350" s="27">
        <v>698</v>
      </c>
      <c r="B4350" s="31">
        <v>44992</v>
      </c>
      <c r="C4350" s="31">
        <v>44958</v>
      </c>
      <c r="D4350" s="19" t="s">
        <v>1827</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hidden="1" customHeight="1" x14ac:dyDescent="0.3">
      <c r="A4351" s="27">
        <f t="shared" si="43"/>
        <v>699</v>
      </c>
      <c r="B4351" s="31">
        <v>44992</v>
      </c>
      <c r="C4351" s="31">
        <v>44950</v>
      </c>
      <c r="D4351" s="19" t="s">
        <v>1826</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hidden="1" customHeight="1" x14ac:dyDescent="0.3">
      <c r="A4352" s="27">
        <f t="shared" si="43"/>
        <v>700</v>
      </c>
      <c r="B4352" s="31">
        <v>44992</v>
      </c>
      <c r="C4352" s="31">
        <v>44932</v>
      </c>
      <c r="D4352" s="19" t="s">
        <v>1885</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hidden="1" customHeight="1" x14ac:dyDescent="0.3">
      <c r="A4353" s="27">
        <f t="shared" si="43"/>
        <v>701</v>
      </c>
      <c r="B4353" s="31">
        <v>44992</v>
      </c>
      <c r="C4353" s="31">
        <v>44946</v>
      </c>
      <c r="D4353" s="19" t="s">
        <v>1885</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hidden="1" customHeight="1" x14ac:dyDescent="0.3">
      <c r="A4354" s="27">
        <f t="shared" si="43"/>
        <v>702</v>
      </c>
      <c r="B4354" s="31">
        <v>44992</v>
      </c>
      <c r="C4354" s="31">
        <v>44932</v>
      </c>
      <c r="D4354" s="19" t="s">
        <v>2158</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hidden="1" customHeight="1" x14ac:dyDescent="0.3">
      <c r="A4355" s="27">
        <f t="shared" si="43"/>
        <v>703</v>
      </c>
      <c r="B4355" s="31">
        <v>44992</v>
      </c>
      <c r="C4355" s="31">
        <v>44971</v>
      </c>
      <c r="D4355" s="19" t="s">
        <v>2078</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hidden="1" customHeight="1" x14ac:dyDescent="0.3">
      <c r="A4356" s="27">
        <f t="shared" si="43"/>
        <v>704</v>
      </c>
      <c r="B4356" s="31">
        <v>44992</v>
      </c>
      <c r="C4356" s="31">
        <v>44951</v>
      </c>
      <c r="D4356" s="19" t="s">
        <v>1887</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hidden="1" customHeight="1" x14ac:dyDescent="0.3">
      <c r="A4357" s="27">
        <f t="shared" si="43"/>
        <v>705</v>
      </c>
      <c r="B4357" s="31">
        <v>44992</v>
      </c>
      <c r="C4357" s="31">
        <v>44959</v>
      </c>
      <c r="D4357" s="19" t="s">
        <v>1776</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hidden="1" customHeight="1" x14ac:dyDescent="0.3">
      <c r="A4358" s="27">
        <f t="shared" si="43"/>
        <v>706</v>
      </c>
      <c r="B4358" s="31">
        <v>44992</v>
      </c>
      <c r="C4358" s="31">
        <v>44979</v>
      </c>
      <c r="D4358" s="19" t="s">
        <v>1892</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hidden="1" customHeight="1" x14ac:dyDescent="0.3">
      <c r="A4359" s="27">
        <f t="shared" si="43"/>
        <v>707</v>
      </c>
      <c r="B4359" s="31">
        <v>44992</v>
      </c>
      <c r="C4359" s="31">
        <v>44970</v>
      </c>
      <c r="D4359" s="19" t="s">
        <v>1892</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hidden="1" customHeight="1" x14ac:dyDescent="0.3">
      <c r="A4360" s="27">
        <f t="shared" si="43"/>
        <v>708</v>
      </c>
      <c r="B4360" s="31">
        <v>44992</v>
      </c>
      <c r="C4360" s="31">
        <v>44970</v>
      </c>
      <c r="D4360" s="19" t="s">
        <v>1806</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hidden="1" customHeight="1" x14ac:dyDescent="0.3">
      <c r="A4361" s="27">
        <f t="shared" si="43"/>
        <v>709</v>
      </c>
      <c r="B4361" s="31">
        <v>44992</v>
      </c>
      <c r="C4361" s="31">
        <v>44967</v>
      </c>
      <c r="D4361" s="19" t="s">
        <v>1849</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hidden="1" customHeight="1" x14ac:dyDescent="0.3">
      <c r="A4362" s="27">
        <f t="shared" si="43"/>
        <v>710</v>
      </c>
      <c r="B4362" s="31">
        <v>44992</v>
      </c>
      <c r="C4362" s="31">
        <v>44967</v>
      </c>
      <c r="D4362" s="19" t="s">
        <v>1849</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hidden="1" customHeight="1" x14ac:dyDescent="0.3">
      <c r="A4363" s="27">
        <f t="shared" si="43"/>
        <v>711</v>
      </c>
      <c r="B4363" s="31">
        <v>44992</v>
      </c>
      <c r="C4363" s="31">
        <v>44971</v>
      </c>
      <c r="D4363" s="19" t="s">
        <v>2161</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hidden="1" customHeight="1" x14ac:dyDescent="0.3">
      <c r="A4364" s="27">
        <f t="shared" si="43"/>
        <v>712</v>
      </c>
      <c r="B4364" s="31">
        <v>44992</v>
      </c>
      <c r="C4364" s="31">
        <v>44967</v>
      </c>
      <c r="D4364" s="19" t="s">
        <v>1935</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hidden="1" customHeight="1" x14ac:dyDescent="0.3">
      <c r="A4365" s="27">
        <f t="shared" si="43"/>
        <v>713</v>
      </c>
      <c r="B4365" s="31">
        <v>44992</v>
      </c>
      <c r="C4365" s="31">
        <v>44959</v>
      </c>
      <c r="D4365" s="19" t="s">
        <v>1817</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hidden="1" customHeight="1" x14ac:dyDescent="0.3">
      <c r="A4366" s="27">
        <f t="shared" si="43"/>
        <v>714</v>
      </c>
      <c r="B4366" s="31">
        <v>44992</v>
      </c>
      <c r="C4366" s="31">
        <v>44971</v>
      </c>
      <c r="D4366" s="19" t="s">
        <v>1853</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hidden="1" customHeight="1" x14ac:dyDescent="0.3">
      <c r="A4367" s="27">
        <f t="shared" si="43"/>
        <v>715</v>
      </c>
      <c r="B4367" s="31">
        <v>44992</v>
      </c>
      <c r="C4367" s="31">
        <v>44973</v>
      </c>
      <c r="D4367" s="19" t="s">
        <v>1771</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hidden="1" customHeight="1" x14ac:dyDescent="0.3">
      <c r="A4368" s="27">
        <f t="shared" si="43"/>
        <v>716</v>
      </c>
      <c r="B4368" s="31">
        <v>44992</v>
      </c>
      <c r="C4368" s="31">
        <v>44970</v>
      </c>
      <c r="D4368" s="19" t="s">
        <v>1920</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hidden="1" customHeight="1" x14ac:dyDescent="0.3">
      <c r="A4369" s="27">
        <f t="shared" si="43"/>
        <v>717</v>
      </c>
      <c r="B4369" s="31">
        <v>44993</v>
      </c>
      <c r="C4369" s="31">
        <v>44975</v>
      </c>
      <c r="D4369" s="19" t="s">
        <v>1851</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hidden="1" customHeight="1" x14ac:dyDescent="0.3">
      <c r="A4370" s="27">
        <f t="shared" si="43"/>
        <v>718</v>
      </c>
      <c r="B4370" s="31">
        <v>44993</v>
      </c>
      <c r="C4370" s="31">
        <v>44974</v>
      </c>
      <c r="D4370" s="19" t="s">
        <v>1760</v>
      </c>
      <c r="E4370" s="51" t="str">
        <f>IF(ISBLANK(LeaveTracker[[#This Row],[Employee Name]]),"-----",VLOOKUP(LeaveTracker[[#This Row],[Employee Name]],Employees[[Employee Name]:[Office]],7))</f>
        <v>TCIS</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hidden="1" customHeight="1" x14ac:dyDescent="0.3">
      <c r="A4371" s="27">
        <f t="shared" si="43"/>
        <v>719</v>
      </c>
      <c r="B4371" s="31">
        <v>44993</v>
      </c>
      <c r="C4371" s="31">
        <v>44971</v>
      </c>
      <c r="D4371" s="19" t="s">
        <v>2078</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hidden="1" customHeight="1" x14ac:dyDescent="0.3">
      <c r="A4372" s="27">
        <f t="shared" si="43"/>
        <v>720</v>
      </c>
      <c r="B4372" s="31">
        <v>44993</v>
      </c>
      <c r="C4372" s="31">
        <v>44971</v>
      </c>
      <c r="D4372" s="19" t="s">
        <v>1759</v>
      </c>
      <c r="E4372" s="51" t="str">
        <f>IF(ISBLANK(LeaveTracker[[#This Row],[Employee Name]]),"-----",VLOOKUP(LeaveTracker[[#This Row],[Employee Name]],Employees[[Employee Name]:[Office]],7))</f>
        <v>TCIS</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hidden="1" customHeight="1" x14ac:dyDescent="0.3">
      <c r="A4373" s="27">
        <f t="shared" si="43"/>
        <v>721</v>
      </c>
      <c r="B4373" s="31">
        <v>44993</v>
      </c>
      <c r="D4373" s="19" t="s">
        <v>1870</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hidden="1"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hidden="1"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hidden="1"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hidden="1"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hidden="1"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hidden="1" customHeight="1" x14ac:dyDescent="0.3">
      <c r="A4379" s="27">
        <f t="shared" si="44"/>
        <v>727</v>
      </c>
      <c r="B4379" s="31">
        <v>44993</v>
      </c>
      <c r="C4379" s="31">
        <v>44908</v>
      </c>
      <c r="D4379" s="19" t="s">
        <v>1774</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hidden="1" customHeight="1" x14ac:dyDescent="0.3">
      <c r="A4380" s="27">
        <f t="shared" si="44"/>
        <v>728</v>
      </c>
      <c r="B4380" s="31">
        <v>44993</v>
      </c>
      <c r="C4380" s="31">
        <v>44967</v>
      </c>
      <c r="D4380" s="19" t="s">
        <v>1868</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hidden="1" customHeight="1" x14ac:dyDescent="0.3">
      <c r="A4381" s="27">
        <f t="shared" si="44"/>
        <v>729</v>
      </c>
      <c r="B4381" s="31">
        <v>44993</v>
      </c>
      <c r="C4381" s="31">
        <v>44964</v>
      </c>
      <c r="D4381" s="19" t="s">
        <v>1875</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hidden="1" customHeight="1" x14ac:dyDescent="0.3">
      <c r="A4382" s="27">
        <f t="shared" si="44"/>
        <v>730</v>
      </c>
      <c r="B4382" s="31">
        <v>44993</v>
      </c>
      <c r="C4382" s="31">
        <v>44965</v>
      </c>
      <c r="D4382" s="19" t="s">
        <v>1825</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hidden="1" customHeight="1" x14ac:dyDescent="0.3">
      <c r="A4383" s="27">
        <f t="shared" si="44"/>
        <v>731</v>
      </c>
      <c r="B4383" s="31">
        <v>44993</v>
      </c>
      <c r="C4383" s="31">
        <v>44966</v>
      </c>
      <c r="D4383" s="19" t="s">
        <v>1776</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hidden="1" customHeight="1" x14ac:dyDescent="0.3">
      <c r="A4384" s="27">
        <f t="shared" si="44"/>
        <v>732</v>
      </c>
      <c r="B4384" s="31">
        <v>44993</v>
      </c>
      <c r="C4384" s="31">
        <v>44967</v>
      </c>
      <c r="D4384" s="19" t="s">
        <v>1882</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hidden="1" customHeight="1" x14ac:dyDescent="0.3">
      <c r="A4385" s="27">
        <v>732</v>
      </c>
      <c r="B4385" s="31">
        <v>44993</v>
      </c>
      <c r="C4385" s="31">
        <v>44967</v>
      </c>
      <c r="D4385" s="19" t="s">
        <v>1882</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hidden="1" customHeight="1" x14ac:dyDescent="0.3">
      <c r="A4386" s="27">
        <f t="shared" si="44"/>
        <v>733</v>
      </c>
      <c r="B4386" s="31">
        <v>44993</v>
      </c>
      <c r="C4386" s="31">
        <v>45282</v>
      </c>
      <c r="D4386" s="19" t="s">
        <v>714</v>
      </c>
      <c r="E4386" s="51" t="str">
        <f>IF(ISBLANK(LeaveTracker[[#This Row],[Employee Name]]),"-----",VLOOKUP(LeaveTracker[[#This Row],[Employee Name]],Employees[[Employee Name]:[Office]],7))</f>
        <v>CSWDO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hidden="1" customHeight="1" x14ac:dyDescent="0.3">
      <c r="A4387" s="27">
        <f t="shared" si="44"/>
        <v>734</v>
      </c>
      <c r="B4387" s="31">
        <v>44993</v>
      </c>
      <c r="C4387" s="31">
        <v>44929</v>
      </c>
      <c r="D4387" s="19" t="s">
        <v>714</v>
      </c>
      <c r="E4387" s="51" t="str">
        <f>IF(ISBLANK(LeaveTracker[[#This Row],[Employee Name]]),"-----",VLOOKUP(LeaveTracker[[#This Row],[Employee Name]],Employees[[Employee Name]:[Office]],7))</f>
        <v>CSWDO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hidden="1" customHeight="1" x14ac:dyDescent="0.3">
      <c r="A4388" s="27">
        <f t="shared" si="44"/>
        <v>735</v>
      </c>
      <c r="B4388" s="31">
        <v>44993</v>
      </c>
      <c r="C4388" s="31">
        <v>44960</v>
      </c>
      <c r="D4388" s="19" t="s">
        <v>714</v>
      </c>
      <c r="E4388" s="51" t="str">
        <f>IF(ISBLANK(LeaveTracker[[#This Row],[Employee Name]]),"-----",VLOOKUP(LeaveTracker[[#This Row],[Employee Name]],Employees[[Employee Name]:[Office]],7))</f>
        <v>CSWDO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hidden="1"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hidden="1"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hidden="1"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hidden="1"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hidden="1"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hidden="1"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hidden="1"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hidden="1"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hidden="1"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hidden="1"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hidden="1"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hidden="1"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hidden="1"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hidden="1"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hidden="1"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hidden="1" customHeight="1" x14ac:dyDescent="0.3">
      <c r="A4404" s="27">
        <f t="shared" si="44"/>
        <v>748</v>
      </c>
      <c r="B4404" s="31">
        <v>44993</v>
      </c>
      <c r="C4404" s="31">
        <v>44809</v>
      </c>
      <c r="D4404" s="19" t="s">
        <v>1848</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hidden="1"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hidden="1"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hidden="1"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hidden="1"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hidden="1"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hidden="1"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hidden="1"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hidden="1"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hidden="1"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hidden="1"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hidden="1"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hidden="1"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hidden="1"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hidden="1"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hidden="1"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hidden="1"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hidden="1" customHeight="1" x14ac:dyDescent="0.3">
      <c r="A4421" s="27">
        <f t="shared" si="44"/>
        <v>765</v>
      </c>
      <c r="B4421" s="31">
        <v>44993</v>
      </c>
      <c r="C4421" s="31">
        <v>44950</v>
      </c>
      <c r="D4421" s="19" t="s">
        <v>1984</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hidden="1"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hidden="1"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hidden="1"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hidden="1"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hidden="1"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hidden="1"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hidden="1" customHeight="1" x14ac:dyDescent="0.3">
      <c r="A4428" s="27">
        <f t="shared" si="44"/>
        <v>772</v>
      </c>
      <c r="B4428" s="31">
        <v>44993</v>
      </c>
      <c r="C4428" s="31">
        <v>44918</v>
      </c>
      <c r="D4428" s="19" t="s">
        <v>2115</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hidden="1"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hidden="1"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hidden="1"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hidden="1"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hidden="1"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hidden="1"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hidden="1" customHeight="1" x14ac:dyDescent="0.3">
      <c r="A4435" s="27">
        <f t="shared" si="44"/>
        <v>778</v>
      </c>
      <c r="B4435" s="31">
        <v>44993</v>
      </c>
      <c r="C4435" s="31">
        <v>44950</v>
      </c>
      <c r="D4435" s="19" t="s">
        <v>2019</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hidden="1" customHeight="1" x14ac:dyDescent="0.3">
      <c r="A4436" s="27">
        <f t="shared" si="44"/>
        <v>779</v>
      </c>
      <c r="B4436" s="31">
        <v>44993</v>
      </c>
      <c r="C4436" s="31">
        <v>44928</v>
      </c>
      <c r="D4436" s="19" t="s">
        <v>2016</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hidden="1"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hidden="1"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hidden="1"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hidden="1"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hidden="1"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hidden="1"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hidden="1"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hidden="1"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hidden="1"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hidden="1"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hidden="1"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hidden="1"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hidden="1"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hidden="1"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hidden="1"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hidden="1"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hidden="1" customHeight="1" x14ac:dyDescent="0.3">
      <c r="A4453" s="27">
        <f t="shared" si="45"/>
        <v>795</v>
      </c>
      <c r="B4453" s="31">
        <v>44993</v>
      </c>
      <c r="C4453" s="31">
        <v>44945</v>
      </c>
      <c r="D4453" s="19" t="s">
        <v>1844</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hidden="1" customHeight="1" x14ac:dyDescent="0.3">
      <c r="A4454" s="27">
        <f t="shared" si="45"/>
        <v>796</v>
      </c>
      <c r="B4454" s="31">
        <v>44993</v>
      </c>
      <c r="C4454" s="31">
        <v>44937</v>
      </c>
      <c r="D4454" s="19" t="s">
        <v>1844</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hidden="1"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hidden="1"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hidden="1" customHeight="1" x14ac:dyDescent="0.3">
      <c r="A4457" s="27">
        <f t="shared" si="45"/>
        <v>799</v>
      </c>
      <c r="B4457" s="31">
        <v>44993</v>
      </c>
      <c r="C4457" s="31">
        <v>44964</v>
      </c>
      <c r="D4457" s="19" t="s">
        <v>2162</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hidden="1"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hidden="1"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hidden="1"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hidden="1"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hidden="1"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hidden="1"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hidden="1"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hidden="1"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hidden="1" customHeight="1" x14ac:dyDescent="0.3">
      <c r="A4466" s="27">
        <f t="shared" si="45"/>
        <v>807</v>
      </c>
      <c r="B4466" s="31">
        <v>44993</v>
      </c>
      <c r="C4466" s="31">
        <v>44922</v>
      </c>
      <c r="D4466" s="19" t="s">
        <v>1850</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hidden="1" customHeight="1" x14ac:dyDescent="0.3">
      <c r="A4467" s="27">
        <v>807</v>
      </c>
      <c r="B4467" s="31">
        <v>44993</v>
      </c>
      <c r="C4467" s="31">
        <v>44922</v>
      </c>
      <c r="D4467" s="19" t="s">
        <v>1850</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hidden="1"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hidden="1" customHeight="1" x14ac:dyDescent="0.3">
      <c r="A4469" s="27">
        <f t="shared" si="45"/>
        <v>809</v>
      </c>
      <c r="B4469" s="31">
        <v>44993</v>
      </c>
      <c r="C4469" s="31">
        <v>44949</v>
      </c>
      <c r="D4469" s="19" t="s">
        <v>1814</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hidden="1"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hidden="1"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hidden="1"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hidden="1" customHeight="1" x14ac:dyDescent="0.3">
      <c r="A4473" s="27">
        <f t="shared" si="45"/>
        <v>813</v>
      </c>
      <c r="B4473" s="31">
        <v>44993</v>
      </c>
      <c r="C4473" s="31">
        <v>44944</v>
      </c>
      <c r="D4473" s="19" t="s">
        <v>1828</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hidden="1" customHeight="1" x14ac:dyDescent="0.3">
      <c r="A4474" s="27">
        <f t="shared" si="45"/>
        <v>814</v>
      </c>
      <c r="B4474" s="31">
        <v>44993</v>
      </c>
      <c r="C4474" s="31">
        <v>44985</v>
      </c>
      <c r="D4474" s="19" t="s">
        <v>1842</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hidden="1" customHeight="1" x14ac:dyDescent="0.3">
      <c r="A4475" s="27">
        <f t="shared" si="45"/>
        <v>815</v>
      </c>
      <c r="B4475" s="31">
        <v>44993</v>
      </c>
      <c r="C4475" s="31">
        <v>44973</v>
      </c>
      <c r="D4475" s="19" t="s">
        <v>2082</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hidden="1" customHeight="1" x14ac:dyDescent="0.3">
      <c r="A4476" s="27">
        <f t="shared" si="45"/>
        <v>816</v>
      </c>
      <c r="B4476" s="31">
        <v>44993</v>
      </c>
      <c r="C4476" s="31">
        <v>44974</v>
      </c>
      <c r="D4476" s="19" t="s">
        <v>1951</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hidden="1"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hidden="1"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hidden="1"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hidden="1"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hidden="1"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hidden="1"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hidden="1"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hidden="1"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hidden="1"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hidden="1" customHeight="1" x14ac:dyDescent="0.3">
      <c r="A4486" s="27">
        <f t="shared" si="45"/>
        <v>825</v>
      </c>
      <c r="B4486" s="31">
        <v>44993</v>
      </c>
      <c r="C4486" s="31">
        <v>44946</v>
      </c>
      <c r="D4486" s="19" t="s">
        <v>1885</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hidden="1" customHeight="1" x14ac:dyDescent="0.3">
      <c r="A4487" s="27">
        <f t="shared" si="45"/>
        <v>826</v>
      </c>
      <c r="B4487" s="31">
        <v>44993</v>
      </c>
      <c r="C4487" s="31">
        <v>44942</v>
      </c>
      <c r="D4487" s="19" t="s">
        <v>1885</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hidden="1"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hidden="1"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hidden="1"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hidden="1" customHeight="1" x14ac:dyDescent="0.3">
      <c r="A4491" s="27">
        <f t="shared" si="45"/>
        <v>830</v>
      </c>
      <c r="B4491" s="31">
        <v>45000</v>
      </c>
      <c r="C4491" s="31">
        <v>44942</v>
      </c>
      <c r="D4491" s="19" t="s">
        <v>2066</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hidden="1" customHeight="1" x14ac:dyDescent="0.3">
      <c r="A4492" s="27">
        <f t="shared" si="45"/>
        <v>831</v>
      </c>
      <c r="B4492" s="31">
        <v>45000</v>
      </c>
      <c r="C4492" s="31">
        <v>44949</v>
      </c>
      <c r="D4492" s="19" t="s">
        <v>2163</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hidden="1" customHeight="1" x14ac:dyDescent="0.3">
      <c r="A4493" s="27">
        <f t="shared" si="45"/>
        <v>832</v>
      </c>
      <c r="B4493" s="31">
        <v>45000</v>
      </c>
      <c r="C4493" s="31">
        <v>44938</v>
      </c>
      <c r="D4493" s="19" t="s">
        <v>1932</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hidden="1" customHeight="1" x14ac:dyDescent="0.3">
      <c r="A4494" s="27">
        <f t="shared" si="45"/>
        <v>833</v>
      </c>
      <c r="B4494" s="31">
        <v>45000</v>
      </c>
      <c r="C4494" s="31">
        <v>44938</v>
      </c>
      <c r="D4494" s="19" t="s">
        <v>1034</v>
      </c>
      <c r="E4494" s="51" t="str">
        <f>IF(ISBLANK(LeaveTracker[[#This Row],[Employee Name]]),"-----",VLOOKUP(LeaveTracker[[#This Row],[Employee Name]],Employees[[Employee Name]:[Office]],7))</f>
        <v>CSWDO</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hidden="1"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hidden="1" customHeight="1" x14ac:dyDescent="0.3">
      <c r="A4496" s="27">
        <f t="shared" si="45"/>
        <v>835</v>
      </c>
      <c r="B4496" s="31">
        <v>45000</v>
      </c>
      <c r="C4496" s="31">
        <v>44875</v>
      </c>
      <c r="D4496" s="19" t="s">
        <v>2166</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hidden="1" customHeight="1" x14ac:dyDescent="0.3">
      <c r="A4497" s="27">
        <v>835</v>
      </c>
      <c r="B4497" s="31">
        <v>45000</v>
      </c>
      <c r="C4497" s="31">
        <v>44875</v>
      </c>
      <c r="D4497" s="19" t="s">
        <v>2166</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hidden="1" customHeight="1" x14ac:dyDescent="0.3">
      <c r="A4498" s="27">
        <v>836</v>
      </c>
      <c r="B4498" s="31">
        <v>45000</v>
      </c>
      <c r="C4498" s="31">
        <v>44875</v>
      </c>
      <c r="D4498" s="19" t="s">
        <v>2166</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hidden="1" customHeight="1" x14ac:dyDescent="0.3">
      <c r="A4499" s="27">
        <v>836</v>
      </c>
      <c r="B4499" s="31">
        <v>45000</v>
      </c>
      <c r="C4499" s="31">
        <v>44875</v>
      </c>
      <c r="D4499" s="19" t="s">
        <v>2166</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hidden="1"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hidden="1"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hidden="1" customHeight="1" x14ac:dyDescent="0.3">
      <c r="A4502" s="27">
        <f t="shared" si="45"/>
        <v>839</v>
      </c>
      <c r="B4502" s="31">
        <v>45000</v>
      </c>
      <c r="C4502" s="31">
        <v>44949</v>
      </c>
      <c r="D4502" s="19" t="s">
        <v>1796</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hidden="1" customHeight="1" x14ac:dyDescent="0.3">
      <c r="A4503" s="27">
        <f t="shared" si="45"/>
        <v>840</v>
      </c>
      <c r="B4503" s="31">
        <v>45000</v>
      </c>
      <c r="C4503" s="31">
        <v>44858</v>
      </c>
      <c r="D4503" s="19" t="s">
        <v>2166</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hidden="1"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hidden="1"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hidden="1"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hidden="1"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hidden="1"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hidden="1"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hidden="1"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hidden="1"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hidden="1"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hidden="1"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hidden="1"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hidden="1"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hidden="1"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hidden="1"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hidden="1" customHeight="1" x14ac:dyDescent="0.3">
      <c r="A4518" s="27">
        <f t="shared" si="46"/>
        <v>853</v>
      </c>
      <c r="B4518" s="31">
        <v>45000</v>
      </c>
      <c r="C4518" s="31">
        <v>44816</v>
      </c>
      <c r="D4518" s="19" t="s">
        <v>2169</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hidden="1"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hidden="1"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hidden="1"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hidden="1"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hidden="1"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hidden="1"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hidden="1"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hidden="1"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hidden="1"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hidden="1"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hidden="1"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hidden="1"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hidden="1"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hidden="1"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hidden="1"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hidden="1" customHeight="1" x14ac:dyDescent="0.3">
      <c r="A4534" s="27">
        <f t="shared" si="46"/>
        <v>866</v>
      </c>
      <c r="B4534" s="31">
        <v>45000</v>
      </c>
      <c r="C4534" s="31">
        <v>44784</v>
      </c>
      <c r="D4534" s="19" t="s">
        <v>2172</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hidden="1"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hidden="1"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hidden="1"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hidden="1"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hidden="1"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hidden="1" customHeight="1" x14ac:dyDescent="0.3">
      <c r="A4540" s="27">
        <f t="shared" si="46"/>
        <v>872</v>
      </c>
      <c r="B4540" s="31">
        <v>45000</v>
      </c>
      <c r="C4540" s="31">
        <v>44980</v>
      </c>
      <c r="D4540" s="19" t="s">
        <v>1767</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hidden="1" customHeight="1" x14ac:dyDescent="0.3">
      <c r="A4541" s="27">
        <f t="shared" si="46"/>
        <v>873</v>
      </c>
      <c r="B4541" s="31">
        <v>45000</v>
      </c>
      <c r="C4541" s="31">
        <v>44978</v>
      </c>
      <c r="D4541" s="19" t="s">
        <v>1968</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hidden="1"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hidden="1" customHeight="1" x14ac:dyDescent="0.3">
      <c r="A4543" s="27">
        <f t="shared" si="46"/>
        <v>875</v>
      </c>
      <c r="B4543" s="31">
        <v>45000</v>
      </c>
      <c r="C4543" s="31">
        <v>44931</v>
      </c>
      <c r="D4543" s="19" t="s">
        <v>1835</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hidden="1"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hidden="1" customHeight="1" x14ac:dyDescent="0.3">
      <c r="A4545" s="27">
        <f t="shared" si="46"/>
        <v>877</v>
      </c>
      <c r="B4545" s="31">
        <v>45000</v>
      </c>
      <c r="C4545" s="31">
        <v>44907</v>
      </c>
      <c r="D4545" s="19" t="s">
        <v>1858</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hidden="1"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hidden="1" customHeight="1" x14ac:dyDescent="0.3">
      <c r="A4547" s="27">
        <f t="shared" si="46"/>
        <v>879</v>
      </c>
      <c r="B4547" s="31">
        <v>45000</v>
      </c>
      <c r="C4547" s="31">
        <v>44933</v>
      </c>
      <c r="D4547" s="19" t="s">
        <v>1034</v>
      </c>
      <c r="E4547" s="51" t="str">
        <f>IF(ISBLANK(LeaveTracker[[#This Row],[Employee Name]]),"-----",VLOOKUP(LeaveTracker[[#This Row],[Employee Name]],Employees[[Employee Name]:[Office]],7))</f>
        <v>CSWDO</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hidden="1" customHeight="1" x14ac:dyDescent="0.3">
      <c r="A4548" s="27">
        <f t="shared" si="46"/>
        <v>880</v>
      </c>
      <c r="B4548" s="31">
        <v>45000</v>
      </c>
      <c r="C4548" s="31">
        <v>45000</v>
      </c>
      <c r="D4548" s="19" t="s">
        <v>1828</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hidden="1"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hidden="1" customHeight="1" x14ac:dyDescent="0.3">
      <c r="A4550" s="27">
        <f t="shared" si="46"/>
        <v>882</v>
      </c>
      <c r="B4550" s="31">
        <v>45000</v>
      </c>
      <c r="C4550" s="31">
        <v>45000</v>
      </c>
      <c r="D4550" s="19" t="s">
        <v>2177</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1909</v>
      </c>
      <c r="K4550" s="51" t="str">
        <f ca="1">LeaveTracker[[#This Row],[Days]]&amp;" "&amp;LeaveTracker[[#This Row],[Type of Leave]]</f>
        <v>4 WITHOUTPAY</v>
      </c>
      <c r="L4550" s="23">
        <f ca="1">NETWORKDAYS(LeaveTracker[[#This Row],[Start Date]],LeaveTracker[[#This Row],[End Date]],lstHolidays)</f>
        <v>4</v>
      </c>
      <c r="M4550" s="27"/>
    </row>
    <row r="4551" spans="1:13" ht="30" hidden="1"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hidden="1"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hidden="1"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hidden="1"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hidden="1"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hidden="1"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hidden="1"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hidden="1"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hidden="1"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hidden="1"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hidden="1"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hidden="1"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hidden="1" customHeight="1" x14ac:dyDescent="0.3">
      <c r="A4563" s="27">
        <f t="shared" si="46"/>
        <v>893</v>
      </c>
      <c r="B4563" s="31">
        <v>45000</v>
      </c>
      <c r="C4563" s="31">
        <v>44953</v>
      </c>
      <c r="D4563" s="19" t="s">
        <v>2179</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hidden="1" customHeight="1" x14ac:dyDescent="0.3">
      <c r="A4564" s="27">
        <f t="shared" si="46"/>
        <v>894</v>
      </c>
      <c r="B4564" s="31">
        <v>45000</v>
      </c>
      <c r="C4564" s="31">
        <v>44952</v>
      </c>
      <c r="D4564" s="19" t="s">
        <v>2180</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hidden="1" customHeight="1" x14ac:dyDescent="0.3">
      <c r="A4565" s="27">
        <f t="shared" si="46"/>
        <v>895</v>
      </c>
      <c r="B4565" s="31">
        <v>45000</v>
      </c>
      <c r="C4565" s="31">
        <v>44918</v>
      </c>
      <c r="D4565" s="19" t="s">
        <v>2115</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hidden="1" customHeight="1" x14ac:dyDescent="0.3">
      <c r="A4566" s="27">
        <f t="shared" si="46"/>
        <v>896</v>
      </c>
      <c r="B4566" s="31">
        <v>45000</v>
      </c>
      <c r="C4566" s="31">
        <v>44965</v>
      </c>
      <c r="D4566" s="19" t="s">
        <v>2180</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hidden="1" customHeight="1" x14ac:dyDescent="0.3">
      <c r="A4567" s="27">
        <f t="shared" si="46"/>
        <v>897</v>
      </c>
      <c r="B4567" s="31">
        <v>45000</v>
      </c>
      <c r="C4567" s="31">
        <v>44942</v>
      </c>
      <c r="D4567" s="19" t="s">
        <v>2180</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hidden="1"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hidden="1"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hidden="1"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hidden="1"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hidden="1"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1762</v>
      </c>
      <c r="K4572" s="51" t="str">
        <f ca="1">LeaveTracker[[#This Row],[Days]]&amp;" "&amp;LeaveTracker[[#This Row],[Type of Leave]]</f>
        <v>1 OTHER</v>
      </c>
      <c r="L4572" s="23">
        <f ca="1">NETWORKDAYS(LeaveTracker[[#This Row],[Start Date]],LeaveTracker[[#This Row],[End Date]],lstHolidays)</f>
        <v>1</v>
      </c>
      <c r="M4572" s="27"/>
    </row>
    <row r="4573" spans="1:13" ht="30" hidden="1"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1762</v>
      </c>
      <c r="K4573" s="51" t="str">
        <f ca="1">LeaveTracker[[#This Row],[Days]]&amp;" "&amp;LeaveTracker[[#This Row],[Type of Leave]]</f>
        <v>1 OTHER</v>
      </c>
      <c r="L4573" s="23">
        <f ca="1">NETWORKDAYS(LeaveTracker[[#This Row],[Start Date]],LeaveTracker[[#This Row],[End Date]],lstHolidays)</f>
        <v>1</v>
      </c>
      <c r="M4573" s="27"/>
    </row>
    <row r="4574" spans="1:13" ht="30" hidden="1"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1762</v>
      </c>
      <c r="K4574" s="51" t="str">
        <f ca="1">LeaveTracker[[#This Row],[Days]]&amp;" "&amp;LeaveTracker[[#This Row],[Type of Leave]]</f>
        <v>1 OTHER</v>
      </c>
      <c r="L4574" s="23">
        <f ca="1">NETWORKDAYS(LeaveTracker[[#This Row],[Start Date]],LeaveTracker[[#This Row],[End Date]],lstHolidays)</f>
        <v>1</v>
      </c>
      <c r="M4574" s="27"/>
    </row>
    <row r="4575" spans="1:13" ht="30" hidden="1"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hidden="1"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hidden="1"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hidden="1"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hidden="1"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hidden="1"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hidden="1"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hidden="1"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hidden="1"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hidden="1"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hidden="1"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hidden="1"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hidden="1"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hidden="1"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hidden="1"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hidden="1"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hidden="1"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hidden="1"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hidden="1"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hidden="1"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hidden="1"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hidden="1" customHeight="1" x14ac:dyDescent="0.3">
      <c r="A4596" s="27">
        <f t="shared" si="47"/>
        <v>925</v>
      </c>
      <c r="B4596" s="31">
        <v>45000</v>
      </c>
      <c r="C4596" s="31">
        <v>44965</v>
      </c>
      <c r="D4596" s="19" t="s">
        <v>2181</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hidden="1" customHeight="1" x14ac:dyDescent="0.3">
      <c r="A4597" s="27">
        <f t="shared" si="47"/>
        <v>926</v>
      </c>
      <c r="B4597" s="31">
        <v>45000</v>
      </c>
      <c r="C4597" s="31">
        <v>44979</v>
      </c>
      <c r="D4597" s="20" t="s">
        <v>2038</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hidden="1"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hidden="1" customHeight="1" x14ac:dyDescent="0.3">
      <c r="A4599" s="27">
        <f t="shared" si="47"/>
        <v>928</v>
      </c>
      <c r="B4599" s="31">
        <v>45000</v>
      </c>
      <c r="C4599" s="31">
        <v>44945</v>
      </c>
      <c r="D4599" s="19" t="s">
        <v>1799</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hidden="1"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hidden="1"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hidden="1"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hidden="1"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hidden="1"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hidden="1"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hidden="1"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hidden="1"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hidden="1"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hidden="1"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hidden="1"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hidden="1"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hidden="1"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hidden="1"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hidden="1"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hidden="1"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hidden="1"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hidden="1"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hidden="1"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hidden="1"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hidden="1"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hidden="1"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hidden="1"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hidden="1"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hidden="1"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hidden="1"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hidden="1"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hidden="1"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hidden="1"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hidden="1"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hidden="1"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hidden="1"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hidden="1"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hidden="1"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hidden="1"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hidden="1"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hidden="1"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hidden="1"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hidden="1"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hidden="1"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hidden="1" customHeight="1" x14ac:dyDescent="0.3">
      <c r="A4640" s="27">
        <f t="shared" si="48"/>
        <v>960</v>
      </c>
      <c r="B4640" s="31">
        <v>44989</v>
      </c>
      <c r="C4640" s="31">
        <v>44953</v>
      </c>
      <c r="D4640" s="19" t="s">
        <v>1890</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hidden="1" customHeight="1" x14ac:dyDescent="0.3">
      <c r="A4641" s="27">
        <v>960</v>
      </c>
      <c r="B4641" s="31">
        <v>44989</v>
      </c>
      <c r="C4641" s="31">
        <v>44953</v>
      </c>
      <c r="D4641" s="19" t="s">
        <v>1890</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hidden="1" customHeight="1" x14ac:dyDescent="0.3">
      <c r="A4642" s="27">
        <v>960</v>
      </c>
      <c r="B4642" s="31">
        <v>44989</v>
      </c>
      <c r="C4642" s="31">
        <v>44953</v>
      </c>
      <c r="D4642" s="19" t="s">
        <v>1890</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hidden="1" customHeight="1" x14ac:dyDescent="0.3">
      <c r="A4643" s="27">
        <f t="shared" si="48"/>
        <v>961</v>
      </c>
      <c r="B4643" s="31">
        <v>44989</v>
      </c>
      <c r="C4643" s="31">
        <v>44959</v>
      </c>
      <c r="D4643" s="19" t="s">
        <v>2182</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hidden="1"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hidden="1" customHeight="1" x14ac:dyDescent="0.3">
      <c r="A4645" s="27">
        <f t="shared" si="48"/>
        <v>963</v>
      </c>
      <c r="B4645" s="31">
        <v>44989</v>
      </c>
      <c r="C4645" s="31">
        <v>44978</v>
      </c>
      <c r="D4645" s="19" t="s">
        <v>2149</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hidden="1" customHeight="1" x14ac:dyDescent="0.3">
      <c r="A4646" s="27">
        <f t="shared" si="48"/>
        <v>964</v>
      </c>
      <c r="B4646" s="31">
        <v>44989</v>
      </c>
      <c r="C4646" s="31">
        <v>44931</v>
      </c>
      <c r="D4646" s="19" t="s">
        <v>2186</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hidden="1" customHeight="1" x14ac:dyDescent="0.3">
      <c r="A4647" s="27">
        <f t="shared" si="48"/>
        <v>965</v>
      </c>
      <c r="B4647" s="31">
        <v>44989</v>
      </c>
      <c r="C4647" s="31">
        <v>44930</v>
      </c>
      <c r="D4647" s="19" t="s">
        <v>2189</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hidden="1" customHeight="1" x14ac:dyDescent="0.3">
      <c r="A4648" s="27">
        <v>965</v>
      </c>
      <c r="B4648" s="31">
        <v>44989</v>
      </c>
      <c r="C4648" s="31">
        <v>44930</v>
      </c>
      <c r="D4648" s="19" t="s">
        <v>2189</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hidden="1" customHeight="1" x14ac:dyDescent="0.3">
      <c r="A4649" s="27">
        <v>965</v>
      </c>
      <c r="B4649" s="31">
        <v>44989</v>
      </c>
      <c r="C4649" s="31">
        <v>44930</v>
      </c>
      <c r="D4649" s="19" t="s">
        <v>2189</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hidden="1" customHeight="1" x14ac:dyDescent="0.3">
      <c r="A4650" s="27">
        <v>965</v>
      </c>
      <c r="B4650" s="31">
        <v>44989</v>
      </c>
      <c r="C4650" s="31">
        <v>44930</v>
      </c>
      <c r="D4650" s="19" t="s">
        <v>2189</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hidden="1" customHeight="1" x14ac:dyDescent="0.3">
      <c r="A4651" s="27">
        <f t="shared" si="48"/>
        <v>966</v>
      </c>
      <c r="B4651" s="31">
        <v>44989</v>
      </c>
      <c r="C4651" s="31">
        <v>44932</v>
      </c>
      <c r="D4651" s="19" t="s">
        <v>2193</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hidden="1" customHeight="1" x14ac:dyDescent="0.3">
      <c r="A4652" s="27">
        <f t="shared" si="48"/>
        <v>967</v>
      </c>
      <c r="B4652" s="31">
        <v>44989</v>
      </c>
      <c r="D4652" s="19" t="s">
        <v>2196</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hidden="1" customHeight="1" x14ac:dyDescent="0.3">
      <c r="A4653" s="27">
        <f t="shared" si="48"/>
        <v>968</v>
      </c>
      <c r="B4653" s="31">
        <v>44989</v>
      </c>
      <c r="C4653" s="31">
        <v>44907</v>
      </c>
      <c r="D4653" s="19" t="s">
        <v>1962</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hidden="1" customHeight="1" x14ac:dyDescent="0.3">
      <c r="A4654" s="27">
        <f t="shared" si="48"/>
        <v>969</v>
      </c>
      <c r="B4654" s="31">
        <v>44989</v>
      </c>
      <c r="C4654" s="31">
        <v>44931</v>
      </c>
      <c r="D4654" s="19" t="s">
        <v>2199</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hidden="1" customHeight="1" x14ac:dyDescent="0.3">
      <c r="A4655" s="27">
        <f t="shared" si="48"/>
        <v>970</v>
      </c>
      <c r="B4655" s="31">
        <v>44989</v>
      </c>
      <c r="C4655" s="31">
        <v>44943</v>
      </c>
      <c r="D4655" s="19" t="s">
        <v>2201</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hidden="1" customHeight="1" x14ac:dyDescent="0.3">
      <c r="A4656" s="27">
        <f t="shared" si="48"/>
        <v>971</v>
      </c>
      <c r="B4656" s="31">
        <v>44989</v>
      </c>
      <c r="C4656" s="31">
        <v>44939</v>
      </c>
      <c r="D4656" s="19" t="s">
        <v>2204</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hidden="1" customHeight="1" x14ac:dyDescent="0.3">
      <c r="A4657" s="27">
        <f t="shared" si="48"/>
        <v>972</v>
      </c>
      <c r="B4657" s="31">
        <v>44989</v>
      </c>
      <c r="C4657" s="31">
        <v>44967</v>
      </c>
      <c r="D4657" s="19" t="s">
        <v>2205</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hidden="1" customHeight="1" x14ac:dyDescent="0.3">
      <c r="A4658" s="27">
        <f t="shared" si="48"/>
        <v>973</v>
      </c>
      <c r="B4658" s="31">
        <v>44989</v>
      </c>
      <c r="C4658" s="31">
        <v>44973</v>
      </c>
      <c r="D4658" s="19" t="s">
        <v>1910</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hidden="1" customHeight="1" x14ac:dyDescent="0.3">
      <c r="A4659" s="27">
        <f t="shared" si="48"/>
        <v>974</v>
      </c>
      <c r="B4659" s="31">
        <v>44989</v>
      </c>
      <c r="C4659" s="31">
        <v>44973</v>
      </c>
      <c r="D4659" s="19" t="s">
        <v>1803</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hidden="1"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hidden="1"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hidden="1" customHeight="1" x14ac:dyDescent="0.3">
      <c r="A4662" s="27">
        <f t="shared" si="48"/>
        <v>976</v>
      </c>
      <c r="B4662" s="31">
        <v>44989</v>
      </c>
      <c r="C4662" s="31">
        <v>44952</v>
      </c>
      <c r="D4662" s="19" t="s">
        <v>2128</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hidden="1"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hidden="1"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hidden="1"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hidden="1"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hidden="1" customHeight="1" x14ac:dyDescent="0.3">
      <c r="A4667" s="27">
        <f t="shared" si="48"/>
        <v>979</v>
      </c>
      <c r="B4667" s="31">
        <v>44989</v>
      </c>
      <c r="C4667" s="31">
        <v>44978</v>
      </c>
      <c r="D4667" s="19" t="s">
        <v>2207</v>
      </c>
      <c r="E4667" s="19" t="str">
        <f>IF(ISBLANK(LeaveTracker[[#This Row],[Employee Name]]),"-----",VLOOKUP(LeaveTracker[[#This Row],[Employee Name]],Employees[[Employee Name]:[Office]],7))</f>
        <v>INTERNAL</v>
      </c>
      <c r="F4667" s="19" t="str">
        <f>IF(ISBLANK(LeaveTracker[[#This Row],[Employee Name]]),"-----",VLOOKUP(LeaveTracker[[#This Row],[Employee Name]],Employees[[Employee Name]:[Office]],6))</f>
        <v>CASUAL</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hidden="1"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hidden="1"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hidden="1"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hidden="1"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hidden="1"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hidden="1"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hidden="1" customHeight="1" x14ac:dyDescent="0.3">
      <c r="A4674" s="27">
        <f t="shared" si="48"/>
        <v>985</v>
      </c>
      <c r="B4674" s="31">
        <v>44989</v>
      </c>
      <c r="C4674" s="31">
        <v>44949</v>
      </c>
      <c r="D4674" s="19" t="s">
        <v>1821</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hidden="1" customHeight="1" x14ac:dyDescent="0.3">
      <c r="A4675" s="27">
        <f t="shared" si="48"/>
        <v>986</v>
      </c>
      <c r="B4675" s="31">
        <v>44989</v>
      </c>
      <c r="C4675" s="31">
        <v>44918</v>
      </c>
      <c r="D4675" s="19" t="s">
        <v>1821</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hidden="1" customHeight="1" x14ac:dyDescent="0.3">
      <c r="A4676" s="27">
        <v>986</v>
      </c>
      <c r="B4676" s="31">
        <v>44989</v>
      </c>
      <c r="C4676" s="31">
        <v>44918</v>
      </c>
      <c r="D4676" s="19" t="s">
        <v>1821</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hidden="1" customHeight="1" x14ac:dyDescent="0.3">
      <c r="A4677" s="27">
        <v>986</v>
      </c>
      <c r="B4677" s="31">
        <v>44989</v>
      </c>
      <c r="C4677" s="31">
        <v>44918</v>
      </c>
      <c r="D4677" s="19" t="s">
        <v>1821</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hidden="1" customHeight="1" x14ac:dyDescent="0.3">
      <c r="A4678" s="27">
        <f t="shared" si="48"/>
        <v>987</v>
      </c>
      <c r="B4678" s="31">
        <v>44989</v>
      </c>
      <c r="C4678" s="31">
        <v>44945</v>
      </c>
      <c r="D4678" s="19" t="s">
        <v>1760</v>
      </c>
      <c r="E4678" s="19" t="str">
        <f>IF(ISBLANK(LeaveTracker[[#This Row],[Employee Name]]),"-----",VLOOKUP(LeaveTracker[[#This Row],[Employee Name]],Employees[[Employee Name]:[Office]],7))</f>
        <v>TCIS</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hidden="1" customHeight="1" x14ac:dyDescent="0.3">
      <c r="A4679" s="27">
        <f t="shared" si="48"/>
        <v>988</v>
      </c>
      <c r="B4679" s="31">
        <v>44989</v>
      </c>
      <c r="C4679" s="31">
        <v>44944</v>
      </c>
      <c r="D4679" s="19" t="s">
        <v>1760</v>
      </c>
      <c r="E4679" s="19" t="str">
        <f>IF(ISBLANK(LeaveTracker[[#This Row],[Employee Name]]),"-----",VLOOKUP(LeaveTracker[[#This Row],[Employee Name]],Employees[[Employee Name]:[Office]],7))</f>
        <v>TCIS</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hidden="1"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hidden="1"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hidden="1"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hidden="1"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hidden="1"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hidden="1"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hidden="1"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hidden="1"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hidden="1" customHeight="1" x14ac:dyDescent="0.3">
      <c r="A4688" s="27">
        <f t="shared" si="48"/>
        <v>997</v>
      </c>
      <c r="B4688" s="31">
        <v>44989</v>
      </c>
      <c r="C4688" s="31">
        <v>44985</v>
      </c>
      <c r="D4688" s="19" t="s">
        <v>1733</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hidden="1" customHeight="1" x14ac:dyDescent="0.3">
      <c r="A4689" s="27">
        <f t="shared" si="48"/>
        <v>998</v>
      </c>
      <c r="B4689" s="31">
        <v>44989</v>
      </c>
      <c r="C4689" s="31">
        <v>44985</v>
      </c>
      <c r="D4689" s="19" t="s">
        <v>1891</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hidden="1" customHeight="1" x14ac:dyDescent="0.3">
      <c r="A4690" s="27">
        <v>998</v>
      </c>
      <c r="B4690" s="31">
        <v>44989</v>
      </c>
      <c r="C4690" s="31">
        <v>44985</v>
      </c>
      <c r="D4690" s="19" t="s">
        <v>1891</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hidden="1" customHeight="1" x14ac:dyDescent="0.3">
      <c r="A4691" s="27">
        <v>998</v>
      </c>
      <c r="B4691" s="31">
        <v>44989</v>
      </c>
      <c r="C4691" s="31">
        <v>44985</v>
      </c>
      <c r="D4691" s="19" t="s">
        <v>1891</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hidden="1" customHeight="1" x14ac:dyDescent="0.3">
      <c r="A4692" s="27">
        <f t="shared" si="48"/>
        <v>999</v>
      </c>
      <c r="B4692" s="31">
        <v>44989</v>
      </c>
      <c r="D4692" s="19" t="s">
        <v>2210</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hidden="1" customHeight="1" x14ac:dyDescent="0.3">
      <c r="A4693" s="27">
        <f t="shared" si="48"/>
        <v>1000</v>
      </c>
      <c r="B4693" s="31">
        <v>45028</v>
      </c>
      <c r="C4693" s="31">
        <v>45234</v>
      </c>
      <c r="D4693" s="19" t="s">
        <v>2019</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hidden="1" customHeight="1" x14ac:dyDescent="0.3">
      <c r="A4694" s="27">
        <f t="shared" si="48"/>
        <v>1001</v>
      </c>
      <c r="B4694" s="31">
        <v>45028</v>
      </c>
      <c r="C4694" s="31">
        <v>45016</v>
      </c>
      <c r="D4694" s="19" t="s">
        <v>1831</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hidden="1"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hidden="1" customHeight="1" x14ac:dyDescent="0.3">
      <c r="A4696" s="27">
        <f t="shared" si="48"/>
        <v>1003</v>
      </c>
      <c r="B4696" s="31">
        <v>45028</v>
      </c>
      <c r="C4696" s="31">
        <v>45008</v>
      </c>
      <c r="D4696" s="19" t="s">
        <v>1833</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hidden="1"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hidden="1"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hidden="1"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hidden="1"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hidden="1"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hidden="1" customHeight="1" x14ac:dyDescent="0.3">
      <c r="A4702" s="27">
        <f t="shared" ref="A4702:A4765" si="49">A4701+1</f>
        <v>1009</v>
      </c>
      <c r="B4702" s="31">
        <v>45028</v>
      </c>
      <c r="C4702" s="31">
        <v>45003</v>
      </c>
      <c r="D4702" s="19" t="s">
        <v>2212</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hidden="1"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hidden="1"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hidden="1"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hidden="1"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hidden="1"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hidden="1"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hidden="1"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hidden="1"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hidden="1"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hidden="1"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hidden="1"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hidden="1"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hidden="1"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hidden="1" customHeight="1" x14ac:dyDescent="0.3">
      <c r="A4716" s="27">
        <f t="shared" si="49"/>
        <v>1022</v>
      </c>
      <c r="B4716" s="31">
        <v>45028</v>
      </c>
      <c r="C4716" s="31">
        <v>45008</v>
      </c>
      <c r="D4716" s="19" t="s">
        <v>1884</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hidden="1"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hidden="1"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hidden="1"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hidden="1"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hidden="1" customHeight="1" x14ac:dyDescent="0.3">
      <c r="A4721" s="27">
        <f t="shared" si="49"/>
        <v>1027</v>
      </c>
      <c r="B4721" s="31">
        <v>45028</v>
      </c>
      <c r="C4721" s="31">
        <v>44930</v>
      </c>
      <c r="D4721" s="19" t="s">
        <v>1977</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hidden="1" customHeight="1" x14ac:dyDescent="0.3">
      <c r="A4722" s="27">
        <f t="shared" si="49"/>
        <v>1028</v>
      </c>
      <c r="B4722" s="31">
        <v>45028</v>
      </c>
      <c r="C4722" s="31">
        <v>44930</v>
      </c>
      <c r="D4722" s="19" t="s">
        <v>1977</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hidden="1"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hidden="1"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hidden="1"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hidden="1"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hidden="1"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hidden="1" customHeight="1" x14ac:dyDescent="0.3">
      <c r="A4728" s="27">
        <f t="shared" si="49"/>
        <v>1033</v>
      </c>
      <c r="B4728" s="31">
        <v>45028</v>
      </c>
      <c r="C4728" s="31">
        <v>45013</v>
      </c>
      <c r="D4728" s="19" t="s">
        <v>1784</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hidden="1"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hidden="1"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hidden="1"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hidden="1"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hidden="1"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hidden="1"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hidden="1"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hidden="1"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hidden="1"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hidden="1"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hidden="1"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hidden="1"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hidden="1"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hidden="1" customHeight="1" x14ac:dyDescent="0.3">
      <c r="A4742" s="27">
        <f t="shared" si="49"/>
        <v>1045</v>
      </c>
      <c r="B4742" s="31">
        <v>45028</v>
      </c>
      <c r="C4742" s="31">
        <v>45141</v>
      </c>
      <c r="D4742" s="19" t="s">
        <v>1784</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hidden="1"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hidden="1"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hidden="1"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hidden="1"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hidden="1"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hidden="1"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hidden="1" customHeight="1" x14ac:dyDescent="0.3">
      <c r="A4749" s="27">
        <f t="shared" si="49"/>
        <v>1050</v>
      </c>
      <c r="B4749" s="31">
        <v>45028</v>
      </c>
      <c r="C4749" s="31">
        <v>45014</v>
      </c>
      <c r="D4749" s="19" t="s">
        <v>1935</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hidden="1"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hidden="1"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hidden="1" customHeight="1" x14ac:dyDescent="0.3">
      <c r="A4752" s="27">
        <f t="shared" si="49"/>
        <v>1053</v>
      </c>
      <c r="B4752" s="31">
        <v>45028</v>
      </c>
      <c r="C4752" s="31">
        <v>44929</v>
      </c>
      <c r="D4752" s="19" t="s">
        <v>1830</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hidden="1" customHeight="1" x14ac:dyDescent="0.3">
      <c r="A4753" s="27">
        <f t="shared" si="49"/>
        <v>1054</v>
      </c>
      <c r="B4753" s="31">
        <v>45028</v>
      </c>
      <c r="C4753" s="31">
        <v>44988</v>
      </c>
      <c r="D4753" s="19" t="s">
        <v>1882</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hidden="1" customHeight="1" x14ac:dyDescent="0.3">
      <c r="A4754" s="27">
        <f t="shared" si="49"/>
        <v>1055</v>
      </c>
      <c r="B4754" s="31">
        <v>45028</v>
      </c>
      <c r="C4754" s="62">
        <v>44993</v>
      </c>
      <c r="D4754" s="19" t="s">
        <v>1970</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hidden="1" customHeight="1" x14ac:dyDescent="0.3">
      <c r="A4755" s="27">
        <f t="shared" si="49"/>
        <v>1056</v>
      </c>
      <c r="B4755" s="31">
        <v>45028</v>
      </c>
      <c r="C4755" s="31">
        <v>45008</v>
      </c>
      <c r="D4755" s="19" t="s">
        <v>1833</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hidden="1" customHeight="1" x14ac:dyDescent="0.3">
      <c r="A4756" s="27">
        <v>1056</v>
      </c>
      <c r="B4756" s="31">
        <v>45028</v>
      </c>
      <c r="C4756" s="31">
        <v>45008</v>
      </c>
      <c r="D4756" s="19" t="s">
        <v>1833</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hidden="1" customHeight="1" x14ac:dyDescent="0.3">
      <c r="A4757" s="27">
        <f t="shared" si="49"/>
        <v>1057</v>
      </c>
      <c r="B4757" s="31">
        <v>45028</v>
      </c>
      <c r="C4757" s="31">
        <v>44998</v>
      </c>
      <c r="D4757" s="19" t="s">
        <v>1804</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hidden="1" customHeight="1" x14ac:dyDescent="0.3">
      <c r="A4758" s="27">
        <f t="shared" si="49"/>
        <v>1058</v>
      </c>
      <c r="B4758" s="31">
        <v>45028</v>
      </c>
      <c r="C4758" s="24">
        <v>44992</v>
      </c>
      <c r="D4758" s="19" t="s">
        <v>1800</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hidden="1" customHeight="1" x14ac:dyDescent="0.3">
      <c r="A4759" s="27">
        <f t="shared" si="49"/>
        <v>1059</v>
      </c>
      <c r="B4759" s="31">
        <v>45028</v>
      </c>
      <c r="C4759" s="31">
        <v>45012</v>
      </c>
      <c r="D4759" s="19" t="s">
        <v>1814</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2126</v>
      </c>
      <c r="K4759" s="61" t="str">
        <f ca="1">LeaveTracker[[#This Row],[Days]]&amp;" "&amp;LeaveTracker[[#This Row],[Type of Leave]]</f>
        <v>1 OTHER</v>
      </c>
      <c r="L4759" s="23">
        <f ca="1">NETWORKDAYS(LeaveTracker[[#This Row],[Start Date]],LeaveTracker[[#This Row],[End Date]],lstHolidays)</f>
        <v>1</v>
      </c>
      <c r="M4759" s="27"/>
    </row>
    <row r="4760" spans="1:13" ht="30" hidden="1" customHeight="1" x14ac:dyDescent="0.3">
      <c r="A4760" s="27">
        <f t="shared" si="49"/>
        <v>1060</v>
      </c>
      <c r="B4760" s="31">
        <v>45028</v>
      </c>
      <c r="C4760" s="31">
        <v>44995</v>
      </c>
      <c r="D4760" s="19" t="s">
        <v>1814</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hidden="1" customHeight="1" x14ac:dyDescent="0.3">
      <c r="A4761" s="27">
        <f t="shared" si="49"/>
        <v>1061</v>
      </c>
      <c r="B4761" s="31">
        <v>45028</v>
      </c>
      <c r="C4761" s="31">
        <v>45008</v>
      </c>
      <c r="D4761" s="19" t="s">
        <v>1813</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hidden="1" customHeight="1" x14ac:dyDescent="0.3">
      <c r="A4762" s="27">
        <f t="shared" si="49"/>
        <v>1062</v>
      </c>
      <c r="B4762" s="31">
        <v>45028</v>
      </c>
      <c r="C4762" s="31">
        <v>44998</v>
      </c>
      <c r="D4762" s="19" t="s">
        <v>1813</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hidden="1" customHeight="1" x14ac:dyDescent="0.3">
      <c r="A4763" s="27">
        <f t="shared" si="49"/>
        <v>1063</v>
      </c>
      <c r="B4763" s="31">
        <v>45028</v>
      </c>
      <c r="C4763" s="31">
        <v>44992</v>
      </c>
      <c r="D4763" s="19" t="s">
        <v>1816</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hidden="1" customHeight="1" x14ac:dyDescent="0.3">
      <c r="A4764" s="27">
        <f t="shared" si="49"/>
        <v>1064</v>
      </c>
      <c r="B4764" s="31">
        <v>45028</v>
      </c>
      <c r="C4764" s="31">
        <v>44991</v>
      </c>
      <c r="D4764" s="19" t="s">
        <v>1816</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hidden="1" customHeight="1" x14ac:dyDescent="0.3">
      <c r="A4765" s="27">
        <f t="shared" si="49"/>
        <v>1065</v>
      </c>
      <c r="B4765" s="31">
        <v>45028</v>
      </c>
      <c r="C4765" s="31">
        <v>44986</v>
      </c>
      <c r="D4765" s="19" t="s">
        <v>1816</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hidden="1" customHeight="1" x14ac:dyDescent="0.3">
      <c r="A4766" s="27">
        <f t="shared" ref="A4766:A4829" si="50">A4765+1</f>
        <v>1066</v>
      </c>
      <c r="B4766" s="31">
        <v>45028</v>
      </c>
      <c r="C4766" s="31">
        <v>44974</v>
      </c>
      <c r="D4766" s="19" t="s">
        <v>1816</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hidden="1" customHeight="1" x14ac:dyDescent="0.3">
      <c r="A4767" s="27">
        <f t="shared" si="50"/>
        <v>1067</v>
      </c>
      <c r="B4767" s="31">
        <v>45028</v>
      </c>
      <c r="C4767" s="31">
        <v>45014</v>
      </c>
      <c r="D4767" s="19" t="s">
        <v>1821</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hidden="1" customHeight="1" x14ac:dyDescent="0.3">
      <c r="A4768" s="27">
        <f t="shared" si="50"/>
        <v>1068</v>
      </c>
      <c r="B4768" s="31">
        <v>45028</v>
      </c>
      <c r="C4768" s="31">
        <v>45013</v>
      </c>
      <c r="D4768" s="19" t="s">
        <v>1821</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hidden="1" customHeight="1" x14ac:dyDescent="0.3">
      <c r="A4769" s="27">
        <f t="shared" si="50"/>
        <v>1069</v>
      </c>
      <c r="B4769" s="31">
        <v>45028</v>
      </c>
      <c r="C4769" s="31">
        <v>45012</v>
      </c>
      <c r="D4769" s="19" t="s">
        <v>1930</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hidden="1" customHeight="1" x14ac:dyDescent="0.3">
      <c r="A4770" s="27">
        <f t="shared" si="50"/>
        <v>1070</v>
      </c>
      <c r="B4770" s="31">
        <v>45028</v>
      </c>
      <c r="C4770" s="31">
        <v>44994</v>
      </c>
      <c r="D4770" s="19" t="s">
        <v>1871</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hidden="1" customHeight="1" x14ac:dyDescent="0.3">
      <c r="A4771" s="27">
        <f t="shared" si="50"/>
        <v>1071</v>
      </c>
      <c r="B4771" s="31">
        <v>45028</v>
      </c>
      <c r="C4771" s="31">
        <v>44991</v>
      </c>
      <c r="D4771" s="19" t="s">
        <v>1879</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hidden="1"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hidden="1" customHeight="1" x14ac:dyDescent="0.3">
      <c r="A4773" s="27">
        <f t="shared" si="50"/>
        <v>1073</v>
      </c>
      <c r="B4773" s="31">
        <v>45028</v>
      </c>
      <c r="C4773" s="31">
        <v>44996</v>
      </c>
      <c r="D4773" s="19" t="s">
        <v>1931</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hidden="1" customHeight="1" x14ac:dyDescent="0.3">
      <c r="A4774" s="27">
        <v>1073</v>
      </c>
      <c r="B4774" s="31">
        <v>45028</v>
      </c>
      <c r="C4774" s="31">
        <v>44996</v>
      </c>
      <c r="D4774" s="19" t="s">
        <v>1931</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hidden="1" customHeight="1" x14ac:dyDescent="0.3">
      <c r="A4775" s="27">
        <f t="shared" si="50"/>
        <v>1074</v>
      </c>
      <c r="B4775" s="31">
        <v>45028</v>
      </c>
      <c r="C4775" s="31">
        <v>45009</v>
      </c>
      <c r="D4775" s="19" t="s">
        <v>1973</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hidden="1" customHeight="1" x14ac:dyDescent="0.3">
      <c r="A4776" s="27">
        <f t="shared" si="50"/>
        <v>1075</v>
      </c>
      <c r="B4776" s="31">
        <v>45028</v>
      </c>
      <c r="C4776" s="31">
        <v>45005</v>
      </c>
      <c r="D4776" s="19" t="s">
        <v>1973</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hidden="1" customHeight="1" x14ac:dyDescent="0.3">
      <c r="A4777" s="27">
        <f t="shared" si="50"/>
        <v>1076</v>
      </c>
      <c r="B4777" s="31">
        <v>45028</v>
      </c>
      <c r="C4777" s="31">
        <v>44974</v>
      </c>
      <c r="D4777" s="19" t="s">
        <v>1770</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hidden="1" customHeight="1" x14ac:dyDescent="0.3">
      <c r="A4778" s="27">
        <v>1076</v>
      </c>
      <c r="B4778" s="31">
        <v>45028</v>
      </c>
      <c r="C4778" s="31">
        <v>44974</v>
      </c>
      <c r="D4778" s="19" t="s">
        <v>1770</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hidden="1" customHeight="1" x14ac:dyDescent="0.3">
      <c r="A4779" s="27">
        <v>1076</v>
      </c>
      <c r="B4779" s="31">
        <v>45028</v>
      </c>
      <c r="C4779" s="31">
        <v>44974</v>
      </c>
      <c r="D4779" s="19" t="s">
        <v>1770</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hidden="1" customHeight="1" x14ac:dyDescent="0.3">
      <c r="A4780" s="27">
        <f t="shared" si="50"/>
        <v>1077</v>
      </c>
      <c r="B4780" s="31">
        <v>45028</v>
      </c>
      <c r="C4780" s="31">
        <v>44991</v>
      </c>
      <c r="D4780" s="19" t="s">
        <v>1973</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hidden="1" customHeight="1" x14ac:dyDescent="0.3">
      <c r="A4781" s="27">
        <f t="shared" si="50"/>
        <v>1078</v>
      </c>
      <c r="B4781" s="31">
        <v>45028</v>
      </c>
      <c r="C4781" s="24">
        <v>44987</v>
      </c>
      <c r="D4781" s="19" t="s">
        <v>1870</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hidden="1" customHeight="1" x14ac:dyDescent="0.3">
      <c r="A4782" s="27">
        <f t="shared" si="50"/>
        <v>1079</v>
      </c>
      <c r="B4782" s="31">
        <v>45028</v>
      </c>
      <c r="C4782" s="24">
        <v>44985</v>
      </c>
      <c r="D4782" s="19" t="s">
        <v>1870</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hidden="1" customHeight="1" x14ac:dyDescent="0.3">
      <c r="A4783" s="27">
        <f t="shared" si="50"/>
        <v>1080</v>
      </c>
      <c r="B4783" s="31">
        <v>45028</v>
      </c>
      <c r="C4783" s="31">
        <v>45006</v>
      </c>
      <c r="D4783" s="19" t="s">
        <v>1770</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hidden="1" customHeight="1" x14ac:dyDescent="0.3">
      <c r="A4784" s="27">
        <f t="shared" si="50"/>
        <v>1081</v>
      </c>
      <c r="B4784" s="31">
        <v>45028</v>
      </c>
      <c r="C4784" s="31">
        <v>44999</v>
      </c>
      <c r="D4784" s="19" t="s">
        <v>1774</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hidden="1" customHeight="1" x14ac:dyDescent="0.3">
      <c r="A4785" s="27">
        <f t="shared" si="50"/>
        <v>1082</v>
      </c>
      <c r="B4785" s="31">
        <v>45028</v>
      </c>
      <c r="C4785" s="31">
        <v>44987</v>
      </c>
      <c r="D4785" s="19" t="s">
        <v>1768</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hidden="1" customHeight="1" x14ac:dyDescent="0.3">
      <c r="A4786" s="27">
        <f t="shared" si="50"/>
        <v>1083</v>
      </c>
      <c r="B4786" s="31">
        <v>45028</v>
      </c>
      <c r="C4786" s="31">
        <v>44998</v>
      </c>
      <c r="D4786" s="19" t="s">
        <v>1884</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hidden="1" customHeight="1" x14ac:dyDescent="0.3">
      <c r="A4787" s="27">
        <f t="shared" si="50"/>
        <v>1084</v>
      </c>
      <c r="B4787" s="31">
        <v>45028</v>
      </c>
      <c r="C4787" s="31">
        <v>44963</v>
      </c>
      <c r="D4787" s="19" t="s">
        <v>2205</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hidden="1" customHeight="1" x14ac:dyDescent="0.3">
      <c r="A4788" s="27">
        <f t="shared" si="50"/>
        <v>1085</v>
      </c>
      <c r="B4788" s="31">
        <v>45028</v>
      </c>
      <c r="C4788" s="31">
        <v>44982</v>
      </c>
      <c r="D4788" s="19" t="s">
        <v>1910</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hidden="1" customHeight="1" x14ac:dyDescent="0.3">
      <c r="A4789" s="27">
        <f t="shared" si="50"/>
        <v>1086</v>
      </c>
      <c r="B4789" s="31">
        <v>45028</v>
      </c>
      <c r="C4789" s="31">
        <v>44982</v>
      </c>
      <c r="D4789" s="19" t="s">
        <v>1910</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hidden="1" customHeight="1" x14ac:dyDescent="0.3">
      <c r="A4790" s="27">
        <f t="shared" si="50"/>
        <v>1087</v>
      </c>
      <c r="B4790" s="31">
        <v>45028</v>
      </c>
      <c r="C4790" s="31">
        <v>44982</v>
      </c>
      <c r="D4790" s="19" t="s">
        <v>1910</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hidden="1" customHeight="1" x14ac:dyDescent="0.3">
      <c r="A4791" s="27">
        <f t="shared" si="50"/>
        <v>1088</v>
      </c>
      <c r="B4791" s="31">
        <v>45028</v>
      </c>
      <c r="C4791" s="31">
        <v>44963</v>
      </c>
      <c r="D4791" s="19" t="s">
        <v>2214</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hidden="1" customHeight="1" x14ac:dyDescent="0.3">
      <c r="A4792" s="27">
        <f t="shared" si="50"/>
        <v>1089</v>
      </c>
      <c r="B4792" s="31">
        <v>45028</v>
      </c>
      <c r="C4792" s="31">
        <v>44996</v>
      </c>
      <c r="D4792" s="19" t="s">
        <v>1790</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hidden="1" customHeight="1" x14ac:dyDescent="0.3">
      <c r="A4793" s="27">
        <f t="shared" si="50"/>
        <v>1090</v>
      </c>
      <c r="B4793" s="31">
        <v>45028</v>
      </c>
      <c r="C4793" s="31">
        <v>44956</v>
      </c>
      <c r="D4793" s="19" t="s">
        <v>2029</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hidden="1" customHeight="1" x14ac:dyDescent="0.3">
      <c r="A4794" s="27">
        <f t="shared" si="50"/>
        <v>1091</v>
      </c>
      <c r="B4794" s="31">
        <v>45028</v>
      </c>
      <c r="C4794" s="24">
        <v>45001</v>
      </c>
      <c r="D4794" s="19" t="s">
        <v>2217</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2218</v>
      </c>
      <c r="K4794" s="61" t="str">
        <f ca="1">LeaveTracker[[#This Row],[Days]]&amp;" "&amp;LeaveTracker[[#This Row],[Type of Leave]]</f>
        <v>73 OTHER</v>
      </c>
      <c r="L4794" s="23">
        <f ca="1">NETWORKDAYS(LeaveTracker[[#This Row],[Start Date]],LeaveTracker[[#This Row],[End Date]],lstHolidays)</f>
        <v>73</v>
      </c>
      <c r="M4794" s="27"/>
    </row>
    <row r="4795" spans="1:13" ht="30" hidden="1" customHeight="1" x14ac:dyDescent="0.3">
      <c r="A4795" s="27">
        <f t="shared" si="50"/>
        <v>1092</v>
      </c>
      <c r="B4795" s="31">
        <v>45028</v>
      </c>
      <c r="C4795" s="24">
        <v>44998</v>
      </c>
      <c r="D4795" s="19" t="s">
        <v>2217</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hidden="1" customHeight="1" x14ac:dyDescent="0.3">
      <c r="A4796" s="27">
        <f t="shared" si="50"/>
        <v>1093</v>
      </c>
      <c r="B4796" s="31">
        <v>45028</v>
      </c>
      <c r="C4796" s="31">
        <v>44986</v>
      </c>
      <c r="D4796" s="19" t="s">
        <v>1740</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hidden="1" customHeight="1" x14ac:dyDescent="0.3">
      <c r="A4797" s="27">
        <f t="shared" si="50"/>
        <v>1094</v>
      </c>
      <c r="B4797" s="31">
        <v>45028</v>
      </c>
      <c r="C4797" s="31">
        <v>45002</v>
      </c>
      <c r="D4797" s="19" t="s">
        <v>1820</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hidden="1" customHeight="1" x14ac:dyDescent="0.3">
      <c r="A4798" s="27">
        <f t="shared" si="50"/>
        <v>1095</v>
      </c>
      <c r="B4798" s="31">
        <v>45028</v>
      </c>
      <c r="C4798" s="31">
        <v>44992</v>
      </c>
      <c r="D4798" s="19" t="s">
        <v>1820</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1762</v>
      </c>
      <c r="K4798" s="61" t="str">
        <f ca="1">LeaveTracker[[#This Row],[Days]]&amp;" "&amp;LeaveTracker[[#This Row],[Type of Leave]]</f>
        <v>1 OTHER</v>
      </c>
      <c r="L4798" s="23">
        <f ca="1">NETWORKDAYS(LeaveTracker[[#This Row],[Start Date]],LeaveTracker[[#This Row],[End Date]],lstHolidays)</f>
        <v>1</v>
      </c>
      <c r="M4798" s="27"/>
    </row>
    <row r="4799" spans="1:13" ht="30" hidden="1" customHeight="1" x14ac:dyDescent="0.3">
      <c r="A4799" s="27">
        <f t="shared" si="50"/>
        <v>1096</v>
      </c>
      <c r="B4799" s="31">
        <v>45028</v>
      </c>
      <c r="C4799" s="31">
        <v>45012</v>
      </c>
      <c r="D4799" s="19" t="s">
        <v>1946</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hidden="1" customHeight="1" x14ac:dyDescent="0.3">
      <c r="A4800" s="27">
        <f t="shared" si="50"/>
        <v>1097</v>
      </c>
      <c r="B4800" s="31">
        <v>45028</v>
      </c>
      <c r="C4800" s="31">
        <v>45009</v>
      </c>
      <c r="D4800" s="19" t="s">
        <v>2220</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hidden="1" customHeight="1" x14ac:dyDescent="0.3">
      <c r="A4801" s="27">
        <f t="shared" si="50"/>
        <v>1098</v>
      </c>
      <c r="B4801" s="31">
        <v>45028</v>
      </c>
      <c r="C4801" s="31">
        <v>45005</v>
      </c>
      <c r="D4801" s="19" t="s">
        <v>1894</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hidden="1" customHeight="1" x14ac:dyDescent="0.3">
      <c r="A4802" s="27">
        <f t="shared" si="50"/>
        <v>1099</v>
      </c>
      <c r="B4802" s="31">
        <v>45028</v>
      </c>
      <c r="C4802" s="31">
        <v>45005</v>
      </c>
      <c r="D4802" s="19" t="s">
        <v>1743</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hidden="1" customHeight="1" x14ac:dyDescent="0.3">
      <c r="A4803" s="27">
        <f t="shared" si="50"/>
        <v>1100</v>
      </c>
      <c r="B4803" s="31">
        <v>45028</v>
      </c>
      <c r="C4803" s="24">
        <v>45001</v>
      </c>
      <c r="D4803" s="19" t="s">
        <v>1743</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hidden="1" customHeight="1" x14ac:dyDescent="0.3">
      <c r="A4804" s="27">
        <f t="shared" si="50"/>
        <v>1101</v>
      </c>
      <c r="B4804" s="31">
        <v>45028</v>
      </c>
      <c r="C4804" s="31">
        <v>44992</v>
      </c>
      <c r="D4804" s="19" t="s">
        <v>1834</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hidden="1" customHeight="1" x14ac:dyDescent="0.3">
      <c r="A4805" s="27">
        <f t="shared" si="50"/>
        <v>1102</v>
      </c>
      <c r="B4805" s="31">
        <v>45028</v>
      </c>
      <c r="C4805" s="31">
        <v>44991</v>
      </c>
      <c r="D4805" s="19" t="s">
        <v>1834</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hidden="1" customHeight="1" x14ac:dyDescent="0.3">
      <c r="A4806" s="27">
        <f t="shared" si="50"/>
        <v>1103</v>
      </c>
      <c r="B4806" s="31">
        <v>45028</v>
      </c>
      <c r="C4806" s="31">
        <v>45008</v>
      </c>
      <c r="D4806" s="19" t="s">
        <v>2222</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hidden="1"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hidden="1" customHeight="1" x14ac:dyDescent="0.3">
      <c r="A4808" s="27">
        <f t="shared" si="50"/>
        <v>1105</v>
      </c>
      <c r="B4808" s="31">
        <v>45028</v>
      </c>
      <c r="C4808" s="31">
        <v>44986</v>
      </c>
      <c r="D4808" s="19" t="s">
        <v>1877</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hidden="1" customHeight="1" x14ac:dyDescent="0.3">
      <c r="A4809" s="27">
        <f t="shared" si="50"/>
        <v>1106</v>
      </c>
      <c r="B4809" s="31">
        <v>45028</v>
      </c>
      <c r="C4809" s="31">
        <v>44993</v>
      </c>
      <c r="D4809" s="19" t="s">
        <v>1764</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hidden="1" customHeight="1" x14ac:dyDescent="0.3">
      <c r="A4810" s="27">
        <f t="shared" si="50"/>
        <v>1107</v>
      </c>
      <c r="B4810" s="31">
        <v>45028</v>
      </c>
      <c r="C4810" s="31">
        <v>45001</v>
      </c>
      <c r="D4810" s="19" t="s">
        <v>1771</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hidden="1" customHeight="1" x14ac:dyDescent="0.3">
      <c r="A4811" s="27">
        <f t="shared" si="50"/>
        <v>1108</v>
      </c>
      <c r="B4811" s="31">
        <v>45028</v>
      </c>
      <c r="C4811" s="31">
        <v>44993</v>
      </c>
      <c r="D4811" s="19" t="s">
        <v>1764</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hidden="1" customHeight="1" x14ac:dyDescent="0.3">
      <c r="A4812" s="27">
        <f t="shared" si="50"/>
        <v>1109</v>
      </c>
      <c r="B4812" s="31">
        <v>45028</v>
      </c>
      <c r="C4812" s="31">
        <v>45006</v>
      </c>
      <c r="D4812" s="19" t="s">
        <v>1760</v>
      </c>
      <c r="E4812" s="19" t="str">
        <f>IF(ISBLANK(LeaveTracker[[#This Row],[Employee Name]]),"-----",VLOOKUP(LeaveTracker[[#This Row],[Employee Name]],Employees[[Employee Name]:[Office]],7))</f>
        <v>TCIS</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hidden="1" customHeight="1" x14ac:dyDescent="0.3">
      <c r="A4813" s="27">
        <f t="shared" si="50"/>
        <v>1110</v>
      </c>
      <c r="B4813" s="31">
        <v>45028</v>
      </c>
      <c r="C4813" s="31">
        <v>44994</v>
      </c>
      <c r="D4813" s="19" t="s">
        <v>1760</v>
      </c>
      <c r="E4813" s="19" t="str">
        <f>IF(ISBLANK(LeaveTracker[[#This Row],[Employee Name]]),"-----",VLOOKUP(LeaveTracker[[#This Row],[Employee Name]],Employees[[Employee Name]:[Office]],7))</f>
        <v>TCIS</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hidden="1" customHeight="1" x14ac:dyDescent="0.3">
      <c r="A4814" s="27">
        <f t="shared" si="50"/>
        <v>1111</v>
      </c>
      <c r="B4814" s="31">
        <v>45028</v>
      </c>
      <c r="C4814" s="31">
        <v>44991</v>
      </c>
      <c r="D4814" s="19" t="s">
        <v>1760</v>
      </c>
      <c r="E4814" s="19" t="str">
        <f>IF(ISBLANK(LeaveTracker[[#This Row],[Employee Name]]),"-----",VLOOKUP(LeaveTracker[[#This Row],[Employee Name]],Employees[[Employee Name]:[Office]],7))</f>
        <v>TCIS</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hidden="1" customHeight="1" x14ac:dyDescent="0.3">
      <c r="A4815" s="27">
        <f t="shared" si="50"/>
        <v>1112</v>
      </c>
      <c r="B4815" s="31">
        <v>45028</v>
      </c>
      <c r="C4815" s="31">
        <v>44996</v>
      </c>
      <c r="D4815" s="19" t="s">
        <v>1992</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hidden="1" customHeight="1" x14ac:dyDescent="0.3">
      <c r="A4816" s="27">
        <f t="shared" si="50"/>
        <v>1113</v>
      </c>
      <c r="B4816" s="31">
        <v>45028</v>
      </c>
      <c r="C4816" s="31">
        <v>44991</v>
      </c>
      <c r="D4816" s="19" t="s">
        <v>1863</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hidden="1" customHeight="1" x14ac:dyDescent="0.3">
      <c r="A4817" s="27">
        <v>1113</v>
      </c>
      <c r="B4817" s="31">
        <v>45028</v>
      </c>
      <c r="C4817" s="31">
        <v>44991</v>
      </c>
      <c r="D4817" s="19" t="s">
        <v>1863</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hidden="1" customHeight="1" x14ac:dyDescent="0.3">
      <c r="A4818" s="27">
        <f t="shared" si="50"/>
        <v>1114</v>
      </c>
      <c r="B4818" s="31">
        <v>45028</v>
      </c>
      <c r="C4818" s="31">
        <v>44991</v>
      </c>
      <c r="D4818" s="19" t="s">
        <v>1756</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hidden="1" customHeight="1" x14ac:dyDescent="0.3">
      <c r="A4819" s="27">
        <f t="shared" si="50"/>
        <v>1115</v>
      </c>
      <c r="B4819" s="31">
        <v>45028</v>
      </c>
      <c r="C4819" s="31">
        <v>44991</v>
      </c>
      <c r="D4819" s="19" t="s">
        <v>1756</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hidden="1" customHeight="1" x14ac:dyDescent="0.3">
      <c r="A4820" s="27">
        <v>1115</v>
      </c>
      <c r="B4820" s="31">
        <v>45028</v>
      </c>
      <c r="C4820" s="31">
        <v>44992</v>
      </c>
      <c r="D4820" s="19" t="s">
        <v>1878</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hidden="1" customHeight="1" x14ac:dyDescent="0.3">
      <c r="A4821" s="27">
        <f t="shared" si="50"/>
        <v>1116</v>
      </c>
      <c r="B4821" s="31">
        <v>45028</v>
      </c>
      <c r="C4821" s="31">
        <v>44987</v>
      </c>
      <c r="D4821" s="19" t="s">
        <v>2226</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hidden="1" customHeight="1" x14ac:dyDescent="0.3">
      <c r="A4822" s="27">
        <f t="shared" si="50"/>
        <v>1117</v>
      </c>
      <c r="B4822" s="31">
        <v>45028</v>
      </c>
      <c r="C4822" s="31">
        <v>45005</v>
      </c>
      <c r="D4822" s="19" t="s">
        <v>1848</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hidden="1" customHeight="1" x14ac:dyDescent="0.3">
      <c r="A4823" s="27">
        <f t="shared" si="50"/>
        <v>1118</v>
      </c>
      <c r="B4823" s="31">
        <v>45028</v>
      </c>
      <c r="C4823" s="31">
        <v>45009</v>
      </c>
      <c r="D4823" s="19" t="s">
        <v>1740</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hidden="1" customHeight="1" x14ac:dyDescent="0.3">
      <c r="A4824" s="27">
        <f t="shared" si="50"/>
        <v>1119</v>
      </c>
      <c r="B4824" s="31">
        <v>45028</v>
      </c>
      <c r="C4824" s="31">
        <v>45009</v>
      </c>
      <c r="D4824" s="19" t="s">
        <v>1915</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hidden="1" customHeight="1" x14ac:dyDescent="0.3">
      <c r="A4825" s="27">
        <f t="shared" si="50"/>
        <v>1120</v>
      </c>
      <c r="B4825" s="31">
        <v>45028</v>
      </c>
      <c r="C4825" s="31">
        <v>44988</v>
      </c>
      <c r="D4825" s="19" t="s">
        <v>1859</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hidden="1" customHeight="1" x14ac:dyDescent="0.3">
      <c r="A4826" s="27">
        <f t="shared" si="50"/>
        <v>1121</v>
      </c>
      <c r="B4826" s="31">
        <v>45028</v>
      </c>
      <c r="C4826" s="31">
        <v>45008</v>
      </c>
      <c r="D4826" s="19" t="s">
        <v>1733</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hidden="1" customHeight="1" x14ac:dyDescent="0.3">
      <c r="A4827" s="27">
        <f t="shared" si="50"/>
        <v>1122</v>
      </c>
      <c r="B4827" s="31">
        <v>45028</v>
      </c>
      <c r="C4827" s="24">
        <v>45003</v>
      </c>
      <c r="D4827" s="19" t="s">
        <v>2110</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hidden="1" customHeight="1" x14ac:dyDescent="0.3">
      <c r="A4828" s="27">
        <f t="shared" si="50"/>
        <v>1123</v>
      </c>
      <c r="B4828" s="31">
        <v>45028</v>
      </c>
      <c r="C4828" s="31">
        <v>44932</v>
      </c>
      <c r="D4828" s="19" t="s">
        <v>1738</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hidden="1" customHeight="1" x14ac:dyDescent="0.3">
      <c r="A4829" s="27">
        <f t="shared" si="50"/>
        <v>1124</v>
      </c>
      <c r="B4829" s="31">
        <v>45028</v>
      </c>
      <c r="C4829" s="31">
        <v>44995</v>
      </c>
      <c r="D4829" s="19" t="s">
        <v>1875</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hidden="1" customHeight="1" x14ac:dyDescent="0.3">
      <c r="A4830" s="27">
        <f t="shared" ref="A4830:A4893" si="51">A4829+1</f>
        <v>1125</v>
      </c>
      <c r="B4830" s="31">
        <v>45028</v>
      </c>
      <c r="C4830" s="31">
        <v>44993</v>
      </c>
      <c r="D4830" s="19" t="s">
        <v>1781</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hidden="1" customHeight="1" x14ac:dyDescent="0.3">
      <c r="A4831" s="27">
        <f t="shared" si="51"/>
        <v>1126</v>
      </c>
      <c r="B4831" s="31">
        <v>45028</v>
      </c>
      <c r="C4831" s="31">
        <v>44996</v>
      </c>
      <c r="D4831" s="19" t="s">
        <v>1851</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hidden="1" customHeight="1" x14ac:dyDescent="0.3">
      <c r="A4832" s="27">
        <f t="shared" si="51"/>
        <v>1127</v>
      </c>
      <c r="B4832" s="31">
        <v>45028</v>
      </c>
      <c r="C4832" s="31">
        <v>44994</v>
      </c>
      <c r="D4832" s="19" t="s">
        <v>1849</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hidden="1" customHeight="1" x14ac:dyDescent="0.3">
      <c r="A4833" s="27">
        <f t="shared" si="51"/>
        <v>1128</v>
      </c>
      <c r="B4833" s="31">
        <v>45028</v>
      </c>
      <c r="C4833" s="31">
        <v>44992</v>
      </c>
      <c r="D4833" s="19" t="s">
        <v>1738</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hidden="1"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hidden="1" customHeight="1" x14ac:dyDescent="0.3">
      <c r="A4835" s="27">
        <f t="shared" si="51"/>
        <v>1130</v>
      </c>
      <c r="B4835" s="31">
        <v>45028</v>
      </c>
      <c r="C4835" s="31">
        <v>45007</v>
      </c>
      <c r="D4835" s="19" t="s">
        <v>1748</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hidden="1" customHeight="1" x14ac:dyDescent="0.3">
      <c r="A4836" s="27">
        <v>1130</v>
      </c>
      <c r="B4836" s="31">
        <v>45028</v>
      </c>
      <c r="C4836" s="31">
        <v>45007</v>
      </c>
      <c r="D4836" s="19" t="s">
        <v>1748</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hidden="1" customHeight="1" x14ac:dyDescent="0.3">
      <c r="A4837" s="27">
        <f t="shared" si="51"/>
        <v>1131</v>
      </c>
      <c r="B4837" s="31">
        <v>45028</v>
      </c>
      <c r="C4837" s="31">
        <v>45001</v>
      </c>
      <c r="D4837" s="19" t="s">
        <v>2205</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hidden="1" customHeight="1" x14ac:dyDescent="0.3">
      <c r="A4838" s="27">
        <f t="shared" si="51"/>
        <v>1132</v>
      </c>
      <c r="B4838" s="31">
        <v>45028</v>
      </c>
      <c r="C4838" s="31">
        <v>45012</v>
      </c>
      <c r="D4838" s="19" t="s">
        <v>1803</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hidden="1" customHeight="1" x14ac:dyDescent="0.3">
      <c r="A4839" s="27">
        <f t="shared" si="51"/>
        <v>1133</v>
      </c>
      <c r="B4839" s="31">
        <v>45028</v>
      </c>
      <c r="C4839" s="31">
        <v>45009</v>
      </c>
      <c r="D4839" s="19" t="s">
        <v>1803</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hidden="1" customHeight="1" x14ac:dyDescent="0.3">
      <c r="A4840" s="27">
        <f t="shared" si="51"/>
        <v>1134</v>
      </c>
      <c r="B4840" s="31">
        <v>45028</v>
      </c>
      <c r="C4840" s="31">
        <v>45012</v>
      </c>
      <c r="D4840" s="19" t="s">
        <v>1946</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hidden="1" customHeight="1" x14ac:dyDescent="0.3">
      <c r="A4841" s="27">
        <f t="shared" si="51"/>
        <v>1135</v>
      </c>
      <c r="B4841" s="31">
        <v>45028</v>
      </c>
      <c r="C4841" s="31">
        <v>45008</v>
      </c>
      <c r="D4841" s="19" t="s">
        <v>1773</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hidden="1" customHeight="1" x14ac:dyDescent="0.3">
      <c r="A4842" s="27">
        <f t="shared" si="51"/>
        <v>1136</v>
      </c>
      <c r="B4842" s="31">
        <v>45028</v>
      </c>
      <c r="C4842" s="31">
        <v>44989</v>
      </c>
      <c r="D4842" s="19" t="s">
        <v>1764</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hidden="1" customHeight="1" x14ac:dyDescent="0.3">
      <c r="A4843" s="27">
        <f t="shared" si="51"/>
        <v>1137</v>
      </c>
      <c r="B4843" s="31">
        <v>45028</v>
      </c>
      <c r="C4843" s="31">
        <v>45019</v>
      </c>
      <c r="D4843" s="19" t="s">
        <v>1818</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hidden="1" customHeight="1" x14ac:dyDescent="0.3">
      <c r="A4844" s="27">
        <f t="shared" si="51"/>
        <v>1138</v>
      </c>
      <c r="B4844" s="31">
        <v>45028</v>
      </c>
      <c r="C4844" s="31">
        <v>45019</v>
      </c>
      <c r="D4844" s="19" t="s">
        <v>1913</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hidden="1" customHeight="1" x14ac:dyDescent="0.3">
      <c r="A4845" s="27">
        <v>1138</v>
      </c>
      <c r="B4845" s="31">
        <v>45028</v>
      </c>
      <c r="C4845" s="31">
        <v>45019</v>
      </c>
      <c r="D4845" s="19" t="s">
        <v>1913</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hidden="1"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hidden="1" customHeight="1" x14ac:dyDescent="0.3">
      <c r="A4847" s="27">
        <f t="shared" si="51"/>
        <v>1140</v>
      </c>
      <c r="B4847" s="31">
        <v>45028</v>
      </c>
      <c r="C4847" s="31">
        <v>45019</v>
      </c>
      <c r="D4847" s="19" t="s">
        <v>1968</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hidden="1"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hidden="1"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hidden="1"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hidden="1"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hidden="1"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hidden="1"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hidden="1" customHeight="1" x14ac:dyDescent="0.3">
      <c r="A4854" s="27">
        <f t="shared" si="51"/>
        <v>1146</v>
      </c>
      <c r="B4854" s="31">
        <v>45028</v>
      </c>
      <c r="C4854" s="31">
        <v>45019</v>
      </c>
      <c r="D4854" s="19" t="s">
        <v>2230</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hidden="1" customHeight="1" x14ac:dyDescent="0.3">
      <c r="A4855" s="27">
        <f t="shared" si="51"/>
        <v>1147</v>
      </c>
      <c r="B4855" s="31">
        <v>45028</v>
      </c>
      <c r="C4855" s="31">
        <v>45019</v>
      </c>
      <c r="D4855" s="19" t="s">
        <v>2230</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hidden="1"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hidden="1"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hidden="1"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hidden="1"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hidden="1"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hidden="1" customHeight="1" x14ac:dyDescent="0.3">
      <c r="A4861" s="27">
        <f t="shared" si="51"/>
        <v>1153</v>
      </c>
      <c r="B4861" s="31">
        <v>45028</v>
      </c>
      <c r="C4861" s="31">
        <v>45014</v>
      </c>
      <c r="D4861" s="19" t="s">
        <v>1849</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hidden="1" customHeight="1" x14ac:dyDescent="0.3">
      <c r="A4862" s="27">
        <f t="shared" si="51"/>
        <v>1154</v>
      </c>
      <c r="B4862" s="31">
        <v>45028</v>
      </c>
      <c r="C4862" s="31">
        <v>45014</v>
      </c>
      <c r="D4862" s="19" t="s">
        <v>1882</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hidden="1" customHeight="1" x14ac:dyDescent="0.3">
      <c r="A4863" s="27">
        <f t="shared" si="51"/>
        <v>1155</v>
      </c>
      <c r="B4863" s="31">
        <v>45028</v>
      </c>
      <c r="C4863" s="31">
        <v>45015</v>
      </c>
      <c r="D4863" s="19" t="s">
        <v>1974</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hidden="1" customHeight="1" x14ac:dyDescent="0.3">
      <c r="A4864" s="27">
        <f t="shared" si="51"/>
        <v>1156</v>
      </c>
      <c r="B4864" s="31">
        <v>45028</v>
      </c>
      <c r="C4864" s="31">
        <v>45016</v>
      </c>
      <c r="D4864" s="20" t="s">
        <v>1760</v>
      </c>
      <c r="E4864" s="19" t="str">
        <f>IF(ISBLANK(LeaveTracker[[#This Row],[Employee Name]]),"-----",VLOOKUP(LeaveTracker[[#This Row],[Employee Name]],Employees[[Employee Name]:[Office]],7))</f>
        <v>TCIS</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hidden="1" customHeight="1" x14ac:dyDescent="0.3">
      <c r="A4865" s="27">
        <f t="shared" si="51"/>
        <v>1157</v>
      </c>
      <c r="B4865" s="31">
        <v>45028</v>
      </c>
      <c r="C4865" s="31">
        <v>45016</v>
      </c>
      <c r="D4865" s="19" t="s">
        <v>1878</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hidden="1" customHeight="1" x14ac:dyDescent="0.3">
      <c r="A4866" s="27">
        <f t="shared" si="51"/>
        <v>1158</v>
      </c>
      <c r="B4866" s="31">
        <v>45028</v>
      </c>
      <c r="C4866" s="31">
        <v>45016</v>
      </c>
      <c r="D4866" s="19" t="s">
        <v>1878</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hidden="1" customHeight="1" x14ac:dyDescent="0.3">
      <c r="A4867" s="27">
        <f t="shared" si="51"/>
        <v>1159</v>
      </c>
      <c r="B4867" s="31">
        <v>45028</v>
      </c>
      <c r="C4867" s="31">
        <v>45005</v>
      </c>
      <c r="D4867" s="19" t="s">
        <v>1939</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hidden="1" customHeight="1" x14ac:dyDescent="0.3">
      <c r="A4868" s="27">
        <f t="shared" si="51"/>
        <v>1160</v>
      </c>
      <c r="B4868" s="31">
        <v>45028</v>
      </c>
      <c r="C4868" s="31">
        <v>44995</v>
      </c>
      <c r="D4868" s="19" t="s">
        <v>1840</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hidden="1" customHeight="1" x14ac:dyDescent="0.3">
      <c r="A4869" s="27">
        <f t="shared" si="51"/>
        <v>1161</v>
      </c>
      <c r="B4869" s="31">
        <v>45028</v>
      </c>
      <c r="C4869" s="31">
        <v>44995</v>
      </c>
      <c r="D4869" s="19" t="s">
        <v>1806</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hidden="1" customHeight="1" x14ac:dyDescent="0.3">
      <c r="A4870" s="27">
        <f t="shared" si="51"/>
        <v>1162</v>
      </c>
      <c r="B4870" s="31">
        <v>45028</v>
      </c>
      <c r="C4870" s="31">
        <v>44995</v>
      </c>
      <c r="D4870" s="19" t="s">
        <v>2232</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hidden="1" customHeight="1" x14ac:dyDescent="0.3">
      <c r="A4871" s="27">
        <f t="shared" si="51"/>
        <v>1163</v>
      </c>
      <c r="B4871" s="31">
        <v>45028</v>
      </c>
      <c r="C4871" s="31">
        <v>45002</v>
      </c>
      <c r="D4871" s="19" t="s">
        <v>1968</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hidden="1" customHeight="1" x14ac:dyDescent="0.3">
      <c r="A4872" s="27">
        <f t="shared" si="51"/>
        <v>1164</v>
      </c>
      <c r="B4872" s="31">
        <v>45028</v>
      </c>
      <c r="C4872" s="31">
        <v>44998</v>
      </c>
      <c r="D4872" s="19" t="s">
        <v>1805</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hidden="1" customHeight="1" x14ac:dyDescent="0.3">
      <c r="A4873" s="27">
        <f t="shared" si="51"/>
        <v>1165</v>
      </c>
      <c r="B4873" s="31">
        <v>45028</v>
      </c>
      <c r="C4873" s="31">
        <v>44995</v>
      </c>
      <c r="D4873" s="19" t="s">
        <v>1805</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hidden="1" customHeight="1" x14ac:dyDescent="0.3">
      <c r="A4874" s="27">
        <f t="shared" si="51"/>
        <v>1166</v>
      </c>
      <c r="B4874" s="31">
        <v>45028</v>
      </c>
      <c r="C4874" s="31">
        <v>44991</v>
      </c>
      <c r="D4874" s="19" t="s">
        <v>1844</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hidden="1" customHeight="1" x14ac:dyDescent="0.3">
      <c r="A4875" s="27">
        <f t="shared" si="51"/>
        <v>1167</v>
      </c>
      <c r="B4875" s="31">
        <v>45028</v>
      </c>
      <c r="C4875" s="31">
        <v>44991</v>
      </c>
      <c r="D4875" s="19" t="s">
        <v>1844</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hidden="1" customHeight="1" x14ac:dyDescent="0.3">
      <c r="A4876" s="27">
        <f t="shared" si="51"/>
        <v>1168</v>
      </c>
      <c r="B4876" s="31">
        <v>45028</v>
      </c>
      <c r="C4876" s="31">
        <v>44995</v>
      </c>
      <c r="D4876" s="19" t="s">
        <v>1807</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hidden="1" customHeight="1" x14ac:dyDescent="0.3">
      <c r="A4877" s="27">
        <f t="shared" si="51"/>
        <v>1169</v>
      </c>
      <c r="B4877" s="31">
        <v>45028</v>
      </c>
      <c r="C4877" s="31">
        <v>44994</v>
      </c>
      <c r="D4877" s="19" t="s">
        <v>1807</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hidden="1" customHeight="1" x14ac:dyDescent="0.3">
      <c r="A4878" s="27">
        <f t="shared" si="51"/>
        <v>1170</v>
      </c>
      <c r="B4878" s="31">
        <v>45028</v>
      </c>
      <c r="C4878" s="31">
        <v>44995</v>
      </c>
      <c r="D4878" s="19" t="s">
        <v>1808</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hidden="1" customHeight="1" x14ac:dyDescent="0.3">
      <c r="A4879" s="27">
        <v>1170</v>
      </c>
      <c r="B4879" s="31">
        <v>45028</v>
      </c>
      <c r="C4879" s="31">
        <v>44995</v>
      </c>
      <c r="D4879" s="19" t="s">
        <v>1808</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hidden="1" customHeight="1" x14ac:dyDescent="0.3">
      <c r="A4880" s="27">
        <f t="shared" si="51"/>
        <v>1171</v>
      </c>
      <c r="B4880" s="31">
        <v>45028</v>
      </c>
      <c r="C4880" s="31">
        <v>44994</v>
      </c>
      <c r="D4880" s="19" t="s">
        <v>1808</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2099</v>
      </c>
      <c r="K4880" s="61" t="str">
        <f ca="1">LeaveTracker[[#This Row],[Days]]&amp;" "&amp;LeaveTracker[[#This Row],[Type of Leave]]</f>
        <v>1 OTHER</v>
      </c>
      <c r="L4880" s="23">
        <f ca="1">NETWORKDAYS(LeaveTracker[[#This Row],[Start Date]],LeaveTracker[[#This Row],[End Date]],lstHolidays)</f>
        <v>1</v>
      </c>
      <c r="M4880" s="27"/>
    </row>
    <row r="4881" spans="1:13" ht="30" hidden="1" customHeight="1" x14ac:dyDescent="0.3">
      <c r="A4881" s="27">
        <f t="shared" si="51"/>
        <v>1172</v>
      </c>
      <c r="B4881" s="31">
        <v>45028</v>
      </c>
      <c r="C4881" s="31">
        <v>45006</v>
      </c>
      <c r="D4881" s="19" t="s">
        <v>1900</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hidden="1" customHeight="1" x14ac:dyDescent="0.3">
      <c r="A4882" s="27">
        <f t="shared" si="51"/>
        <v>1173</v>
      </c>
      <c r="B4882" s="31">
        <v>45028</v>
      </c>
      <c r="C4882" s="31">
        <v>44991</v>
      </c>
      <c r="D4882" s="19" t="s">
        <v>1900</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hidden="1" customHeight="1" x14ac:dyDescent="0.3">
      <c r="A4883" s="27">
        <f t="shared" si="51"/>
        <v>1174</v>
      </c>
      <c r="B4883" s="31">
        <v>45028</v>
      </c>
      <c r="C4883" s="31">
        <v>45012</v>
      </c>
      <c r="D4883" s="19" t="s">
        <v>1845</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hidden="1" customHeight="1" x14ac:dyDescent="0.3">
      <c r="A4884" s="27">
        <f t="shared" si="51"/>
        <v>1175</v>
      </c>
      <c r="B4884" s="31">
        <v>45028</v>
      </c>
      <c r="C4884" s="31">
        <v>45012</v>
      </c>
      <c r="D4884" s="19" t="s">
        <v>1845</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hidden="1" customHeight="1" x14ac:dyDescent="0.3">
      <c r="A4885" s="27">
        <f t="shared" si="51"/>
        <v>1176</v>
      </c>
      <c r="B4885" s="31">
        <v>45028</v>
      </c>
      <c r="C4885" s="31">
        <v>45002</v>
      </c>
      <c r="D4885" s="19" t="s">
        <v>1876</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hidden="1" customHeight="1" x14ac:dyDescent="0.3">
      <c r="A4886" s="27">
        <f t="shared" si="51"/>
        <v>1177</v>
      </c>
      <c r="B4886" s="31">
        <v>45028</v>
      </c>
      <c r="C4886" s="31">
        <v>44992</v>
      </c>
      <c r="D4886" s="19" t="s">
        <v>1864</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hidden="1" customHeight="1" x14ac:dyDescent="0.3">
      <c r="A4887" s="27">
        <f t="shared" si="51"/>
        <v>1178</v>
      </c>
      <c r="B4887" s="31">
        <v>45028</v>
      </c>
      <c r="C4887" s="31">
        <v>44987</v>
      </c>
      <c r="D4887" s="19" t="s">
        <v>1864</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hidden="1" customHeight="1" x14ac:dyDescent="0.3">
      <c r="A4888" s="27">
        <f t="shared" si="51"/>
        <v>1179</v>
      </c>
      <c r="B4888" s="31">
        <v>45028</v>
      </c>
      <c r="C4888" s="31">
        <v>44986</v>
      </c>
      <c r="D4888" s="19" t="s">
        <v>1864</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hidden="1" customHeight="1" x14ac:dyDescent="0.3">
      <c r="A4889" s="27">
        <f t="shared" si="51"/>
        <v>1180</v>
      </c>
      <c r="B4889" s="31">
        <v>45028</v>
      </c>
      <c r="C4889" s="31">
        <v>44987</v>
      </c>
      <c r="D4889" s="19" t="s">
        <v>1864</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hidden="1" customHeight="1" x14ac:dyDescent="0.3">
      <c r="A4890" s="27">
        <f t="shared" si="51"/>
        <v>1181</v>
      </c>
      <c r="B4890" s="31">
        <v>45028</v>
      </c>
      <c r="C4890" s="31">
        <v>44991</v>
      </c>
      <c r="D4890" s="19" t="s">
        <v>1839</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hidden="1" customHeight="1" x14ac:dyDescent="0.3">
      <c r="A4891" s="27">
        <f t="shared" si="51"/>
        <v>1182</v>
      </c>
      <c r="B4891" s="31">
        <v>45028</v>
      </c>
      <c r="C4891" s="24">
        <v>45003</v>
      </c>
      <c r="D4891" s="19" t="s">
        <v>1786</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hidden="1" customHeight="1" x14ac:dyDescent="0.3">
      <c r="A4892" s="27">
        <f t="shared" si="51"/>
        <v>1183</v>
      </c>
      <c r="B4892" s="31">
        <v>45028</v>
      </c>
      <c r="C4892" s="31">
        <v>44984</v>
      </c>
      <c r="D4892" s="19" t="s">
        <v>1838</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hidden="1" customHeight="1" x14ac:dyDescent="0.3">
      <c r="A4893" s="27">
        <f t="shared" si="51"/>
        <v>1184</v>
      </c>
      <c r="B4893" s="31">
        <v>45028</v>
      </c>
      <c r="C4893" s="31">
        <v>45005</v>
      </c>
      <c r="D4893" s="19" t="s">
        <v>1841</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hidden="1" customHeight="1" x14ac:dyDescent="0.3">
      <c r="A4894" s="27">
        <f t="shared" ref="A4894:A4957" si="52">A4893+1</f>
        <v>1185</v>
      </c>
      <c r="B4894" s="31">
        <v>45028</v>
      </c>
      <c r="C4894" s="31">
        <v>45015</v>
      </c>
      <c r="D4894" s="19" t="s">
        <v>1899</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hidden="1" customHeight="1" x14ac:dyDescent="0.3">
      <c r="A4895" s="27">
        <f t="shared" si="52"/>
        <v>1186</v>
      </c>
      <c r="B4895" s="31">
        <v>45028</v>
      </c>
      <c r="C4895" s="31">
        <v>44996</v>
      </c>
      <c r="D4895" s="19" t="s">
        <v>1965</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hidden="1" customHeight="1" x14ac:dyDescent="0.3">
      <c r="A4896" s="27">
        <v>1186</v>
      </c>
      <c r="B4896" s="31">
        <v>45028</v>
      </c>
      <c r="C4896" s="31">
        <v>44996</v>
      </c>
      <c r="D4896" s="19" t="s">
        <v>1965</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hidden="1" customHeight="1" x14ac:dyDescent="0.3">
      <c r="A4897" s="27">
        <v>1186</v>
      </c>
      <c r="B4897" s="31">
        <v>45028</v>
      </c>
      <c r="C4897" s="31">
        <v>44996</v>
      </c>
      <c r="D4897" s="19" t="s">
        <v>1965</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hidden="1" customHeight="1" x14ac:dyDescent="0.3">
      <c r="A4898" s="27">
        <v>1186</v>
      </c>
      <c r="B4898" s="31">
        <v>45028</v>
      </c>
      <c r="C4898" s="31">
        <v>44996</v>
      </c>
      <c r="D4898" s="19" t="s">
        <v>1965</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hidden="1" customHeight="1" x14ac:dyDescent="0.3">
      <c r="A4899" s="27">
        <f t="shared" si="52"/>
        <v>1187</v>
      </c>
      <c r="B4899" s="31">
        <v>45028</v>
      </c>
      <c r="C4899" s="31">
        <v>44995</v>
      </c>
      <c r="D4899" s="19" t="s">
        <v>1831</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hidden="1" customHeight="1" x14ac:dyDescent="0.3">
      <c r="A4900" s="27">
        <v>1187</v>
      </c>
      <c r="B4900" s="31">
        <v>45028</v>
      </c>
      <c r="C4900" s="31">
        <v>44995</v>
      </c>
      <c r="D4900" s="19" t="s">
        <v>1831</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hidden="1" customHeight="1" x14ac:dyDescent="0.3">
      <c r="A4901" s="27">
        <f t="shared" si="52"/>
        <v>1188</v>
      </c>
      <c r="B4901" s="31">
        <v>45028</v>
      </c>
      <c r="C4901" s="31">
        <v>44994</v>
      </c>
      <c r="D4901" s="19" t="s">
        <v>1831</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hidden="1" customHeight="1" x14ac:dyDescent="0.3">
      <c r="A4902" s="27">
        <v>1188</v>
      </c>
      <c r="B4902" s="31">
        <v>45028</v>
      </c>
      <c r="C4902" s="31">
        <v>44994</v>
      </c>
      <c r="D4902" s="19" t="s">
        <v>1831</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hidden="1" customHeight="1" x14ac:dyDescent="0.3">
      <c r="A4903" s="27">
        <f t="shared" si="52"/>
        <v>1189</v>
      </c>
      <c r="B4903" s="31">
        <v>45028</v>
      </c>
      <c r="C4903" s="31">
        <v>44992</v>
      </c>
      <c r="D4903" s="19" t="s">
        <v>1810</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hidden="1" customHeight="1" x14ac:dyDescent="0.3">
      <c r="A4904" s="27">
        <f t="shared" si="52"/>
        <v>1190</v>
      </c>
      <c r="B4904" s="31">
        <v>45028</v>
      </c>
      <c r="C4904" s="31">
        <v>44991</v>
      </c>
      <c r="D4904" s="19" t="s">
        <v>1810</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hidden="1" customHeight="1" x14ac:dyDescent="0.3">
      <c r="A4905" s="27">
        <f t="shared" si="52"/>
        <v>1191</v>
      </c>
      <c r="B4905" s="31">
        <v>45028</v>
      </c>
      <c r="C4905" s="31">
        <v>44991</v>
      </c>
      <c r="D4905" s="19" t="s">
        <v>1810</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hidden="1" customHeight="1" x14ac:dyDescent="0.3">
      <c r="A4906" s="27">
        <f t="shared" si="52"/>
        <v>1192</v>
      </c>
      <c r="B4906" s="31">
        <v>45028</v>
      </c>
      <c r="C4906" s="31">
        <v>44991</v>
      </c>
      <c r="D4906" s="19" t="s">
        <v>1810</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hidden="1" customHeight="1" x14ac:dyDescent="0.3">
      <c r="A4907" s="27">
        <v>1192</v>
      </c>
      <c r="B4907" s="31">
        <v>45028</v>
      </c>
      <c r="C4907" s="31">
        <v>44991</v>
      </c>
      <c r="D4907" s="19" t="s">
        <v>1810</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hidden="1" customHeight="1" x14ac:dyDescent="0.3">
      <c r="A4908" s="27">
        <f t="shared" si="52"/>
        <v>1193</v>
      </c>
      <c r="B4908" s="31">
        <v>45028</v>
      </c>
      <c r="C4908" s="31">
        <v>45001</v>
      </c>
      <c r="D4908" s="19" t="s">
        <v>1822</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hidden="1" customHeight="1" x14ac:dyDescent="0.3">
      <c r="A4909" s="27">
        <f t="shared" si="52"/>
        <v>1194</v>
      </c>
      <c r="B4909" s="31">
        <v>45028</v>
      </c>
      <c r="C4909" s="31">
        <v>44992</v>
      </c>
      <c r="D4909" s="19" t="s">
        <v>1822</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hidden="1" customHeight="1" x14ac:dyDescent="0.3">
      <c r="A4910" s="27">
        <v>1194</v>
      </c>
      <c r="B4910" s="31">
        <v>45028</v>
      </c>
      <c r="C4910" s="31">
        <v>44992</v>
      </c>
      <c r="D4910" s="19" t="s">
        <v>1822</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hidden="1" customHeight="1" x14ac:dyDescent="0.3">
      <c r="A4911" s="27">
        <f t="shared" si="52"/>
        <v>1195</v>
      </c>
      <c r="B4911" s="31">
        <v>45028</v>
      </c>
      <c r="C4911" s="31">
        <v>45008</v>
      </c>
      <c r="D4911" s="19" t="s">
        <v>1969</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hidden="1" customHeight="1" x14ac:dyDescent="0.3">
      <c r="A4912" s="27">
        <f t="shared" si="52"/>
        <v>1196</v>
      </c>
      <c r="B4912" s="31">
        <v>45028</v>
      </c>
      <c r="C4912" s="31">
        <v>45008</v>
      </c>
      <c r="D4912" s="19" t="s">
        <v>1969</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hidden="1" customHeight="1" x14ac:dyDescent="0.3">
      <c r="A4913" s="27">
        <f t="shared" si="52"/>
        <v>1197</v>
      </c>
      <c r="B4913" s="31">
        <v>45028</v>
      </c>
      <c r="C4913" s="31">
        <v>45009</v>
      </c>
      <c r="D4913" s="19" t="s">
        <v>1774</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hidden="1" customHeight="1" x14ac:dyDescent="0.3">
      <c r="A4914" s="27">
        <f t="shared" si="52"/>
        <v>1198</v>
      </c>
      <c r="B4914" s="31">
        <v>45028</v>
      </c>
      <c r="C4914" s="31">
        <v>45005</v>
      </c>
      <c r="D4914" s="19" t="s">
        <v>1774</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hidden="1" customHeight="1" x14ac:dyDescent="0.3">
      <c r="A4915" s="27">
        <f t="shared" si="52"/>
        <v>1199</v>
      </c>
      <c r="B4915" s="31">
        <v>45028</v>
      </c>
      <c r="C4915" s="31">
        <v>45012</v>
      </c>
      <c r="D4915" s="19" t="s">
        <v>1937</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hidden="1" customHeight="1" x14ac:dyDescent="0.3">
      <c r="A4916" s="27">
        <f t="shared" si="52"/>
        <v>1200</v>
      </c>
      <c r="B4916" s="31">
        <v>45028</v>
      </c>
      <c r="C4916" s="31">
        <v>45012</v>
      </c>
      <c r="D4916" s="19" t="s">
        <v>1937</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hidden="1" customHeight="1" x14ac:dyDescent="0.3">
      <c r="A4917" s="27">
        <v>1200</v>
      </c>
      <c r="B4917" s="31">
        <v>45028</v>
      </c>
      <c r="C4917" s="31">
        <v>45012</v>
      </c>
      <c r="D4917" s="19" t="s">
        <v>1937</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hidden="1" customHeight="1" x14ac:dyDescent="0.3">
      <c r="A4918" s="27">
        <f t="shared" si="52"/>
        <v>1201</v>
      </c>
      <c r="B4918" s="31">
        <v>45028</v>
      </c>
      <c r="C4918" s="31">
        <v>45012</v>
      </c>
      <c r="D4918" s="19" t="s">
        <v>1937</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hidden="1"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hidden="1" customHeight="1" x14ac:dyDescent="0.3">
      <c r="A4920" s="27">
        <f t="shared" si="52"/>
        <v>1203</v>
      </c>
      <c r="B4920" s="31">
        <v>45028</v>
      </c>
      <c r="C4920" s="31">
        <v>45019</v>
      </c>
      <c r="D4920" s="19" t="s">
        <v>391</v>
      </c>
      <c r="E4920" s="19" t="str">
        <f>IF(ISBLANK(LeaveTracker[[#This Row],[Employee Name]]),"-----",VLOOKUP(LeaveTracker[[#This Row],[Employee Name]],Employees[[Employee Name]:[Office]],7))</f>
        <v>PDAO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hidden="1"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hidden="1"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hidden="1"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hidden="1" customHeight="1" x14ac:dyDescent="0.3">
      <c r="A4924" s="27">
        <f t="shared" si="52"/>
        <v>1207</v>
      </c>
      <c r="B4924" s="31">
        <v>45028</v>
      </c>
      <c r="C4924" s="31">
        <v>44999</v>
      </c>
      <c r="D4924" s="19" t="s">
        <v>1944</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hidden="1"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hidden="1"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hidden="1"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hidden="1"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hidden="1"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hidden="1"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hidden="1"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hidden="1"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hidden="1"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hidden="1"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hidden="1"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hidden="1"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hidden="1"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hidden="1" customHeight="1" x14ac:dyDescent="0.3">
      <c r="A4938" s="27">
        <f t="shared" si="52"/>
        <v>1220</v>
      </c>
      <c r="B4938" s="31">
        <v>45028</v>
      </c>
      <c r="C4938" s="31">
        <v>44910</v>
      </c>
      <c r="D4938" s="19" t="s">
        <v>2207</v>
      </c>
      <c r="E4938" s="51" t="str">
        <f>IF(ISBLANK(LeaveTracker[[#This Row],[Employee Name]]),"-----",VLOOKUP(LeaveTracker[[#This Row],[Employee Name]],Employees[[Employee Name]:[Office]],7))</f>
        <v>INTERNAL</v>
      </c>
      <c r="F4938" s="19" t="str">
        <f>IF(ISBLANK(LeaveTracker[[#This Row],[Employee Name]]),"-----",VLOOKUP(LeaveTracker[[#This Row],[Employee Name]],Employees[[Employee Name]:[Office]],6))</f>
        <v>CASUAL</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hidden="1"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hidden="1"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hidden="1"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hidden="1"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hidden="1"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hidden="1"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hidden="1"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hidden="1"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hidden="1"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hidden="1"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hidden="1"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hidden="1" customHeight="1" x14ac:dyDescent="0.3">
      <c r="A4950" s="27">
        <f t="shared" si="52"/>
        <v>1230</v>
      </c>
      <c r="B4950" s="31">
        <v>45029</v>
      </c>
      <c r="C4950" s="31">
        <v>45027</v>
      </c>
      <c r="D4950" s="19" t="s">
        <v>2236</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hidden="1" customHeight="1" x14ac:dyDescent="0.3">
      <c r="A4951" s="27">
        <f t="shared" si="52"/>
        <v>1231</v>
      </c>
      <c r="B4951" s="31">
        <v>45029</v>
      </c>
      <c r="C4951" s="31">
        <v>45019</v>
      </c>
      <c r="D4951" s="19" t="s">
        <v>2236</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hidden="1" customHeight="1" x14ac:dyDescent="0.3">
      <c r="A4952" s="27">
        <f t="shared" si="52"/>
        <v>1232</v>
      </c>
      <c r="B4952" s="31">
        <v>45029</v>
      </c>
      <c r="C4952" s="31">
        <v>45019</v>
      </c>
      <c r="D4952" s="19" t="s">
        <v>2236</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hidden="1" customHeight="1" x14ac:dyDescent="0.3">
      <c r="A4953" s="27">
        <f t="shared" si="52"/>
        <v>1233</v>
      </c>
      <c r="B4953" s="31">
        <v>45029</v>
      </c>
      <c r="C4953" s="31">
        <v>45019</v>
      </c>
      <c r="D4953" s="19" t="s">
        <v>2066</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hidden="1"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hidden="1"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hidden="1"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hidden="1"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hidden="1"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hidden="1" customHeight="1" x14ac:dyDescent="0.3">
      <c r="A4959" s="27">
        <f t="shared" ref="A4959:A5021" si="53">A4958+1</f>
        <v>1238</v>
      </c>
      <c r="B4959" s="31">
        <v>45029</v>
      </c>
      <c r="C4959" s="31">
        <v>44993</v>
      </c>
      <c r="D4959" s="19" t="s">
        <v>2172</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hidden="1" customHeight="1" x14ac:dyDescent="0.3">
      <c r="A4960" s="27">
        <f t="shared" si="53"/>
        <v>1239</v>
      </c>
      <c r="B4960" s="31">
        <v>45029</v>
      </c>
      <c r="C4960" s="31">
        <v>44993</v>
      </c>
      <c r="D4960" s="19" t="s">
        <v>2163</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hidden="1"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hidden="1"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hidden="1"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hidden="1"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hidden="1"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hidden="1"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hidden="1"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hidden="1"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hidden="1"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hidden="1"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hidden="1" customHeight="1" x14ac:dyDescent="0.3">
      <c r="A4971" s="27">
        <f t="shared" si="53"/>
        <v>1250</v>
      </c>
      <c r="B4971" s="31">
        <v>45029</v>
      </c>
      <c r="C4971" s="31">
        <v>44995</v>
      </c>
      <c r="D4971" s="19" t="s">
        <v>2220</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hidden="1"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hidden="1"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hidden="1"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hidden="1"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hidden="1"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hidden="1"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hidden="1"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hidden="1"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hidden="1"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hidden="1"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hidden="1"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hidden="1"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hidden="1" customHeight="1" x14ac:dyDescent="0.3">
      <c r="A4984" s="27">
        <f t="shared" si="53"/>
        <v>1262</v>
      </c>
      <c r="B4984" s="31">
        <v>45029</v>
      </c>
      <c r="C4984" s="31">
        <v>44998</v>
      </c>
      <c r="D4984" s="19" t="s">
        <v>1836</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hidden="1"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hidden="1"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hidden="1"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hidden="1" customHeight="1" x14ac:dyDescent="0.3">
      <c r="A4988" s="27">
        <f t="shared" si="53"/>
        <v>1265</v>
      </c>
      <c r="B4988" s="31">
        <v>45029</v>
      </c>
      <c r="C4988" s="31">
        <v>45020</v>
      </c>
      <c r="D4988" s="19" t="s">
        <v>1826</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hidden="1" customHeight="1" x14ac:dyDescent="0.3">
      <c r="A4989" s="27">
        <f t="shared" si="53"/>
        <v>1266</v>
      </c>
      <c r="B4989" s="31">
        <v>45029</v>
      </c>
      <c r="C4989" s="31">
        <v>45020</v>
      </c>
      <c r="D4989" s="19" t="s">
        <v>1778</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hidden="1" customHeight="1" x14ac:dyDescent="0.3">
      <c r="A4990" s="27">
        <f t="shared" si="53"/>
        <v>1267</v>
      </c>
      <c r="B4990" s="31">
        <v>45029</v>
      </c>
      <c r="C4990" s="31">
        <v>44998</v>
      </c>
      <c r="D4990" s="19" t="s">
        <v>2238</v>
      </c>
      <c r="E4990" s="19" t="str">
        <f>IF(ISBLANK(LeaveTracker[[#This Row],[Employee Name]]),"-----",VLOOKUP(LeaveTracker[[#This Row],[Employee Name]],Employees[[Employee Name]:[Office]],7))</f>
        <v>ASSESSORS OFFICE</v>
      </c>
      <c r="F4990" s="19" t="str">
        <f>IF(ISBLANK(LeaveTracker[[#This Row],[Employee Name]]),"-----",VLOOKUP(LeaveTracker[[#This Row],[Employee Name]],Employees[[Employee Name]:[Office]],6))</f>
        <v>REGULAR</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hidden="1"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hidden="1"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hidden="1"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hidden="1" customHeight="1" x14ac:dyDescent="0.3">
      <c r="A4994" s="27">
        <f t="shared" si="53"/>
        <v>1270</v>
      </c>
      <c r="B4994" s="31">
        <v>45029</v>
      </c>
      <c r="C4994" s="31">
        <v>45027</v>
      </c>
      <c r="D4994" s="19" t="s">
        <v>1034</v>
      </c>
      <c r="E4994" s="19" t="str">
        <f>IF(ISBLANK(LeaveTracker[[#This Row],[Employee Name]]),"-----",VLOOKUP(LeaveTracker[[#This Row],[Employee Name]],Employees[[Employee Name]:[Office]],7))</f>
        <v>CSWDO</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hidden="1"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hidden="1" customHeight="1" x14ac:dyDescent="0.3">
      <c r="A4996" s="27">
        <f t="shared" si="53"/>
        <v>1272</v>
      </c>
      <c r="B4996" s="31">
        <v>45029</v>
      </c>
      <c r="C4996" s="31">
        <v>45027</v>
      </c>
      <c r="D4996" s="19" t="s">
        <v>1900</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hidden="1" customHeight="1" x14ac:dyDescent="0.3">
      <c r="A4997" s="27">
        <f t="shared" si="53"/>
        <v>1273</v>
      </c>
      <c r="B4997" s="31">
        <v>45029</v>
      </c>
      <c r="C4997" s="31">
        <v>45021</v>
      </c>
      <c r="D4997" s="19" t="s">
        <v>1930</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hidden="1" customHeight="1" x14ac:dyDescent="0.3">
      <c r="A4998" s="27">
        <f t="shared" si="53"/>
        <v>1274</v>
      </c>
      <c r="B4998" s="31">
        <v>45029</v>
      </c>
      <c r="C4998" s="24">
        <v>45012</v>
      </c>
      <c r="D4998" s="19" t="s">
        <v>1987</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hidden="1"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hidden="1"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hidden="1"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hidden="1"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hidden="1" customHeight="1" x14ac:dyDescent="0.3">
      <c r="A5003" s="27">
        <f t="shared" si="53"/>
        <v>1279</v>
      </c>
      <c r="B5003" s="31">
        <v>45029</v>
      </c>
      <c r="C5003" s="31">
        <v>45019</v>
      </c>
      <c r="D5003" s="19" t="s">
        <v>1740</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hidden="1" customHeight="1" x14ac:dyDescent="0.3">
      <c r="A5004" s="27">
        <f t="shared" si="53"/>
        <v>1280</v>
      </c>
      <c r="B5004" s="31">
        <v>45029</v>
      </c>
      <c r="C5004" s="31">
        <v>44998</v>
      </c>
      <c r="D5004" s="19" t="s">
        <v>2085</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hidden="1" customHeight="1" x14ac:dyDescent="0.3">
      <c r="A5005" s="27">
        <v>1280</v>
      </c>
      <c r="B5005" s="31">
        <v>45029</v>
      </c>
      <c r="C5005" s="31">
        <v>44998</v>
      </c>
      <c r="D5005" s="19" t="s">
        <v>2085</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hidden="1"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hidden="1" customHeight="1" x14ac:dyDescent="0.3">
      <c r="A5007" s="27">
        <f t="shared" si="53"/>
        <v>1282</v>
      </c>
      <c r="B5007" s="31">
        <v>45029</v>
      </c>
      <c r="C5007" s="31">
        <v>44993</v>
      </c>
      <c r="D5007" s="19" t="s">
        <v>1847</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hidden="1" customHeight="1" x14ac:dyDescent="0.3">
      <c r="A5008" s="27">
        <f t="shared" si="53"/>
        <v>1283</v>
      </c>
      <c r="B5008" s="31">
        <v>45029</v>
      </c>
      <c r="C5008" s="31">
        <v>44993</v>
      </c>
      <c r="D5008" s="19" t="s">
        <v>1847</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hidden="1"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hidden="1"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hidden="1"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hidden="1"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hidden="1"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hidden="1"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hidden="1"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hidden="1"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hidden="1"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hidden="1"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hidden="1"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hidden="1"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hidden="1"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hidden="1"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hidden="1" customHeight="1" x14ac:dyDescent="0.3">
      <c r="A5023" s="27">
        <f t="shared" si="54"/>
        <v>1298</v>
      </c>
      <c r="B5023" s="31">
        <v>45029</v>
      </c>
      <c r="C5023" s="31">
        <v>44998</v>
      </c>
      <c r="D5023" s="19" t="s">
        <v>1752</v>
      </c>
      <c r="E5023" s="19" t="str">
        <f>IF(ISBLANK(LeaveTracker[[#This Row],[Employee Name]]),"-----",VLOOKUP(LeaveTracker[[#This Row],[Employee Name]],Employees[[Employee Name]:[Office]],7))</f>
        <v>TCNHS-ISHS</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hidden="1"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hidden="1"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hidden="1" customHeight="1" x14ac:dyDescent="0.3">
      <c r="A5026" s="27">
        <f t="shared" si="54"/>
        <v>1301</v>
      </c>
      <c r="B5026" s="31">
        <v>45029</v>
      </c>
      <c r="C5026" s="31">
        <v>45027</v>
      </c>
      <c r="D5026" s="19" t="s">
        <v>1837</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hidden="1"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hidden="1"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hidden="1" customHeight="1" x14ac:dyDescent="0.3">
      <c r="A5029" s="27">
        <f t="shared" si="54"/>
        <v>1303</v>
      </c>
      <c r="B5029" s="31">
        <v>45029</v>
      </c>
      <c r="C5029" s="31">
        <v>45027</v>
      </c>
      <c r="D5029" s="19" t="s">
        <v>195</v>
      </c>
      <c r="E5029" s="19" t="str">
        <f>IF(ISBLANK(LeaveTracker[[#This Row],[Employee Name]]),"-----",VLOOKUP(LeaveTracker[[#This Row],[Employee Name]],Employees[[Employee Name]:[Office]],7))</f>
        <v>PEOPLE'S PARK</v>
      </c>
      <c r="F5029" s="19" t="str">
        <f>IF(ISBLANK(LeaveTracker[[#This Row],[Employee Name]]),"-----",VLOOKUP(LeaveTracker[[#This Row],[Employee Name]],Employees[[Employee Name]:[Office]],6))</f>
        <v>CASUAL</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hidden="1" customHeight="1" x14ac:dyDescent="0.3">
      <c r="A5030" s="27">
        <f t="shared" si="54"/>
        <v>1304</v>
      </c>
      <c r="B5030" s="31">
        <v>45029</v>
      </c>
      <c r="C5030" s="31">
        <v>45021</v>
      </c>
      <c r="D5030" s="19" t="s">
        <v>2240</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hidden="1" customHeight="1" x14ac:dyDescent="0.3">
      <c r="A5031" s="27">
        <v>1304</v>
      </c>
      <c r="B5031" s="31">
        <v>45029</v>
      </c>
      <c r="C5031" s="31">
        <v>45021</v>
      </c>
      <c r="D5031" s="19" t="s">
        <v>2240</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hidden="1" customHeight="1" x14ac:dyDescent="0.3">
      <c r="A5032" s="27">
        <f t="shared" si="54"/>
        <v>1305</v>
      </c>
      <c r="B5032" s="31">
        <v>45029</v>
      </c>
      <c r="C5032" s="31">
        <v>45027</v>
      </c>
      <c r="D5032" s="19" t="s">
        <v>1740</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hidden="1"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hidden="1" customHeight="1" x14ac:dyDescent="0.3">
      <c r="A5034" s="27">
        <f t="shared" si="54"/>
        <v>1307</v>
      </c>
      <c r="B5034" s="31">
        <v>45029</v>
      </c>
      <c r="C5034" s="31">
        <v>45027</v>
      </c>
      <c r="D5034" s="19" t="s">
        <v>1763</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hidden="1"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hidden="1"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hidden="1" customHeight="1" x14ac:dyDescent="0.3">
      <c r="A5037" s="27">
        <f t="shared" si="54"/>
        <v>1310</v>
      </c>
      <c r="B5037" s="31">
        <v>45029</v>
      </c>
      <c r="C5037" s="31">
        <v>45027</v>
      </c>
      <c r="D5037" s="19" t="s">
        <v>1768</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hidden="1"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hidden="1"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hidden="1" customHeight="1" x14ac:dyDescent="0.3">
      <c r="A5040" s="27">
        <f t="shared" si="54"/>
        <v>1313</v>
      </c>
      <c r="B5040" s="31">
        <v>45029</v>
      </c>
      <c r="C5040" s="31">
        <v>45008</v>
      </c>
      <c r="D5040" s="19" t="s">
        <v>1850</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hidden="1"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hidden="1"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hidden="1"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hidden="1"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hidden="1"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hidden="1"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hidden="1" customHeight="1" x14ac:dyDescent="0.3">
      <c r="A5047" s="27">
        <f t="shared" si="54"/>
        <v>1318</v>
      </c>
      <c r="B5047" s="31">
        <v>45029</v>
      </c>
      <c r="C5047" s="31">
        <v>45019</v>
      </c>
      <c r="D5047" s="19" t="s">
        <v>1973</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hidden="1" customHeight="1" x14ac:dyDescent="0.3">
      <c r="A5048" s="27">
        <f t="shared" si="54"/>
        <v>1319</v>
      </c>
      <c r="B5048" s="31">
        <v>45029</v>
      </c>
      <c r="C5048" s="31">
        <v>45019</v>
      </c>
      <c r="D5048" s="19" t="s">
        <v>1973</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hidden="1" customHeight="1" x14ac:dyDescent="0.3">
      <c r="A5049" s="27">
        <f t="shared" si="54"/>
        <v>1320</v>
      </c>
      <c r="B5049" s="31">
        <v>45029</v>
      </c>
      <c r="C5049" s="31">
        <v>45028</v>
      </c>
      <c r="D5049" s="19" t="s">
        <v>1764</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hidden="1"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hidden="1"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hidden="1"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hidden="1"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hidden="1"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hidden="1"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hidden="1"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hidden="1"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hidden="1"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hidden="1"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hidden="1"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hidden="1"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hidden="1"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hidden="1"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hidden="1"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hidden="1"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hidden="1"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hidden="1"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hidden="1" customHeight="1" x14ac:dyDescent="0.3">
      <c r="A5068" s="27">
        <f t="shared" si="54"/>
        <v>1338</v>
      </c>
      <c r="B5068" s="31">
        <v>45029</v>
      </c>
      <c r="C5068" s="31">
        <v>45003</v>
      </c>
      <c r="D5068" s="19" t="s">
        <v>2166</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hidden="1"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hidden="1"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hidden="1"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hidden="1" customHeight="1" x14ac:dyDescent="0.3">
      <c r="A5072" s="27">
        <f t="shared" si="54"/>
        <v>1342</v>
      </c>
      <c r="B5072" s="31">
        <v>45029</v>
      </c>
      <c r="C5072" s="31">
        <v>45017</v>
      </c>
      <c r="D5072" s="19" t="s">
        <v>1764</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hidden="1" customHeight="1" x14ac:dyDescent="0.3">
      <c r="A5073" s="27">
        <f t="shared" si="54"/>
        <v>1343</v>
      </c>
      <c r="B5073" s="31">
        <v>45029</v>
      </c>
      <c r="C5073" s="31">
        <v>45017</v>
      </c>
      <c r="D5073" s="19" t="s">
        <v>2243</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hidden="1" customHeight="1" x14ac:dyDescent="0.3">
      <c r="A5074" s="27">
        <f t="shared" si="54"/>
        <v>1344</v>
      </c>
      <c r="B5074" s="31">
        <v>45029</v>
      </c>
      <c r="C5074" s="31">
        <v>45014</v>
      </c>
      <c r="D5074" s="19" t="s">
        <v>1790</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hidden="1" customHeight="1" x14ac:dyDescent="0.3">
      <c r="A5075" s="27">
        <v>1344</v>
      </c>
      <c r="B5075" s="31">
        <v>45029</v>
      </c>
      <c r="C5075" s="31">
        <v>45014</v>
      </c>
      <c r="D5075" s="19" t="s">
        <v>1790</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hidden="1" customHeight="1" x14ac:dyDescent="0.3">
      <c r="A5076" s="27">
        <v>1344</v>
      </c>
      <c r="B5076" s="31">
        <v>45029</v>
      </c>
      <c r="C5076" s="31">
        <v>45014</v>
      </c>
      <c r="D5076" s="19" t="s">
        <v>1790</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hidden="1"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hidden="1" customHeight="1" x14ac:dyDescent="0.3">
      <c r="A5078" s="27">
        <f t="shared" si="54"/>
        <v>1346</v>
      </c>
      <c r="B5078" s="31">
        <v>45029</v>
      </c>
      <c r="C5078" s="31">
        <v>45004</v>
      </c>
      <c r="D5078" s="19" t="s">
        <v>1931</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hidden="1" customHeight="1" x14ac:dyDescent="0.3">
      <c r="A5079" s="27">
        <f t="shared" si="54"/>
        <v>1347</v>
      </c>
      <c r="B5079" s="31">
        <v>45029</v>
      </c>
      <c r="C5079" s="31">
        <v>45005</v>
      </c>
      <c r="D5079" s="19" t="s">
        <v>1767</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hidden="1" customHeight="1" x14ac:dyDescent="0.3">
      <c r="A5080" s="27">
        <f t="shared" si="54"/>
        <v>1348</v>
      </c>
      <c r="B5080" s="31">
        <v>45029</v>
      </c>
      <c r="C5080" s="31">
        <v>45019</v>
      </c>
      <c r="D5080" s="19" t="s">
        <v>2128</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hidden="1"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hidden="1"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hidden="1"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hidden="1"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hidden="1"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hidden="1"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hidden="1"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hidden="1"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hidden="1"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hidden="1" customHeight="1" x14ac:dyDescent="0.3">
      <c r="A5090" s="27">
        <f t="shared" si="55"/>
        <v>1358</v>
      </c>
      <c r="B5090" s="31">
        <v>45029</v>
      </c>
      <c r="C5090" s="31">
        <v>44990</v>
      </c>
      <c r="D5090" s="19" t="s">
        <v>2128</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hidden="1"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hidden="1"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hidden="1" customHeight="1" x14ac:dyDescent="0.3">
      <c r="A5093" s="27">
        <f t="shared" si="55"/>
        <v>1361</v>
      </c>
      <c r="B5093" s="31">
        <v>45029</v>
      </c>
      <c r="C5093" s="24">
        <v>44986</v>
      </c>
      <c r="D5093" s="19" t="s">
        <v>2246</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hidden="1" customHeight="1" x14ac:dyDescent="0.3">
      <c r="A5094" s="27">
        <f t="shared" si="55"/>
        <v>1362</v>
      </c>
      <c r="B5094" s="31">
        <v>45029</v>
      </c>
      <c r="C5094" s="31">
        <v>44988</v>
      </c>
      <c r="D5094" s="8" t="s">
        <v>1984</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hidden="1"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hidden="1"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hidden="1" customHeight="1" x14ac:dyDescent="0.3">
      <c r="A5097" s="27">
        <f t="shared" si="55"/>
        <v>1365</v>
      </c>
      <c r="B5097" s="31">
        <v>45029</v>
      </c>
      <c r="C5097" s="31">
        <v>44992</v>
      </c>
      <c r="D5097" s="19" t="s">
        <v>2204</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hidden="1" customHeight="1" x14ac:dyDescent="0.3">
      <c r="A5098" s="27">
        <f t="shared" si="55"/>
        <v>1366</v>
      </c>
      <c r="B5098" s="31">
        <v>45029</v>
      </c>
      <c r="C5098" s="31">
        <v>44992</v>
      </c>
      <c r="D5098" s="19" t="s">
        <v>2204</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hidden="1" customHeight="1" x14ac:dyDescent="0.3">
      <c r="A5099" s="27">
        <f t="shared" si="55"/>
        <v>1367</v>
      </c>
      <c r="B5099" s="31">
        <v>45029</v>
      </c>
      <c r="C5099" s="31">
        <v>44992</v>
      </c>
      <c r="D5099" s="19" t="s">
        <v>2247</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hidden="1" customHeight="1" x14ac:dyDescent="0.3">
      <c r="A5100" s="27">
        <f t="shared" si="55"/>
        <v>1368</v>
      </c>
      <c r="B5100" s="31">
        <v>45029</v>
      </c>
      <c r="C5100" s="31">
        <v>44992</v>
      </c>
      <c r="D5100" s="19" t="s">
        <v>2230</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hidden="1" customHeight="1" x14ac:dyDescent="0.3">
      <c r="A5101" s="27">
        <f t="shared" si="55"/>
        <v>1369</v>
      </c>
      <c r="B5101" s="31">
        <v>45029</v>
      </c>
      <c r="C5101" s="31">
        <v>44992</v>
      </c>
      <c r="D5101" s="19" t="s">
        <v>1990</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hidden="1" customHeight="1" x14ac:dyDescent="0.3">
      <c r="A5102" s="27">
        <f t="shared" si="55"/>
        <v>1370</v>
      </c>
      <c r="B5102" s="31">
        <v>45029</v>
      </c>
      <c r="C5102" s="31">
        <v>45020</v>
      </c>
      <c r="D5102" s="19" t="s">
        <v>1778</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hidden="1" customHeight="1" x14ac:dyDescent="0.3">
      <c r="A5103" s="27">
        <v>1370</v>
      </c>
      <c r="B5103" s="31">
        <v>45029</v>
      </c>
      <c r="C5103" s="31">
        <v>45020</v>
      </c>
      <c r="D5103" s="19" t="s">
        <v>1778</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hidden="1" customHeight="1" x14ac:dyDescent="0.3">
      <c r="A5104" s="27">
        <f t="shared" si="55"/>
        <v>1371</v>
      </c>
      <c r="B5104" s="31">
        <v>45029</v>
      </c>
      <c r="C5104" s="31">
        <v>45027</v>
      </c>
      <c r="D5104" s="19" t="s">
        <v>2250</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hidden="1"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hidden="1" customHeight="1" x14ac:dyDescent="0.3">
      <c r="A5106" s="27">
        <f t="shared" si="55"/>
        <v>1373</v>
      </c>
      <c r="B5106" s="31">
        <v>45029</v>
      </c>
      <c r="C5106" s="31">
        <v>44992</v>
      </c>
      <c r="D5106" s="19" t="s">
        <v>2253</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hidden="1"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hidden="1"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hidden="1"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hidden="1"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hidden="1"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hidden="1"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hidden="1"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hidden="1"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hidden="1"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hidden="1"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hidden="1"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hidden="1"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hidden="1"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hidden="1"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hidden="1"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hidden="1"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hidden="1"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hidden="1"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hidden="1"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hidden="1"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hidden="1" customHeight="1" x14ac:dyDescent="0.3">
      <c r="A5127" s="27">
        <f t="shared" si="55"/>
        <v>1392</v>
      </c>
      <c r="B5127" s="31">
        <v>45029</v>
      </c>
      <c r="C5127" s="31">
        <v>45021</v>
      </c>
      <c r="D5127" s="19" t="s">
        <v>1774</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hidden="1"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hidden="1"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hidden="1"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hidden="1"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hidden="1"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hidden="1"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hidden="1"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hidden="1"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hidden="1"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hidden="1"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hidden="1"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hidden="1"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hidden="1"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hidden="1"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hidden="1"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hidden="1"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hidden="1"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hidden="1"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hidden="1" customHeight="1" x14ac:dyDescent="0.3">
      <c r="A5146" s="27">
        <f t="shared" si="55"/>
        <v>1410</v>
      </c>
      <c r="B5146" s="31">
        <v>45029</v>
      </c>
      <c r="C5146" s="31">
        <v>45019</v>
      </c>
      <c r="D5146" s="19" t="s">
        <v>2110</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hidden="1"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hidden="1"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hidden="1"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hidden="1"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hidden="1"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hidden="1"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hidden="1"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2254</v>
      </c>
      <c r="K5153" s="61" t="str">
        <f ca="1">LeaveTracker[[#This Row],[Days]]&amp;" "&amp;LeaveTracker[[#This Row],[Type of Leave]]</f>
        <v>3 OTHER</v>
      </c>
      <c r="L5153" s="23">
        <f ca="1">NETWORKDAYS(LeaveTracker[[#This Row],[Start Date]],LeaveTracker[[#This Row],[End Date]],lstHolidays)</f>
        <v>3</v>
      </c>
      <c r="M5153" s="27"/>
    </row>
    <row r="5154" spans="1:13" ht="30" hidden="1"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hidden="1" customHeight="1" x14ac:dyDescent="0.3">
      <c r="A5155" s="27">
        <f t="shared" si="56"/>
        <v>1418</v>
      </c>
      <c r="B5155" s="31">
        <v>45029</v>
      </c>
      <c r="C5155" s="31">
        <v>44998</v>
      </c>
      <c r="D5155" s="19" t="s">
        <v>2016</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hidden="1" customHeight="1" x14ac:dyDescent="0.3">
      <c r="A5156" s="27">
        <f t="shared" si="56"/>
        <v>1419</v>
      </c>
      <c r="B5156" s="31">
        <v>45029</v>
      </c>
      <c r="C5156" s="31">
        <v>44993</v>
      </c>
      <c r="D5156" s="19" t="s">
        <v>2016</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hidden="1" customHeight="1" x14ac:dyDescent="0.3">
      <c r="A5157" s="27">
        <f t="shared" si="56"/>
        <v>1420</v>
      </c>
      <c r="B5157" s="31">
        <v>45029</v>
      </c>
      <c r="C5157" s="31">
        <v>45000</v>
      </c>
      <c r="D5157" s="19" t="s">
        <v>2257</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hidden="1"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hidden="1"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hidden="1" customHeight="1" x14ac:dyDescent="0.3">
      <c r="A5160" s="27">
        <f t="shared" si="56"/>
        <v>1423</v>
      </c>
      <c r="B5160" s="31">
        <v>45029</v>
      </c>
      <c r="C5160" s="31">
        <v>44987</v>
      </c>
      <c r="D5160" s="19" t="s">
        <v>2258</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hidden="1"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hidden="1"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hidden="1"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hidden="1" customHeight="1" x14ac:dyDescent="0.3">
      <c r="A5164" s="27">
        <f t="shared" si="56"/>
        <v>1427</v>
      </c>
      <c r="B5164" s="31">
        <v>45030</v>
      </c>
      <c r="C5164" s="31">
        <v>44936</v>
      </c>
      <c r="D5164" s="19" t="s">
        <v>2270</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hidden="1" customHeight="1" x14ac:dyDescent="0.3">
      <c r="A5165" s="27">
        <f t="shared" si="56"/>
        <v>1428</v>
      </c>
      <c r="B5165" s="31">
        <v>45030</v>
      </c>
      <c r="D5165" s="19" t="s">
        <v>2273</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hidden="1" customHeight="1" x14ac:dyDescent="0.3">
      <c r="A5166" s="27">
        <f t="shared" si="56"/>
        <v>1429</v>
      </c>
      <c r="B5166" s="31">
        <v>45030</v>
      </c>
      <c r="C5166" s="31">
        <v>44986</v>
      </c>
      <c r="D5166" s="19" t="s">
        <v>2270</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hidden="1" customHeight="1" x14ac:dyDescent="0.3">
      <c r="A5167" s="27">
        <f t="shared" si="56"/>
        <v>1430</v>
      </c>
      <c r="B5167" s="31">
        <v>45030</v>
      </c>
      <c r="C5167" s="31">
        <v>44953</v>
      </c>
      <c r="D5167" s="19" t="s">
        <v>2273</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hidden="1" customHeight="1" x14ac:dyDescent="0.3">
      <c r="A5168" s="27">
        <f t="shared" si="56"/>
        <v>1431</v>
      </c>
      <c r="B5168" s="31">
        <v>45030</v>
      </c>
      <c r="D5168" s="19" t="s">
        <v>2275</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hidden="1" customHeight="1" x14ac:dyDescent="0.3">
      <c r="A5169" s="27">
        <f t="shared" si="56"/>
        <v>1432</v>
      </c>
      <c r="B5169" s="31">
        <v>45030</v>
      </c>
      <c r="C5169" s="24">
        <v>44995</v>
      </c>
      <c r="D5169" s="19" t="s">
        <v>2279</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hidden="1" customHeight="1" x14ac:dyDescent="0.3">
      <c r="A5170" s="27">
        <f t="shared" si="56"/>
        <v>1433</v>
      </c>
      <c r="B5170" s="31">
        <v>45030</v>
      </c>
      <c r="C5170" s="31">
        <v>44931</v>
      </c>
      <c r="D5170" s="19" t="s">
        <v>2283</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hidden="1" customHeight="1" x14ac:dyDescent="0.3">
      <c r="A5171" s="27">
        <f t="shared" si="56"/>
        <v>1434</v>
      </c>
      <c r="B5171" s="31">
        <v>45030</v>
      </c>
      <c r="C5171" s="31">
        <v>44931</v>
      </c>
      <c r="D5171" s="19" t="s">
        <v>2283</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hidden="1" customHeight="1" x14ac:dyDescent="0.3">
      <c r="A5172" s="27">
        <f t="shared" si="56"/>
        <v>1435</v>
      </c>
      <c r="B5172" s="31">
        <v>45030</v>
      </c>
      <c r="C5172" s="31">
        <v>44927</v>
      </c>
      <c r="D5172" s="19" t="s">
        <v>1858</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hidden="1" customHeight="1" x14ac:dyDescent="0.3">
      <c r="A5173" s="27">
        <v>1435</v>
      </c>
      <c r="B5173" s="31">
        <v>45030</v>
      </c>
      <c r="C5173" s="31">
        <v>44927</v>
      </c>
      <c r="D5173" s="19" t="s">
        <v>1858</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hidden="1" customHeight="1" x14ac:dyDescent="0.3">
      <c r="A5174" s="27">
        <f t="shared" si="56"/>
        <v>1436</v>
      </c>
      <c r="B5174" s="31">
        <v>45030</v>
      </c>
      <c r="C5174" s="31">
        <v>44929</v>
      </c>
      <c r="D5174" s="19" t="s">
        <v>1858</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hidden="1" customHeight="1" x14ac:dyDescent="0.3">
      <c r="A5175" s="27">
        <v>1436</v>
      </c>
      <c r="B5175" s="31">
        <v>45030</v>
      </c>
      <c r="C5175" s="31">
        <v>44929</v>
      </c>
      <c r="D5175" s="19" t="s">
        <v>1858</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hidden="1" customHeight="1" x14ac:dyDescent="0.3">
      <c r="A5176" s="27">
        <f t="shared" si="56"/>
        <v>1437</v>
      </c>
      <c r="B5176" s="31">
        <v>45030</v>
      </c>
      <c r="C5176" s="31">
        <v>44942</v>
      </c>
      <c r="D5176" s="19" t="s">
        <v>1858</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hidden="1" customHeight="1" x14ac:dyDescent="0.3">
      <c r="A5177" s="27">
        <f t="shared" si="56"/>
        <v>1438</v>
      </c>
      <c r="B5177" s="31">
        <v>45030</v>
      </c>
      <c r="C5177" s="31">
        <v>45029</v>
      </c>
      <c r="D5177" s="19" t="s">
        <v>1768</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hidden="1" customHeight="1" x14ac:dyDescent="0.3">
      <c r="A5178" s="27">
        <f t="shared" si="56"/>
        <v>1439</v>
      </c>
      <c r="B5178" s="31">
        <v>45030</v>
      </c>
      <c r="C5178" s="31">
        <v>45020</v>
      </c>
      <c r="D5178" s="19" t="s">
        <v>2149</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hidden="1" customHeight="1" x14ac:dyDescent="0.3">
      <c r="A5179" s="27">
        <f t="shared" si="56"/>
        <v>1440</v>
      </c>
      <c r="B5179" s="31">
        <v>45030</v>
      </c>
      <c r="C5179" s="31">
        <v>44994</v>
      </c>
      <c r="D5179" s="19" t="s">
        <v>1954</v>
      </c>
      <c r="E5179" s="19" t="str">
        <f>IF(ISBLANK(LeaveTracker[[#This Row],[Employee Name]]),"-----",VLOOKUP(LeaveTracker[[#This Row],[Employee Name]],Employees[[Employee Name]:[Office]],7))</f>
        <v>BPLO</v>
      </c>
      <c r="F5179" s="19" t="str">
        <f>IF(ISBLANK(LeaveTracker[[#This Row],[Employee Name]]),"-----",VLOOKUP(LeaveTracker[[#This Row],[Employee Name]],Employees[[Employee Name]:[Office]],6))</f>
        <v>JOBCON</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hidden="1" customHeight="1" x14ac:dyDescent="0.3">
      <c r="A5180" s="27">
        <v>1440</v>
      </c>
      <c r="B5180" s="31">
        <v>45030</v>
      </c>
      <c r="C5180" s="31">
        <v>44994</v>
      </c>
      <c r="D5180" s="19" t="s">
        <v>1954</v>
      </c>
      <c r="E5180" s="19" t="str">
        <f>IF(ISBLANK(LeaveTracker[[#This Row],[Employee Name]]),"-----",VLOOKUP(LeaveTracker[[#This Row],[Employee Name]],Employees[[Employee Name]:[Office]],7))</f>
        <v>BPLO</v>
      </c>
      <c r="F5180" s="19" t="str">
        <f>IF(ISBLANK(LeaveTracker[[#This Row],[Employee Name]]),"-----",VLOOKUP(LeaveTracker[[#This Row],[Employee Name]],Employees[[Employee Name]:[Office]],6))</f>
        <v>JOBCON</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hidden="1" customHeight="1" x14ac:dyDescent="0.3">
      <c r="A5181" s="27">
        <f t="shared" si="56"/>
        <v>1441</v>
      </c>
      <c r="B5181" s="31">
        <v>45030</v>
      </c>
      <c r="C5181" s="31">
        <v>45005</v>
      </c>
      <c r="D5181" s="19" t="s">
        <v>1954</v>
      </c>
      <c r="E5181" s="19" t="str">
        <f>IF(ISBLANK(LeaveTracker[[#This Row],[Employee Name]]),"-----",VLOOKUP(LeaveTracker[[#This Row],[Employee Name]],Employees[[Employee Name]:[Office]],7))</f>
        <v>BPLO</v>
      </c>
      <c r="F5181" s="19" t="str">
        <f>IF(ISBLANK(LeaveTracker[[#This Row],[Employee Name]]),"-----",VLOOKUP(LeaveTracker[[#This Row],[Employee Name]],Employees[[Employee Name]:[Office]],6))</f>
        <v>JOBCON</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hidden="1" customHeight="1" x14ac:dyDescent="0.3">
      <c r="A5182" s="27">
        <v>1441</v>
      </c>
      <c r="B5182" s="31">
        <v>45030</v>
      </c>
      <c r="C5182" s="31">
        <v>45005</v>
      </c>
      <c r="D5182" s="19" t="s">
        <v>1954</v>
      </c>
      <c r="E5182" s="19" t="str">
        <f>IF(ISBLANK(LeaveTracker[[#This Row],[Employee Name]]),"-----",VLOOKUP(LeaveTracker[[#This Row],[Employee Name]],Employees[[Employee Name]:[Office]],7))</f>
        <v>BPLO</v>
      </c>
      <c r="F5182" s="19" t="str">
        <f>IF(ISBLANK(LeaveTracker[[#This Row],[Employee Name]]),"-----",VLOOKUP(LeaveTracker[[#This Row],[Employee Name]],Employees[[Employee Name]:[Office]],6))</f>
        <v>JOBCON</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hidden="1" customHeight="1" x14ac:dyDescent="0.3">
      <c r="A5183" s="27">
        <f t="shared" si="56"/>
        <v>1442</v>
      </c>
      <c r="B5183" s="31">
        <v>45030</v>
      </c>
      <c r="C5183" s="31">
        <v>44998</v>
      </c>
      <c r="D5183" s="19" t="s">
        <v>1895</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hidden="1" customHeight="1" x14ac:dyDescent="0.3">
      <c r="A5184" s="27">
        <f t="shared" si="56"/>
        <v>1443</v>
      </c>
      <c r="B5184" s="31">
        <v>45030</v>
      </c>
      <c r="C5184" s="31">
        <v>44998</v>
      </c>
      <c r="D5184" s="19" t="s">
        <v>1895</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hidden="1" customHeight="1" x14ac:dyDescent="0.3">
      <c r="A5185" s="27">
        <f t="shared" si="56"/>
        <v>1444</v>
      </c>
      <c r="B5185" s="31">
        <v>45030</v>
      </c>
      <c r="C5185" s="31">
        <v>44981</v>
      </c>
      <c r="D5185" s="19" t="s">
        <v>2285</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hidden="1" customHeight="1" x14ac:dyDescent="0.3">
      <c r="A5186" s="27">
        <f t="shared" si="56"/>
        <v>1445</v>
      </c>
      <c r="B5186" s="31">
        <v>45030</v>
      </c>
      <c r="C5186" s="31">
        <v>44992</v>
      </c>
      <c r="D5186" s="19" t="s">
        <v>2285</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hidden="1" customHeight="1" x14ac:dyDescent="0.3">
      <c r="A5187" s="27">
        <f t="shared" si="56"/>
        <v>1446</v>
      </c>
      <c r="B5187" s="31">
        <v>45030</v>
      </c>
      <c r="C5187" s="31">
        <v>44992</v>
      </c>
      <c r="D5187" s="19" t="s">
        <v>2285</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hidden="1" customHeight="1" x14ac:dyDescent="0.3">
      <c r="A5188" s="27">
        <f t="shared" si="56"/>
        <v>1447</v>
      </c>
      <c r="B5188" s="31">
        <v>45030</v>
      </c>
      <c r="C5188" s="31">
        <v>45027</v>
      </c>
      <c r="D5188" s="19" t="s">
        <v>2288</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hidden="1" customHeight="1" x14ac:dyDescent="0.3">
      <c r="A5189" s="27">
        <f t="shared" si="56"/>
        <v>1448</v>
      </c>
      <c r="B5189" s="31">
        <v>45030</v>
      </c>
      <c r="C5189" s="31">
        <v>45028</v>
      </c>
      <c r="D5189" s="19" t="s">
        <v>2292</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hidden="1" customHeight="1" x14ac:dyDescent="0.3">
      <c r="A5190" s="27">
        <f t="shared" si="56"/>
        <v>1449</v>
      </c>
      <c r="B5190" s="31">
        <v>45030</v>
      </c>
      <c r="C5190" s="31">
        <v>45028</v>
      </c>
      <c r="D5190" s="19" t="s">
        <v>2292</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hidden="1"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hidden="1"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hidden="1" customHeight="1" x14ac:dyDescent="0.3">
      <c r="A5193" s="27">
        <f t="shared" si="56"/>
        <v>1452</v>
      </c>
      <c r="B5193" s="31">
        <v>45030</v>
      </c>
      <c r="C5193" s="31">
        <v>45028</v>
      </c>
      <c r="D5193" s="19" t="s">
        <v>1973</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hidden="1" customHeight="1" x14ac:dyDescent="0.3">
      <c r="A5194" s="27">
        <f t="shared" si="56"/>
        <v>1453</v>
      </c>
      <c r="B5194" s="31">
        <v>45030</v>
      </c>
      <c r="C5194" s="31">
        <v>45029</v>
      </c>
      <c r="D5194" s="19" t="s">
        <v>1820</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hidden="1" customHeight="1" x14ac:dyDescent="0.3">
      <c r="A5195" s="27">
        <f t="shared" si="56"/>
        <v>1454</v>
      </c>
      <c r="B5195" s="31">
        <v>45030</v>
      </c>
      <c r="C5195" s="31">
        <v>45028</v>
      </c>
      <c r="D5195" s="19" t="s">
        <v>2294</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hidden="1" customHeight="1" x14ac:dyDescent="0.3">
      <c r="A5196" s="27">
        <f t="shared" si="56"/>
        <v>1455</v>
      </c>
      <c r="B5196" s="31">
        <v>45030</v>
      </c>
      <c r="C5196" s="31">
        <v>45028</v>
      </c>
      <c r="D5196" s="19" t="s">
        <v>2296</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hidden="1"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hidden="1"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hidden="1"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hidden="1"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hidden="1"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hidden="1"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hidden="1"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hidden="1"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hidden="1"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2297</v>
      </c>
      <c r="K5205" s="61" t="str">
        <f ca="1">LeaveTracker[[#This Row],[Days]]&amp;" "&amp;LeaveTracker[[#This Row],[Type of Leave]]</f>
        <v>1 OTHER</v>
      </c>
      <c r="L5205" s="23">
        <f ca="1">NETWORKDAYS(LeaveTracker[[#This Row],[Start Date]],LeaveTracker[[#This Row],[End Date]],lstHolidays)</f>
        <v>1</v>
      </c>
      <c r="M5205" s="27"/>
    </row>
    <row r="5206" spans="1:13" ht="30" hidden="1"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hidden="1"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hidden="1"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hidden="1"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2297</v>
      </c>
      <c r="K5209" s="61" t="str">
        <f ca="1">LeaveTracker[[#This Row],[Days]]&amp;" "&amp;LeaveTracker[[#This Row],[Type of Leave]]</f>
        <v>1 OTHER</v>
      </c>
      <c r="L5209" s="23">
        <f ca="1">NETWORKDAYS(LeaveTracker[[#This Row],[Start Date]],LeaveTracker[[#This Row],[End Date]],lstHolidays)</f>
        <v>1</v>
      </c>
      <c r="M5209" s="27"/>
    </row>
    <row r="5210" spans="1:13" ht="30" hidden="1"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2297</v>
      </c>
      <c r="K5210" s="61" t="str">
        <f ca="1">LeaveTracker[[#This Row],[Days]]&amp;" "&amp;LeaveTracker[[#This Row],[Type of Leave]]</f>
        <v>1 OTHER</v>
      </c>
      <c r="L5210" s="23">
        <f ca="1">NETWORKDAYS(LeaveTracker[[#This Row],[Start Date]],LeaveTracker[[#This Row],[End Date]],lstHolidays)</f>
        <v>1</v>
      </c>
      <c r="M5210" s="27"/>
    </row>
    <row r="5211" spans="1:13" ht="30" hidden="1"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hidden="1"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2297</v>
      </c>
      <c r="K5212" s="61" t="str">
        <f ca="1">LeaveTracker[[#This Row],[Days]]&amp;" "&amp;LeaveTracker[[#This Row],[Type of Leave]]</f>
        <v>1 OTHER</v>
      </c>
      <c r="L5212" s="23">
        <f ca="1">NETWORKDAYS(LeaveTracker[[#This Row],[Start Date]],LeaveTracker[[#This Row],[End Date]],lstHolidays)</f>
        <v>1</v>
      </c>
      <c r="M5212" s="27"/>
    </row>
    <row r="5213" spans="1:13" ht="30" hidden="1" customHeight="1" x14ac:dyDescent="0.3">
      <c r="A5213" s="27">
        <f t="shared" si="56"/>
        <v>1470</v>
      </c>
      <c r="B5213" s="31">
        <v>45043</v>
      </c>
      <c r="C5213" s="31">
        <v>45033</v>
      </c>
      <c r="D5213" s="19" t="s">
        <v>1952</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hidden="1"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hidden="1"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hidden="1"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hidden="1"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hidden="1"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hidden="1"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hidden="1"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hidden="1"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hidden="1"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hidden="1" customHeight="1" x14ac:dyDescent="0.3">
      <c r="A5223" s="27">
        <f t="shared" si="57"/>
        <v>1480</v>
      </c>
      <c r="B5223" s="31">
        <v>45043</v>
      </c>
      <c r="C5223" s="31">
        <v>44975</v>
      </c>
      <c r="D5223" s="19" t="s">
        <v>2024</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hidden="1"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hidden="1"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hidden="1"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hidden="1"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hidden="1" customHeight="1" x14ac:dyDescent="0.3">
      <c r="A5228" s="27">
        <f t="shared" si="57"/>
        <v>1485</v>
      </c>
      <c r="B5228" s="31">
        <v>45043</v>
      </c>
      <c r="C5228" s="31">
        <v>45033</v>
      </c>
      <c r="D5228" s="19" t="s">
        <v>1729</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hidden="1"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hidden="1"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hidden="1"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hidden="1"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hidden="1" customHeight="1" x14ac:dyDescent="0.3">
      <c r="A5233" s="27">
        <f t="shared" si="57"/>
        <v>1490</v>
      </c>
      <c r="B5233" s="31">
        <v>45043</v>
      </c>
      <c r="C5233" s="31">
        <v>45033</v>
      </c>
      <c r="D5233" s="19" t="s">
        <v>1944</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hidden="1"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hidden="1"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hidden="1"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hidden="1"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hidden="1"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hidden="1"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hidden="1" customHeight="1" x14ac:dyDescent="0.3">
      <c r="A5240" s="27">
        <f t="shared" si="57"/>
        <v>1496</v>
      </c>
      <c r="B5240" s="31">
        <v>45043</v>
      </c>
      <c r="C5240" s="31">
        <v>45040</v>
      </c>
      <c r="D5240" s="19" t="s">
        <v>1765</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hidden="1" customHeight="1" x14ac:dyDescent="0.3">
      <c r="A5241" s="27">
        <f t="shared" si="57"/>
        <v>1497</v>
      </c>
      <c r="B5241" s="31">
        <v>45043</v>
      </c>
      <c r="C5241" s="31">
        <v>45033</v>
      </c>
      <c r="D5241" s="19" t="s">
        <v>1987</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hidden="1" customHeight="1" x14ac:dyDescent="0.3">
      <c r="A5242" s="27">
        <f t="shared" si="57"/>
        <v>1498</v>
      </c>
      <c r="B5242" s="31">
        <v>45043</v>
      </c>
      <c r="C5242" s="31">
        <v>45033</v>
      </c>
      <c r="D5242" s="19" t="s">
        <v>1885</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hidden="1"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hidden="1"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hidden="1" customHeight="1" x14ac:dyDescent="0.3">
      <c r="A5245" s="27">
        <f t="shared" si="57"/>
        <v>1501</v>
      </c>
      <c r="B5245" s="31">
        <v>45043</v>
      </c>
      <c r="C5245" s="31">
        <v>45042</v>
      </c>
      <c r="D5245" s="19" t="s">
        <v>1954</v>
      </c>
      <c r="E5245" s="19" t="str">
        <f>IF(ISBLANK(LeaveTracker[[#This Row],[Employee Name]]),"-----",VLOOKUP(LeaveTracker[[#This Row],[Employee Name]],Employees[[Employee Name]:[Office]],7))</f>
        <v>BPLO</v>
      </c>
      <c r="F5245" s="19" t="str">
        <f>IF(ISBLANK(LeaveTracker[[#This Row],[Employee Name]]),"-----",VLOOKUP(LeaveTracker[[#This Row],[Employee Name]],Employees[[Employee Name]:[Office]],6))</f>
        <v>JOBCON</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hidden="1" customHeight="1" x14ac:dyDescent="0.3">
      <c r="A5246" s="27">
        <f t="shared" si="57"/>
        <v>1502</v>
      </c>
      <c r="B5246" s="31">
        <v>45043</v>
      </c>
      <c r="C5246" s="31">
        <v>45040</v>
      </c>
      <c r="D5246" s="19" t="s">
        <v>2246</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hidden="1" customHeight="1" x14ac:dyDescent="0.3">
      <c r="A5247" s="27">
        <f t="shared" si="57"/>
        <v>1503</v>
      </c>
      <c r="B5247" s="31">
        <v>45043</v>
      </c>
      <c r="C5247" s="31">
        <v>45020</v>
      </c>
      <c r="D5247" s="19" t="s">
        <v>1836</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hidden="1" customHeight="1" x14ac:dyDescent="0.3">
      <c r="A5248" s="27">
        <v>1503</v>
      </c>
      <c r="B5248" s="31">
        <v>45043</v>
      </c>
      <c r="C5248" s="31">
        <v>45020</v>
      </c>
      <c r="D5248" s="19" t="s">
        <v>1836</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hidden="1" customHeight="1" x14ac:dyDescent="0.3">
      <c r="A5249" s="27">
        <v>1503</v>
      </c>
      <c r="B5249" s="31">
        <v>45043</v>
      </c>
      <c r="C5249" s="31">
        <v>45020</v>
      </c>
      <c r="D5249" s="19" t="s">
        <v>1836</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hidden="1" customHeight="1" x14ac:dyDescent="0.3">
      <c r="A5250" s="27">
        <v>1503</v>
      </c>
      <c r="B5250" s="31">
        <v>45043</v>
      </c>
      <c r="C5250" s="31">
        <v>45020</v>
      </c>
      <c r="D5250" s="19" t="s">
        <v>1836</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hidden="1" customHeight="1" x14ac:dyDescent="0.3">
      <c r="A5251" s="27">
        <v>1503</v>
      </c>
      <c r="B5251" s="31">
        <v>45043</v>
      </c>
      <c r="C5251" s="31">
        <v>45020</v>
      </c>
      <c r="D5251" s="19" t="s">
        <v>1836</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hidden="1" customHeight="1" x14ac:dyDescent="0.3">
      <c r="A5252" s="27">
        <f t="shared" si="57"/>
        <v>1504</v>
      </c>
      <c r="B5252" s="31">
        <v>45043</v>
      </c>
      <c r="C5252" s="31">
        <v>45033</v>
      </c>
      <c r="D5252" s="19" t="s">
        <v>1748</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hidden="1" customHeight="1" x14ac:dyDescent="0.3">
      <c r="A5253" s="27">
        <f t="shared" si="57"/>
        <v>1505</v>
      </c>
      <c r="B5253" s="31">
        <v>45043</v>
      </c>
      <c r="C5253" s="31">
        <v>45034</v>
      </c>
      <c r="D5253" s="19" t="s">
        <v>2036</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hidden="1" customHeight="1" x14ac:dyDescent="0.3">
      <c r="A5254" s="27">
        <f t="shared" si="57"/>
        <v>1506</v>
      </c>
      <c r="B5254" s="31">
        <v>45043</v>
      </c>
      <c r="C5254" s="31">
        <v>45033</v>
      </c>
      <c r="D5254" s="19" t="s">
        <v>2226</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hidden="1" customHeight="1" x14ac:dyDescent="0.3">
      <c r="A5255" s="27">
        <v>1506</v>
      </c>
      <c r="B5255" s="31">
        <v>45043</v>
      </c>
      <c r="C5255" s="31">
        <v>45033</v>
      </c>
      <c r="D5255" s="19" t="s">
        <v>2226</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hidden="1" customHeight="1" x14ac:dyDescent="0.3">
      <c r="A5256" s="27">
        <f t="shared" si="57"/>
        <v>1507</v>
      </c>
      <c r="B5256" s="31">
        <v>45043</v>
      </c>
      <c r="D5256" s="19" t="s">
        <v>1848</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hidden="1" customHeight="1" x14ac:dyDescent="0.3">
      <c r="A5257" s="27">
        <f t="shared" si="57"/>
        <v>1508</v>
      </c>
      <c r="B5257" s="31">
        <v>45043</v>
      </c>
      <c r="C5257" s="31">
        <v>45035</v>
      </c>
      <c r="D5257" s="19" t="s">
        <v>1832</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hidden="1" customHeight="1" x14ac:dyDescent="0.3">
      <c r="A5258" s="27">
        <f t="shared" si="57"/>
        <v>1509</v>
      </c>
      <c r="B5258" s="31">
        <v>45043</v>
      </c>
      <c r="C5258" s="31">
        <v>45034</v>
      </c>
      <c r="D5258" s="19" t="s">
        <v>1864</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hidden="1"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hidden="1" customHeight="1" x14ac:dyDescent="0.3">
      <c r="A5260" s="27">
        <f t="shared" si="57"/>
        <v>1511</v>
      </c>
      <c r="B5260" s="31">
        <v>45043</v>
      </c>
      <c r="C5260" s="31">
        <v>45035</v>
      </c>
      <c r="D5260" s="19" t="s">
        <v>1789</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hidden="1" customHeight="1" x14ac:dyDescent="0.3">
      <c r="A5261" s="27">
        <f t="shared" si="57"/>
        <v>1512</v>
      </c>
      <c r="B5261" s="31">
        <v>45043</v>
      </c>
      <c r="C5261" s="31">
        <v>45040</v>
      </c>
      <c r="D5261" s="19" t="s">
        <v>1756</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hidden="1" customHeight="1" x14ac:dyDescent="0.3">
      <c r="A5262" s="27">
        <f t="shared" si="57"/>
        <v>1513</v>
      </c>
      <c r="B5262" s="31">
        <v>45043</v>
      </c>
      <c r="D5262" s="19" t="s">
        <v>1894</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hidden="1" customHeight="1" x14ac:dyDescent="0.3">
      <c r="A5263" s="27">
        <f t="shared" si="57"/>
        <v>1514</v>
      </c>
      <c r="B5263" s="31">
        <v>45043</v>
      </c>
      <c r="C5263" s="31">
        <v>45041</v>
      </c>
      <c r="D5263" s="19" t="s">
        <v>1968</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hidden="1" customHeight="1" x14ac:dyDescent="0.3">
      <c r="A5264" s="27">
        <f t="shared" si="57"/>
        <v>1515</v>
      </c>
      <c r="B5264" s="31">
        <v>45043</v>
      </c>
      <c r="C5264" s="31">
        <v>45040</v>
      </c>
      <c r="D5264" s="19" t="s">
        <v>2301</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hidden="1" customHeight="1" x14ac:dyDescent="0.3">
      <c r="A5265" s="27">
        <v>1515</v>
      </c>
      <c r="B5265" s="31">
        <v>45043</v>
      </c>
      <c r="C5265" s="31">
        <v>45040</v>
      </c>
      <c r="D5265" s="19" t="s">
        <v>2301</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hidden="1" customHeight="1" x14ac:dyDescent="0.3">
      <c r="A5266" s="27">
        <v>1515</v>
      </c>
      <c r="B5266" s="31">
        <v>45043</v>
      </c>
      <c r="C5266" s="31">
        <v>45040</v>
      </c>
      <c r="D5266" s="19" t="s">
        <v>2301</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hidden="1" customHeight="1" x14ac:dyDescent="0.3">
      <c r="A5267" s="27">
        <f t="shared" si="57"/>
        <v>1516</v>
      </c>
      <c r="B5267" s="31">
        <v>45043</v>
      </c>
      <c r="C5267" s="31">
        <v>45041</v>
      </c>
      <c r="D5267" s="19" t="s">
        <v>2303</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hidden="1" customHeight="1" x14ac:dyDescent="0.3">
      <c r="A5268" s="27">
        <f t="shared" si="57"/>
        <v>1517</v>
      </c>
      <c r="B5268" s="31">
        <v>45043</v>
      </c>
      <c r="C5268" s="31">
        <v>45033</v>
      </c>
      <c r="D5268" s="19" t="s">
        <v>1977</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hidden="1" customHeight="1" x14ac:dyDescent="0.3">
      <c r="A5269" s="27">
        <f t="shared" si="57"/>
        <v>1518</v>
      </c>
      <c r="B5269" s="31">
        <v>45043</v>
      </c>
      <c r="C5269" s="31">
        <v>45037</v>
      </c>
      <c r="D5269" s="19" t="s">
        <v>1920</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hidden="1" customHeight="1" x14ac:dyDescent="0.3">
      <c r="A5270" s="27">
        <v>1518</v>
      </c>
      <c r="B5270" s="31">
        <v>45043</v>
      </c>
      <c r="C5270" s="31">
        <v>45037</v>
      </c>
      <c r="D5270" s="19" t="s">
        <v>1920</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hidden="1" customHeight="1" x14ac:dyDescent="0.3">
      <c r="A5271" s="27">
        <f t="shared" si="57"/>
        <v>1519</v>
      </c>
      <c r="B5271" s="31">
        <v>45043</v>
      </c>
      <c r="C5271" s="31">
        <v>45040</v>
      </c>
      <c r="D5271" s="19" t="s">
        <v>1830</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hidden="1" customHeight="1" x14ac:dyDescent="0.3">
      <c r="A5272" s="27">
        <f t="shared" si="57"/>
        <v>1520</v>
      </c>
      <c r="B5272" s="31">
        <v>45043</v>
      </c>
      <c r="C5272" s="31">
        <v>45028</v>
      </c>
      <c r="D5272" s="19" t="s">
        <v>1868</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hidden="1" customHeight="1" x14ac:dyDescent="0.3">
      <c r="A5273" s="27">
        <f t="shared" si="57"/>
        <v>1521</v>
      </c>
      <c r="B5273" s="31">
        <v>45043</v>
      </c>
      <c r="C5273" s="31">
        <v>45041</v>
      </c>
      <c r="D5273" s="19" t="s">
        <v>1882</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hidden="1" customHeight="1" x14ac:dyDescent="0.3">
      <c r="A5274" s="27">
        <f t="shared" si="57"/>
        <v>1522</v>
      </c>
      <c r="B5274" s="31">
        <v>45043</v>
      </c>
      <c r="C5274" s="31">
        <v>45041</v>
      </c>
      <c r="D5274" s="19" t="s">
        <v>2205</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hidden="1" customHeight="1" x14ac:dyDescent="0.3">
      <c r="A5275" s="27">
        <f t="shared" si="57"/>
        <v>1523</v>
      </c>
      <c r="B5275" s="31">
        <v>45043</v>
      </c>
      <c r="C5275" s="31">
        <v>45040</v>
      </c>
      <c r="D5275" s="19" t="s">
        <v>2115</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hidden="1" customHeight="1" x14ac:dyDescent="0.3">
      <c r="A5276" s="27">
        <f t="shared" si="57"/>
        <v>1524</v>
      </c>
      <c r="B5276" s="31">
        <v>45043</v>
      </c>
      <c r="C5276" s="31">
        <v>45030</v>
      </c>
      <c r="D5276" s="19" t="s">
        <v>1886</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hidden="1" customHeight="1" x14ac:dyDescent="0.3">
      <c r="A5277" s="27">
        <f t="shared" si="57"/>
        <v>1525</v>
      </c>
      <c r="B5277" s="31">
        <v>45043</v>
      </c>
      <c r="C5277" s="31">
        <v>45033</v>
      </c>
      <c r="D5277" s="19" t="s">
        <v>1774</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hidden="1" customHeight="1" x14ac:dyDescent="0.3">
      <c r="A5278" s="27">
        <f t="shared" si="57"/>
        <v>1526</v>
      </c>
      <c r="B5278" s="31">
        <v>45043</v>
      </c>
      <c r="C5278" s="31">
        <v>45035</v>
      </c>
      <c r="D5278" s="19" t="s">
        <v>1774</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hidden="1" customHeight="1" x14ac:dyDescent="0.3">
      <c r="A5279" s="27">
        <f t="shared" ref="A5279:A5342" si="58">A5278+1</f>
        <v>1527</v>
      </c>
      <c r="B5279" s="31">
        <v>45043</v>
      </c>
      <c r="C5279" s="31">
        <v>45030</v>
      </c>
      <c r="D5279" s="19" t="s">
        <v>1774</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hidden="1" customHeight="1" x14ac:dyDescent="0.3">
      <c r="A5280" s="27">
        <f t="shared" si="58"/>
        <v>1528</v>
      </c>
      <c r="B5280" s="31">
        <v>45043</v>
      </c>
      <c r="D5280" s="19" t="s">
        <v>1870</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hidden="1" customHeight="1" x14ac:dyDescent="0.3">
      <c r="A5281" s="27">
        <v>1528</v>
      </c>
      <c r="B5281" s="31">
        <v>45043</v>
      </c>
      <c r="D5281" s="19" t="s">
        <v>1870</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hidden="1" customHeight="1" x14ac:dyDescent="0.3">
      <c r="A5282" s="27">
        <v>1528</v>
      </c>
      <c r="B5282" s="31">
        <v>45043</v>
      </c>
      <c r="D5282" s="19" t="s">
        <v>1870</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hidden="1" customHeight="1" x14ac:dyDescent="0.3">
      <c r="A5283" s="27">
        <f t="shared" si="58"/>
        <v>1529</v>
      </c>
      <c r="B5283" s="31">
        <v>45043</v>
      </c>
      <c r="D5283" s="20" t="s">
        <v>1870</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hidden="1" customHeight="1" x14ac:dyDescent="0.3">
      <c r="A5284" s="27">
        <v>1529</v>
      </c>
      <c r="B5284" s="31">
        <v>45043</v>
      </c>
      <c r="D5284" s="20" t="s">
        <v>1870</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hidden="1" customHeight="1" x14ac:dyDescent="0.3">
      <c r="A5285" s="27">
        <v>1529</v>
      </c>
      <c r="B5285" s="31">
        <v>45043</v>
      </c>
      <c r="D5285" s="20" t="s">
        <v>1870</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hidden="1" customHeight="1" x14ac:dyDescent="0.3">
      <c r="A5286" s="27">
        <f t="shared" si="58"/>
        <v>1530</v>
      </c>
      <c r="B5286" s="31">
        <v>45043</v>
      </c>
      <c r="C5286" s="31">
        <v>45036</v>
      </c>
      <c r="D5286" s="19" t="s">
        <v>2201</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hidden="1" customHeight="1" x14ac:dyDescent="0.3">
      <c r="A5287" s="27">
        <f t="shared" si="58"/>
        <v>1531</v>
      </c>
      <c r="B5287" s="31">
        <v>45043</v>
      </c>
      <c r="C5287" s="31">
        <v>45036</v>
      </c>
      <c r="D5287" s="19" t="s">
        <v>2201</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hidden="1"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hidden="1"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hidden="1" customHeight="1" x14ac:dyDescent="0.3">
      <c r="A5290" s="27">
        <f t="shared" si="58"/>
        <v>1534</v>
      </c>
      <c r="B5290" s="31">
        <v>45043</v>
      </c>
      <c r="C5290" s="31">
        <v>45034</v>
      </c>
      <c r="D5290" s="19" t="s">
        <v>1973</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hidden="1" customHeight="1" x14ac:dyDescent="0.3">
      <c r="A5291" s="27">
        <f t="shared" si="58"/>
        <v>1535</v>
      </c>
      <c r="B5291" s="31">
        <v>45043</v>
      </c>
      <c r="C5291" s="31">
        <v>45040</v>
      </c>
      <c r="D5291" s="19" t="s">
        <v>1973</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hidden="1" customHeight="1" x14ac:dyDescent="0.3">
      <c r="A5292" s="27">
        <f t="shared" si="58"/>
        <v>1536</v>
      </c>
      <c r="B5292" s="31">
        <v>45043</v>
      </c>
      <c r="C5292" s="31">
        <v>45030</v>
      </c>
      <c r="D5292" s="19" t="s">
        <v>1973</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hidden="1" customHeight="1" x14ac:dyDescent="0.3">
      <c r="A5293" s="27">
        <f t="shared" si="58"/>
        <v>1537</v>
      </c>
      <c r="B5293" s="31">
        <v>45043</v>
      </c>
      <c r="C5293" s="31">
        <v>45040</v>
      </c>
      <c r="D5293" s="19" t="s">
        <v>1886</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hidden="1" customHeight="1" x14ac:dyDescent="0.3">
      <c r="A5294" s="27">
        <f t="shared" si="58"/>
        <v>1538</v>
      </c>
      <c r="B5294" s="31">
        <v>45043</v>
      </c>
      <c r="C5294" s="31">
        <v>45036</v>
      </c>
      <c r="D5294" s="19" t="s">
        <v>1886</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hidden="1" customHeight="1" x14ac:dyDescent="0.3">
      <c r="A5295" s="27">
        <f t="shared" si="58"/>
        <v>1539</v>
      </c>
      <c r="B5295" s="31">
        <v>45043</v>
      </c>
      <c r="C5295" s="31">
        <v>45040</v>
      </c>
      <c r="D5295" s="19" t="s">
        <v>1740</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hidden="1" customHeight="1" x14ac:dyDescent="0.3">
      <c r="A5296" s="27">
        <f t="shared" si="58"/>
        <v>1540</v>
      </c>
      <c r="B5296" s="31">
        <v>45043</v>
      </c>
      <c r="C5296" s="31">
        <v>45040</v>
      </c>
      <c r="D5296" s="19" t="s">
        <v>1740</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hidden="1"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hidden="1"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hidden="1"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hidden="1"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2304</v>
      </c>
      <c r="K5300" s="61" t="str">
        <f ca="1">LeaveTracker[[#This Row],[Days]]&amp;" "&amp;LeaveTracker[[#This Row],[Type of Leave]]</f>
        <v>1 OTHER</v>
      </c>
      <c r="L5300" s="23">
        <f ca="1">NETWORKDAYS(LeaveTracker[[#This Row],[Start Date]],LeaveTracker[[#This Row],[End Date]],lstHolidays)</f>
        <v>1</v>
      </c>
      <c r="M5300" s="27"/>
    </row>
    <row r="5301" spans="1:13" ht="30" hidden="1"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hidden="1"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hidden="1"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hidden="1"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hidden="1"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hidden="1" customHeight="1" x14ac:dyDescent="0.3">
      <c r="A5306" s="27">
        <f t="shared" si="58"/>
        <v>1548</v>
      </c>
      <c r="B5306" s="31">
        <v>45043</v>
      </c>
      <c r="C5306" s="31">
        <v>45041</v>
      </c>
      <c r="D5306" s="19" t="s">
        <v>2214</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hidden="1" customHeight="1" x14ac:dyDescent="0.3">
      <c r="A5307" s="27">
        <f t="shared" si="58"/>
        <v>1549</v>
      </c>
      <c r="B5307" s="31">
        <v>45043</v>
      </c>
      <c r="C5307" s="31">
        <v>45038</v>
      </c>
      <c r="D5307" s="19" t="s">
        <v>1974</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hidden="1" customHeight="1" x14ac:dyDescent="0.3">
      <c r="A5308" s="27">
        <f t="shared" si="58"/>
        <v>1550</v>
      </c>
      <c r="B5308" s="31">
        <v>45043</v>
      </c>
      <c r="C5308" s="31">
        <v>45040</v>
      </c>
      <c r="D5308" s="19" t="s">
        <v>1900</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hidden="1" customHeight="1" x14ac:dyDescent="0.3">
      <c r="A5309" s="27">
        <f t="shared" si="58"/>
        <v>1551</v>
      </c>
      <c r="B5309" s="31">
        <v>45043</v>
      </c>
      <c r="C5309" s="31">
        <v>45040</v>
      </c>
      <c r="D5309" s="19" t="s">
        <v>1900</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hidden="1" customHeight="1" x14ac:dyDescent="0.3">
      <c r="A5310" s="27">
        <v>1551</v>
      </c>
      <c r="B5310" s="31">
        <v>45043</v>
      </c>
      <c r="C5310" s="31">
        <v>45040</v>
      </c>
      <c r="D5310" s="19" t="s">
        <v>1900</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hidden="1" customHeight="1" x14ac:dyDescent="0.3">
      <c r="A5311" s="27">
        <f t="shared" si="58"/>
        <v>1552</v>
      </c>
      <c r="B5311" s="31">
        <v>45043</v>
      </c>
      <c r="C5311" s="31">
        <v>45033</v>
      </c>
      <c r="D5311" s="19" t="s">
        <v>1845</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hidden="1" customHeight="1" x14ac:dyDescent="0.3">
      <c r="A5312" s="27">
        <f t="shared" si="58"/>
        <v>1553</v>
      </c>
      <c r="B5312" s="31">
        <v>45043</v>
      </c>
      <c r="C5312" s="31">
        <v>45028</v>
      </c>
      <c r="D5312" s="19" t="s">
        <v>1833</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hidden="1" customHeight="1" x14ac:dyDescent="0.3">
      <c r="A5313" s="27">
        <f t="shared" si="58"/>
        <v>1554</v>
      </c>
      <c r="B5313" s="31">
        <v>45043</v>
      </c>
      <c r="C5313" s="31">
        <v>45033</v>
      </c>
      <c r="D5313" s="19" t="s">
        <v>1925</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hidden="1"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hidden="1"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hidden="1"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hidden="1"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hidden="1" customHeight="1" x14ac:dyDescent="0.3">
      <c r="A5318" s="27">
        <f t="shared" si="58"/>
        <v>1559</v>
      </c>
      <c r="B5318" s="31">
        <v>45043</v>
      </c>
      <c r="C5318" s="31">
        <v>45029</v>
      </c>
      <c r="D5318" s="19" t="s">
        <v>1866</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hidden="1" customHeight="1" x14ac:dyDescent="0.3">
      <c r="A5319" s="27">
        <v>1559</v>
      </c>
      <c r="B5319" s="31">
        <v>45043</v>
      </c>
      <c r="C5319" s="31">
        <v>45029</v>
      </c>
      <c r="D5319" s="19" t="s">
        <v>1866</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hidden="1"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2099</v>
      </c>
      <c r="K5320" s="61" t="str">
        <f ca="1">LeaveTracker[[#This Row],[Days]]&amp;" "&amp;LeaveTracker[[#This Row],[Type of Leave]]</f>
        <v>1 OTHER</v>
      </c>
      <c r="L5320" s="23">
        <f ca="1">NETWORKDAYS(LeaveTracker[[#This Row],[Start Date]],LeaveTracker[[#This Row],[End Date]],lstHolidays)</f>
        <v>1</v>
      </c>
      <c r="M5320" s="27"/>
    </row>
    <row r="5321" spans="1:13" ht="30" hidden="1"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hidden="1" customHeight="1" x14ac:dyDescent="0.3">
      <c r="A5322" s="27">
        <f t="shared" si="58"/>
        <v>1562</v>
      </c>
      <c r="B5322" s="31">
        <v>45043</v>
      </c>
      <c r="C5322" s="31">
        <v>45036</v>
      </c>
      <c r="D5322" s="19" t="s">
        <v>2306</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hidden="1"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hidden="1" customHeight="1" x14ac:dyDescent="0.3">
      <c r="A5324" s="27">
        <f t="shared" si="58"/>
        <v>1564</v>
      </c>
      <c r="B5324" s="31">
        <v>45043</v>
      </c>
      <c r="C5324" s="31">
        <v>45040</v>
      </c>
      <c r="D5324" s="19" t="s">
        <v>2309</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hidden="1"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hidden="1"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hidden="1"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hidden="1"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hidden="1"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hidden="1" customHeight="1" x14ac:dyDescent="0.3">
      <c r="A5330" s="27">
        <f t="shared" si="58"/>
        <v>1570</v>
      </c>
      <c r="B5330" s="31">
        <v>45043</v>
      </c>
      <c r="C5330" s="31">
        <v>45040</v>
      </c>
      <c r="D5330" s="19" t="s">
        <v>1839</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hidden="1" customHeight="1" x14ac:dyDescent="0.3">
      <c r="A5331" s="27">
        <f t="shared" si="58"/>
        <v>1571</v>
      </c>
      <c r="B5331" s="31">
        <v>45043</v>
      </c>
      <c r="C5331" s="31">
        <v>45038</v>
      </c>
      <c r="D5331" s="19" t="s">
        <v>1746</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hidden="1"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hidden="1"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hidden="1"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hidden="1"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hidden="1"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hidden="1"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hidden="1"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hidden="1"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hidden="1" customHeight="1" x14ac:dyDescent="0.3">
      <c r="A5340" s="27">
        <f t="shared" si="58"/>
        <v>1579</v>
      </c>
      <c r="B5340" s="31">
        <v>45043</v>
      </c>
      <c r="C5340" s="31">
        <v>45036</v>
      </c>
      <c r="D5340" s="19" t="s">
        <v>2109</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hidden="1" customHeight="1" x14ac:dyDescent="0.3">
      <c r="A5341" s="27">
        <f t="shared" si="58"/>
        <v>1580</v>
      </c>
      <c r="B5341" s="31">
        <v>45043</v>
      </c>
      <c r="C5341" s="31">
        <v>45036</v>
      </c>
      <c r="D5341" s="19" t="s">
        <v>1752</v>
      </c>
      <c r="E5341" s="19" t="str">
        <f>IF(ISBLANK(LeaveTracker[[#This Row],[Employee Name]]),"-----",VLOOKUP(LeaveTracker[[#This Row],[Employee Name]],Employees[[Employee Name]:[Office]],7))</f>
        <v>TCNHS-ISHS</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hidden="1"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hidden="1" customHeight="1" x14ac:dyDescent="0.3">
      <c r="A5343" s="27">
        <f t="shared" ref="A5343:A5406" si="59">A5342+1</f>
        <v>1582</v>
      </c>
      <c r="B5343" s="31">
        <v>45051</v>
      </c>
      <c r="C5343" s="31">
        <v>45049</v>
      </c>
      <c r="D5343" s="19" t="s">
        <v>1799</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hidden="1"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hidden="1"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hidden="1"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hidden="1"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hidden="1" customHeight="1" x14ac:dyDescent="0.3">
      <c r="A5348" s="27">
        <f t="shared" si="59"/>
        <v>1587</v>
      </c>
      <c r="B5348" s="31">
        <v>45051</v>
      </c>
      <c r="C5348" s="31">
        <v>45043</v>
      </c>
      <c r="D5348" s="19" t="s">
        <v>1841</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hidden="1" customHeight="1" x14ac:dyDescent="0.3">
      <c r="A5349" s="27">
        <f t="shared" si="59"/>
        <v>1588</v>
      </c>
      <c r="B5349" s="31">
        <v>45051</v>
      </c>
      <c r="C5349" s="31">
        <v>45050</v>
      </c>
      <c r="D5349" s="19" t="s">
        <v>2016</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hidden="1" customHeight="1" x14ac:dyDescent="0.3">
      <c r="A5350" s="27">
        <f t="shared" si="59"/>
        <v>1589</v>
      </c>
      <c r="B5350" s="31">
        <v>45051</v>
      </c>
      <c r="C5350" s="31">
        <v>45043</v>
      </c>
      <c r="D5350" s="19" t="s">
        <v>2285</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hidden="1" customHeight="1" x14ac:dyDescent="0.3">
      <c r="A5351" s="27">
        <v>1589</v>
      </c>
      <c r="B5351" s="31">
        <v>45051</v>
      </c>
      <c r="C5351" s="31">
        <v>45043</v>
      </c>
      <c r="D5351" s="19" t="s">
        <v>2285</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hidden="1"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hidden="1"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hidden="1"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hidden="1"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hidden="1"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hidden="1"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hidden="1" customHeight="1" x14ac:dyDescent="0.3">
      <c r="A5358" s="27">
        <f t="shared" si="59"/>
        <v>1596</v>
      </c>
      <c r="B5358" s="31">
        <v>45051</v>
      </c>
      <c r="C5358" s="31">
        <v>45043</v>
      </c>
      <c r="D5358" s="19" t="s">
        <v>1771</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hidden="1" customHeight="1" x14ac:dyDescent="0.3">
      <c r="A5359" s="27">
        <f t="shared" si="59"/>
        <v>1597</v>
      </c>
      <c r="B5359" s="31">
        <v>45051</v>
      </c>
      <c r="C5359" s="31">
        <v>45043</v>
      </c>
      <c r="D5359" s="19" t="s">
        <v>1771</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hidden="1"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hidden="1" customHeight="1" x14ac:dyDescent="0.3">
      <c r="A5361" s="27">
        <f t="shared" si="59"/>
        <v>1599</v>
      </c>
      <c r="B5361" s="31">
        <v>45051</v>
      </c>
      <c r="C5361" s="31">
        <v>45041</v>
      </c>
      <c r="D5361" s="19" t="s">
        <v>2162</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hidden="1"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hidden="1"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hidden="1"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hidden="1" customHeight="1" x14ac:dyDescent="0.3">
      <c r="A5365" s="27">
        <f t="shared" si="59"/>
        <v>1603</v>
      </c>
      <c r="B5365" s="31">
        <v>45051</v>
      </c>
      <c r="C5365" s="31">
        <v>45042</v>
      </c>
      <c r="D5365" s="19" t="s">
        <v>1973</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hidden="1" customHeight="1" x14ac:dyDescent="0.3">
      <c r="A5366" s="27">
        <v>1603</v>
      </c>
      <c r="B5366" s="31">
        <v>45051</v>
      </c>
      <c r="C5366" s="31">
        <v>45042</v>
      </c>
      <c r="D5366" s="19" t="s">
        <v>1973</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hidden="1"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hidden="1"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hidden="1"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hidden="1"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hidden="1" customHeight="1" x14ac:dyDescent="0.3">
      <c r="A5371" s="27">
        <f t="shared" si="59"/>
        <v>1608</v>
      </c>
      <c r="B5371" s="31">
        <v>45051</v>
      </c>
      <c r="C5371" s="31">
        <v>45048</v>
      </c>
      <c r="D5371" s="19" t="s">
        <v>2313</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hidden="1" customHeight="1" x14ac:dyDescent="0.3">
      <c r="A5372" s="27">
        <f t="shared" si="59"/>
        <v>1609</v>
      </c>
      <c r="B5372" s="31">
        <v>45051</v>
      </c>
      <c r="D5372" s="19" t="s">
        <v>2205</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hidden="1" customHeight="1" x14ac:dyDescent="0.3">
      <c r="A5373" s="27">
        <f t="shared" si="59"/>
        <v>1610</v>
      </c>
      <c r="B5373" s="31">
        <v>45051</v>
      </c>
      <c r="C5373" s="31">
        <v>45048</v>
      </c>
      <c r="D5373" s="19" t="s">
        <v>1801</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hidden="1" customHeight="1" x14ac:dyDescent="0.3">
      <c r="A5374" s="27">
        <v>1610</v>
      </c>
      <c r="B5374" s="31">
        <v>45051</v>
      </c>
      <c r="C5374" s="31">
        <v>45048</v>
      </c>
      <c r="D5374" s="19" t="s">
        <v>1801</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hidden="1" customHeight="1" x14ac:dyDescent="0.3">
      <c r="A5375" s="27">
        <f t="shared" si="59"/>
        <v>1611</v>
      </c>
      <c r="B5375" s="31">
        <v>45051</v>
      </c>
      <c r="C5375" s="31">
        <v>45048</v>
      </c>
      <c r="D5375" s="19" t="s">
        <v>1803</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hidden="1" customHeight="1" x14ac:dyDescent="0.3">
      <c r="A5376" s="27">
        <f t="shared" si="59"/>
        <v>1612</v>
      </c>
      <c r="B5376" s="31">
        <v>45051</v>
      </c>
      <c r="C5376" s="31">
        <v>45044</v>
      </c>
      <c r="D5376" s="19" t="s">
        <v>2214</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hidden="1"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hidden="1"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hidden="1"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hidden="1" customHeight="1" x14ac:dyDescent="0.3">
      <c r="A5380" s="27">
        <f t="shared" si="59"/>
        <v>1616</v>
      </c>
      <c r="B5380" s="31">
        <v>45051</v>
      </c>
      <c r="C5380" s="31">
        <v>45048</v>
      </c>
      <c r="D5380" s="19" t="s">
        <v>2314</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hidden="1"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hidden="1"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hidden="1"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hidden="1"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hidden="1" customHeight="1" x14ac:dyDescent="0.3">
      <c r="A5385" s="27">
        <f t="shared" si="59"/>
        <v>1621</v>
      </c>
      <c r="B5385" s="31">
        <v>45051</v>
      </c>
      <c r="C5385" s="31">
        <v>45048</v>
      </c>
      <c r="D5385" s="19" t="s">
        <v>1926</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hidden="1" customHeight="1" x14ac:dyDescent="0.3">
      <c r="A5386" s="27">
        <f t="shared" si="59"/>
        <v>1622</v>
      </c>
      <c r="B5386" s="31">
        <v>45051</v>
      </c>
      <c r="C5386" s="31">
        <v>45048</v>
      </c>
      <c r="D5386" s="19" t="s">
        <v>1767</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hidden="1" customHeight="1" x14ac:dyDescent="0.3">
      <c r="A5387" s="27">
        <f t="shared" si="59"/>
        <v>1623</v>
      </c>
      <c r="B5387" s="31">
        <v>45051</v>
      </c>
      <c r="C5387" s="31">
        <v>45048</v>
      </c>
      <c r="D5387" s="19" t="s">
        <v>1784</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hidden="1"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hidden="1"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hidden="1"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hidden="1"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hidden="1" customHeight="1" x14ac:dyDescent="0.3">
      <c r="A5392" s="27">
        <f t="shared" si="59"/>
        <v>1628</v>
      </c>
      <c r="B5392" s="31">
        <v>45051</v>
      </c>
      <c r="C5392" s="31">
        <v>45042</v>
      </c>
      <c r="D5392" s="19" t="s">
        <v>1901</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hidden="1" customHeight="1" x14ac:dyDescent="0.3">
      <c r="A5393" s="27">
        <f t="shared" si="59"/>
        <v>1629</v>
      </c>
      <c r="B5393" s="31">
        <v>45051</v>
      </c>
      <c r="C5393" s="31">
        <v>45042</v>
      </c>
      <c r="D5393" s="19" t="s">
        <v>1901</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hidden="1" customHeight="1" x14ac:dyDescent="0.3">
      <c r="A5394" s="27">
        <f t="shared" si="59"/>
        <v>1630</v>
      </c>
      <c r="B5394" s="31">
        <v>45051</v>
      </c>
      <c r="C5394" s="31">
        <v>45050</v>
      </c>
      <c r="D5394" s="19" t="s">
        <v>1757</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hidden="1" customHeight="1" x14ac:dyDescent="0.3">
      <c r="A5395" s="27">
        <v>1630</v>
      </c>
      <c r="B5395" s="31">
        <v>45051</v>
      </c>
      <c r="C5395" s="31">
        <v>45050</v>
      </c>
      <c r="D5395" s="19" t="s">
        <v>1757</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hidden="1" customHeight="1" x14ac:dyDescent="0.3">
      <c r="A5396" s="27">
        <f t="shared" si="59"/>
        <v>1631</v>
      </c>
      <c r="B5396" s="31">
        <v>45051</v>
      </c>
      <c r="C5396" s="31">
        <v>45043</v>
      </c>
      <c r="D5396" s="19" t="s">
        <v>1849</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hidden="1" customHeight="1" x14ac:dyDescent="0.3">
      <c r="A5397" s="27">
        <f t="shared" si="59"/>
        <v>1632</v>
      </c>
      <c r="B5397" s="31">
        <v>45051</v>
      </c>
      <c r="C5397" s="31">
        <v>45038</v>
      </c>
      <c r="D5397" s="19" t="s">
        <v>1992</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hidden="1" customHeight="1" x14ac:dyDescent="0.3">
      <c r="A5398" s="27">
        <f t="shared" si="59"/>
        <v>1633</v>
      </c>
      <c r="B5398" s="31">
        <v>45051</v>
      </c>
      <c r="C5398" s="31">
        <v>45043</v>
      </c>
      <c r="D5398" s="19" t="s">
        <v>2316</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hidden="1"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hidden="1" customHeight="1" x14ac:dyDescent="0.3">
      <c r="A5400" s="27">
        <f t="shared" si="59"/>
        <v>1635</v>
      </c>
      <c r="B5400" s="31">
        <v>45051</v>
      </c>
      <c r="C5400" s="31">
        <v>45045</v>
      </c>
      <c r="D5400" s="19" t="s">
        <v>2318</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hidden="1" customHeight="1" x14ac:dyDescent="0.3">
      <c r="A5401" s="27">
        <f t="shared" si="59"/>
        <v>1636</v>
      </c>
      <c r="B5401" s="31">
        <v>45051</v>
      </c>
      <c r="C5401" s="31">
        <v>45045</v>
      </c>
      <c r="D5401" s="19" t="s">
        <v>1790</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hidden="1" customHeight="1" x14ac:dyDescent="0.3">
      <c r="A5402" s="27">
        <v>1636</v>
      </c>
      <c r="B5402" s="31">
        <v>45051</v>
      </c>
      <c r="C5402" s="31">
        <v>45045</v>
      </c>
      <c r="D5402" s="19" t="s">
        <v>1790</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hidden="1" customHeight="1" x14ac:dyDescent="0.3">
      <c r="A5403" s="27">
        <f t="shared" si="59"/>
        <v>1637</v>
      </c>
      <c r="B5403" s="31">
        <v>45051</v>
      </c>
      <c r="C5403" s="31">
        <v>45049</v>
      </c>
      <c r="D5403" s="19" t="s">
        <v>1850</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hidden="1" customHeight="1" x14ac:dyDescent="0.3">
      <c r="A5404" s="27">
        <f t="shared" si="59"/>
        <v>1638</v>
      </c>
      <c r="B5404" s="31">
        <v>45051</v>
      </c>
      <c r="C5404" s="31">
        <v>45040</v>
      </c>
      <c r="D5404" s="19" t="s">
        <v>1798</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hidden="1" customHeight="1" x14ac:dyDescent="0.3">
      <c r="A5405" s="27">
        <f t="shared" si="59"/>
        <v>1639</v>
      </c>
      <c r="B5405" s="31">
        <v>45051</v>
      </c>
      <c r="C5405" s="31">
        <v>45049</v>
      </c>
      <c r="D5405" s="19" t="s">
        <v>1798</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hidden="1" customHeight="1" x14ac:dyDescent="0.3">
      <c r="A5406" s="27">
        <f t="shared" si="59"/>
        <v>1640</v>
      </c>
      <c r="B5406" s="31">
        <v>45051</v>
      </c>
      <c r="C5406" s="31">
        <v>45049</v>
      </c>
      <c r="D5406" s="19" t="s">
        <v>1822</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hidden="1" customHeight="1" x14ac:dyDescent="0.3">
      <c r="A5407" s="27">
        <v>1640</v>
      </c>
      <c r="B5407" s="31">
        <v>45051</v>
      </c>
      <c r="C5407" s="31">
        <v>45049</v>
      </c>
      <c r="D5407" s="19" t="s">
        <v>1822</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hidden="1" customHeight="1" x14ac:dyDescent="0.3">
      <c r="A5408" s="27">
        <f t="shared" ref="A5408:A5471" si="60">A5407+1</f>
        <v>1641</v>
      </c>
      <c r="B5408" s="31">
        <v>45051</v>
      </c>
      <c r="C5408" s="31">
        <v>45044</v>
      </c>
      <c r="D5408" s="19" t="s">
        <v>1864</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hidden="1"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hidden="1" customHeight="1" x14ac:dyDescent="0.3">
      <c r="A5410" s="27">
        <f t="shared" si="60"/>
        <v>1643</v>
      </c>
      <c r="B5410" s="31">
        <v>45051</v>
      </c>
      <c r="C5410" s="31">
        <v>45044</v>
      </c>
      <c r="D5410" s="19" t="s">
        <v>1878</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hidden="1" customHeight="1" x14ac:dyDescent="0.3">
      <c r="A5411" s="27">
        <f t="shared" si="60"/>
        <v>1644</v>
      </c>
      <c r="B5411" s="31">
        <v>45051</v>
      </c>
      <c r="C5411" s="31">
        <v>45049</v>
      </c>
      <c r="D5411" s="19" t="s">
        <v>1774</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hidden="1" customHeight="1" x14ac:dyDescent="0.3">
      <c r="A5412" s="27">
        <f t="shared" si="60"/>
        <v>1645</v>
      </c>
      <c r="B5412" s="31">
        <v>45051</v>
      </c>
      <c r="C5412" s="31">
        <v>45049</v>
      </c>
      <c r="D5412" s="19" t="s">
        <v>1740</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hidden="1" customHeight="1" x14ac:dyDescent="0.3">
      <c r="A5413" s="27">
        <f t="shared" si="60"/>
        <v>1646</v>
      </c>
      <c r="B5413" s="31">
        <v>45051</v>
      </c>
      <c r="C5413" s="31">
        <v>45049</v>
      </c>
      <c r="D5413" s="19" t="s">
        <v>1740</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hidden="1" customHeight="1" x14ac:dyDescent="0.3">
      <c r="A5414" s="27">
        <f t="shared" si="60"/>
        <v>1647</v>
      </c>
      <c r="B5414" s="31">
        <v>45051</v>
      </c>
      <c r="C5414" s="31">
        <v>45048</v>
      </c>
      <c r="D5414" s="19" t="s">
        <v>1796</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hidden="1" customHeight="1" x14ac:dyDescent="0.3">
      <c r="A5415" s="27">
        <f t="shared" si="60"/>
        <v>1648</v>
      </c>
      <c r="B5415" s="31">
        <v>45051</v>
      </c>
      <c r="C5415" s="31">
        <v>45048</v>
      </c>
      <c r="D5415" s="19" t="s">
        <v>1034</v>
      </c>
      <c r="E5415" s="19" t="str">
        <f>IF(ISBLANK(LeaveTracker[[#This Row],[Employee Name]]),"-----",VLOOKUP(LeaveTracker[[#This Row],[Employee Name]],Employees[[Employee Name]:[Office]],7))</f>
        <v>CSWDO</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hidden="1"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hidden="1"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hidden="1"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hidden="1"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hidden="1"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hidden="1" customHeight="1" x14ac:dyDescent="0.3">
      <c r="A5421" s="27">
        <f t="shared" si="60"/>
        <v>1654</v>
      </c>
      <c r="B5421" s="31">
        <v>45051</v>
      </c>
      <c r="C5421" s="31">
        <v>45049</v>
      </c>
      <c r="D5421" s="19" t="s">
        <v>1831</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hidden="1" customHeight="1" x14ac:dyDescent="0.3">
      <c r="A5422" s="27">
        <f t="shared" si="60"/>
        <v>1655</v>
      </c>
      <c r="B5422" s="31">
        <v>45051</v>
      </c>
      <c r="C5422" s="31">
        <v>45044</v>
      </c>
      <c r="D5422" s="19" t="s">
        <v>1831</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hidden="1" customHeight="1" x14ac:dyDescent="0.3">
      <c r="A5423" s="27">
        <f t="shared" si="60"/>
        <v>1656</v>
      </c>
      <c r="B5423" s="31">
        <v>45051</v>
      </c>
      <c r="C5423" s="31">
        <v>45050</v>
      </c>
      <c r="D5423" s="19" t="s">
        <v>1804</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hidden="1"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hidden="1" customHeight="1" x14ac:dyDescent="0.3">
      <c r="A5425" s="27">
        <f t="shared" si="60"/>
        <v>1658</v>
      </c>
      <c r="B5425" s="31">
        <v>45051</v>
      </c>
      <c r="C5425" s="31">
        <v>45050</v>
      </c>
      <c r="D5425" s="19" t="s">
        <v>2262</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hidden="1"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hidden="1" customHeight="1" x14ac:dyDescent="0.3">
      <c r="A5427" s="27">
        <f t="shared" si="60"/>
        <v>1660</v>
      </c>
      <c r="B5427" s="31">
        <v>45051</v>
      </c>
      <c r="C5427" s="31">
        <v>45050</v>
      </c>
      <c r="D5427" s="19" t="s">
        <v>2201</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hidden="1" customHeight="1" x14ac:dyDescent="0.3">
      <c r="A5428" s="27">
        <f t="shared" si="60"/>
        <v>1661</v>
      </c>
      <c r="B5428" s="31">
        <v>45051</v>
      </c>
      <c r="C5428" s="31">
        <v>45044</v>
      </c>
      <c r="D5428" s="19" t="s">
        <v>2320</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hidden="1" customHeight="1" x14ac:dyDescent="0.3">
      <c r="A5429" s="27">
        <f t="shared" si="60"/>
        <v>1662</v>
      </c>
      <c r="B5429" s="31">
        <v>45051</v>
      </c>
      <c r="C5429" s="31">
        <v>45048</v>
      </c>
      <c r="D5429" s="19" t="s">
        <v>2041</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hidden="1"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hidden="1"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hidden="1"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hidden="1"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hidden="1"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hidden="1"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hidden="1"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hidden="1" customHeight="1" x14ac:dyDescent="0.3">
      <c r="A5437" s="27">
        <f t="shared" si="60"/>
        <v>1669</v>
      </c>
      <c r="B5437" s="31">
        <v>45056</v>
      </c>
      <c r="C5437" s="31">
        <v>45054</v>
      </c>
      <c r="D5437" s="19" t="s">
        <v>195</v>
      </c>
      <c r="E5437" s="19" t="str">
        <f>IF(ISBLANK(LeaveTracker[[#This Row],[Employee Name]]),"-----",VLOOKUP(LeaveTracker[[#This Row],[Employee Name]],Employees[[Employee Name]:[Office]],7))</f>
        <v>PEOPLE'S PARK</v>
      </c>
      <c r="F5437" s="19" t="str">
        <f>IF(ISBLANK(LeaveTracker[[#This Row],[Employee Name]]),"-----",VLOOKUP(LeaveTracker[[#This Row],[Employee Name]],Employees[[Employee Name]:[Office]],6))</f>
        <v>CASUAL</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hidden="1"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hidden="1"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hidden="1" customHeight="1" x14ac:dyDescent="0.3">
      <c r="A5440" s="27">
        <f t="shared" si="60"/>
        <v>1672</v>
      </c>
      <c r="B5440" s="31">
        <v>45056</v>
      </c>
      <c r="C5440" s="31">
        <v>45054</v>
      </c>
      <c r="D5440" s="19" t="s">
        <v>2016</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hidden="1"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hidden="1"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hidden="1"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hidden="1"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hidden="1"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hidden="1"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hidden="1"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hidden="1"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hidden="1"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hidden="1"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hidden="1"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hidden="1" customHeight="1" x14ac:dyDescent="0.3">
      <c r="A5452" s="27">
        <f t="shared" si="60"/>
        <v>1683</v>
      </c>
      <c r="B5452" s="31">
        <v>45056</v>
      </c>
      <c r="C5452" s="31">
        <v>45051</v>
      </c>
      <c r="D5452" s="19" t="s">
        <v>1814</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hidden="1"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hidden="1"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hidden="1"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1955</v>
      </c>
      <c r="K5455" s="61" t="str">
        <f>LeaveTracker[[#This Row],[Days]]&amp;" "&amp;LeaveTracker[[#This Row],[Type of Leave]]</f>
        <v>12 OTHER</v>
      </c>
      <c r="L5455" s="23">
        <v>12</v>
      </c>
      <c r="M5455" s="27"/>
    </row>
    <row r="5456" spans="1:13" ht="30" hidden="1"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hidden="1"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hidden="1"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hidden="1"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hidden="1"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hidden="1"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hidden="1"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hidden="1"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hidden="1"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hidden="1"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hidden="1"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hidden="1"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hidden="1"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hidden="1" customHeight="1" x14ac:dyDescent="0.3">
      <c r="A5469" s="27">
        <f t="shared" si="60"/>
        <v>1700</v>
      </c>
      <c r="B5469" s="31">
        <v>45056</v>
      </c>
      <c r="D5469" s="19" t="s">
        <v>1799</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hidden="1"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hidden="1"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hidden="1" customHeight="1" x14ac:dyDescent="0.3">
      <c r="A5472" s="27">
        <f t="shared" ref="A5472:A5535" si="61">A5471+1</f>
        <v>1703</v>
      </c>
      <c r="B5472" s="31">
        <v>45056</v>
      </c>
      <c r="C5472" s="31">
        <v>45051</v>
      </c>
      <c r="D5472" s="19" t="s">
        <v>2243</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hidden="1" customHeight="1" x14ac:dyDescent="0.3">
      <c r="A5473" s="27">
        <f t="shared" si="61"/>
        <v>1704</v>
      </c>
      <c r="B5473" s="31">
        <v>45056</v>
      </c>
      <c r="C5473" s="31">
        <v>45054</v>
      </c>
      <c r="D5473" s="19" t="s">
        <v>1899</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hidden="1" customHeight="1" x14ac:dyDescent="0.3">
      <c r="A5474" s="27">
        <f t="shared" si="61"/>
        <v>1705</v>
      </c>
      <c r="B5474" s="31">
        <v>45056</v>
      </c>
      <c r="C5474" s="31">
        <v>45050</v>
      </c>
      <c r="D5474" s="19" t="s">
        <v>1913</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hidden="1" customHeight="1" x14ac:dyDescent="0.3">
      <c r="A5475" s="27">
        <f t="shared" si="61"/>
        <v>1706</v>
      </c>
      <c r="B5475" s="31">
        <v>45056</v>
      </c>
      <c r="C5475" s="31">
        <v>45054</v>
      </c>
      <c r="D5475" s="19" t="s">
        <v>1820</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hidden="1" customHeight="1" x14ac:dyDescent="0.3">
      <c r="A5476" s="27">
        <f t="shared" si="61"/>
        <v>1707</v>
      </c>
      <c r="B5476" s="31">
        <v>45056</v>
      </c>
      <c r="C5476" s="31">
        <v>45050</v>
      </c>
      <c r="D5476" s="19" t="s">
        <v>1913</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4 VL</v>
      </c>
      <c r="L5476" s="23">
        <f ca="1">NETWORKDAYS(LeaveTracker[[#This Row],[Start Date]],LeaveTracker[[#This Row],[End Date]],lstHolidays)</f>
        <v>4</v>
      </c>
      <c r="M5476" s="27"/>
    </row>
    <row r="5477" spans="1:13" ht="30" hidden="1" customHeight="1" x14ac:dyDescent="0.3">
      <c r="A5477" s="27">
        <f t="shared" si="61"/>
        <v>1708</v>
      </c>
      <c r="B5477" s="31">
        <v>45056</v>
      </c>
      <c r="C5477" s="31">
        <v>45061</v>
      </c>
      <c r="D5477" s="19" t="s">
        <v>1818</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hidden="1" customHeight="1" x14ac:dyDescent="0.3">
      <c r="A5478" s="27">
        <f t="shared" si="61"/>
        <v>1709</v>
      </c>
      <c r="B5478" s="31">
        <v>45056</v>
      </c>
      <c r="C5478" s="31">
        <v>45050</v>
      </c>
      <c r="D5478" s="19" t="s">
        <v>1894</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hidden="1" customHeight="1" x14ac:dyDescent="0.3">
      <c r="A5479" s="27">
        <v>1709</v>
      </c>
      <c r="B5479" s="31">
        <v>45056</v>
      </c>
      <c r="C5479" s="31">
        <v>45050</v>
      </c>
      <c r="D5479" s="19" t="s">
        <v>1894</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hidden="1" customHeight="1" x14ac:dyDescent="0.3">
      <c r="A5480" s="27">
        <f t="shared" si="61"/>
        <v>1710</v>
      </c>
      <c r="B5480" s="31">
        <v>45056</v>
      </c>
      <c r="C5480" s="31">
        <v>45049</v>
      </c>
      <c r="D5480" s="19" t="s">
        <v>1756</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hidden="1" customHeight="1" x14ac:dyDescent="0.3">
      <c r="A5481" s="27">
        <f t="shared" si="61"/>
        <v>1711</v>
      </c>
      <c r="B5481" s="31">
        <v>45056</v>
      </c>
      <c r="C5481" s="31">
        <v>45054</v>
      </c>
      <c r="D5481" s="19" t="s">
        <v>1759</v>
      </c>
      <c r="E5481" s="19" t="str">
        <f>IF(ISBLANK(LeaveTracker[[#This Row],[Employee Name]]),"-----",VLOOKUP(LeaveTracker[[#This Row],[Employee Name]],Employees[[Employee Name]:[Office]],7))</f>
        <v>TCIS</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hidden="1" customHeight="1" x14ac:dyDescent="0.3">
      <c r="A5482" s="27">
        <v>1711</v>
      </c>
      <c r="B5482" s="31">
        <v>45056</v>
      </c>
      <c r="C5482" s="31">
        <v>45054</v>
      </c>
      <c r="D5482" s="19" t="s">
        <v>1759</v>
      </c>
      <c r="E5482" s="19" t="str">
        <f>IF(ISBLANK(LeaveTracker[[#This Row],[Employee Name]]),"-----",VLOOKUP(LeaveTracker[[#This Row],[Employee Name]],Employees[[Employee Name]:[Office]],7))</f>
        <v>TCIS</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hidden="1"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hidden="1"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hidden="1"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hidden="1" customHeight="1" x14ac:dyDescent="0.3">
      <c r="A5486" s="27">
        <f t="shared" si="61"/>
        <v>1715</v>
      </c>
      <c r="B5486" s="31">
        <v>45056</v>
      </c>
      <c r="C5486" s="31">
        <v>45049</v>
      </c>
      <c r="D5486" s="19" t="s">
        <v>2085</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hidden="1"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hidden="1"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hidden="1"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hidden="1"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hidden="1"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hidden="1"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hidden="1"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hidden="1" customHeight="1" x14ac:dyDescent="0.3">
      <c r="A5494" s="27">
        <f t="shared" si="61"/>
        <v>1723</v>
      </c>
      <c r="B5494" s="31">
        <v>45056</v>
      </c>
      <c r="C5494" s="31">
        <v>45054</v>
      </c>
      <c r="D5494" s="19" t="s">
        <v>1845</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hidden="1" customHeight="1" x14ac:dyDescent="0.3">
      <c r="A5495" s="27">
        <v>1723</v>
      </c>
      <c r="B5495" s="31">
        <v>45056</v>
      </c>
      <c r="C5495" s="31">
        <v>45054</v>
      </c>
      <c r="D5495" s="19" t="s">
        <v>1845</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hidden="1" customHeight="1" x14ac:dyDescent="0.3">
      <c r="A5496" s="27">
        <f t="shared" si="61"/>
        <v>1724</v>
      </c>
      <c r="B5496" s="31">
        <v>45056</v>
      </c>
      <c r="C5496" s="31">
        <v>45055</v>
      </c>
      <c r="D5496" s="19" t="s">
        <v>2109</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hidden="1"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hidden="1"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hidden="1"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hidden="1" customHeight="1" x14ac:dyDescent="0.3">
      <c r="A5500" s="27">
        <f t="shared" si="61"/>
        <v>1728</v>
      </c>
      <c r="B5500" s="31">
        <v>45056</v>
      </c>
      <c r="C5500" s="31">
        <v>45054</v>
      </c>
      <c r="D5500" s="19" t="s">
        <v>2205</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hidden="1" customHeight="1" x14ac:dyDescent="0.3">
      <c r="A5501" s="27">
        <f t="shared" si="61"/>
        <v>1729</v>
      </c>
      <c r="B5501" s="31">
        <v>45056</v>
      </c>
      <c r="C5501" s="31">
        <v>45054</v>
      </c>
      <c r="D5501" s="19" t="s">
        <v>2214</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hidden="1" customHeight="1" x14ac:dyDescent="0.3">
      <c r="A5502" s="27">
        <f t="shared" si="61"/>
        <v>1730</v>
      </c>
      <c r="B5502" s="31">
        <v>45056</v>
      </c>
      <c r="C5502" s="31">
        <v>45054</v>
      </c>
      <c r="D5502" s="19" t="s">
        <v>1803</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hidden="1" customHeight="1" x14ac:dyDescent="0.3">
      <c r="A5503" s="27">
        <f t="shared" si="61"/>
        <v>1731</v>
      </c>
      <c r="B5503" s="31">
        <v>45056</v>
      </c>
      <c r="C5503" s="31">
        <v>45055</v>
      </c>
      <c r="D5503" s="19" t="s">
        <v>1912</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hidden="1" customHeight="1" x14ac:dyDescent="0.3">
      <c r="A5504" s="27">
        <f t="shared" si="61"/>
        <v>1732</v>
      </c>
      <c r="B5504" s="31">
        <v>45056</v>
      </c>
      <c r="C5504" s="31">
        <v>45054</v>
      </c>
      <c r="D5504" s="19" t="s">
        <v>1912</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hidden="1" customHeight="1" x14ac:dyDescent="0.3">
      <c r="A5505" s="27">
        <f t="shared" si="61"/>
        <v>1733</v>
      </c>
      <c r="B5505" s="31">
        <v>45056</v>
      </c>
      <c r="D5505" s="19" t="s">
        <v>1968</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hidden="1" customHeight="1" x14ac:dyDescent="0.3">
      <c r="A5506" s="27">
        <f t="shared" si="61"/>
        <v>1734</v>
      </c>
      <c r="B5506" s="31">
        <v>45056</v>
      </c>
      <c r="C5506" s="31">
        <v>45055</v>
      </c>
      <c r="D5506" s="19" t="s">
        <v>1884</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hidden="1" customHeight="1" x14ac:dyDescent="0.3">
      <c r="A5507" s="27">
        <f>A5506+1</f>
        <v>1735</v>
      </c>
      <c r="B5507" s="31">
        <v>45056</v>
      </c>
      <c r="C5507" s="31">
        <v>45055</v>
      </c>
      <c r="D5507" s="19" t="s">
        <v>1951</v>
      </c>
      <c r="E5507" s="19" t="str">
        <f>IF(ISBLANK(LeaveTracker[[#This Row],[Employee Name]]),"-----",VLOOKUP(LeaveTracker[[#This Row],[Employee Name]],Employees[[Employee Name]:[Office]],7))</f>
        <v>CSWDO</v>
      </c>
      <c r="F5507" s="19" t="str">
        <f>IF(ISBLANK(LeaveTracker[[#This Row],[Employee Name]]),"-----",VLOOKUP(LeaveTracker[[#This Row],[Employee Name]],Employees[[Employee Name]:[Office]],6))</f>
        <v>CASUAL</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hidden="1"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hidden="1" customHeight="1" x14ac:dyDescent="0.3">
      <c r="A5509" s="27">
        <f t="shared" si="61"/>
        <v>1737</v>
      </c>
      <c r="B5509" s="31">
        <v>45056</v>
      </c>
      <c r="C5509" s="31">
        <v>45054</v>
      </c>
      <c r="D5509" s="19" t="s">
        <v>391</v>
      </c>
      <c r="E5509" s="19" t="str">
        <f>IF(ISBLANK(LeaveTracker[[#This Row],[Employee Name]]),"-----",VLOOKUP(LeaveTracker[[#This Row],[Employee Name]],Employees[[Employee Name]:[Office]],7))</f>
        <v>PDAO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hidden="1" customHeight="1" x14ac:dyDescent="0.3">
      <c r="A5510" s="27">
        <f t="shared" si="61"/>
        <v>1738</v>
      </c>
      <c r="B5510" s="31">
        <v>45056</v>
      </c>
      <c r="C5510" s="31">
        <v>45054</v>
      </c>
      <c r="D5510" s="19" t="s">
        <v>2323</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hidden="1"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hidden="1" customHeight="1" x14ac:dyDescent="0.3">
      <c r="A5512" s="27">
        <f t="shared" si="61"/>
        <v>1740</v>
      </c>
      <c r="B5512" s="31">
        <v>45068</v>
      </c>
      <c r="C5512" s="31">
        <v>45063</v>
      </c>
      <c r="D5512" s="19" t="s">
        <v>2327</v>
      </c>
      <c r="E5512" s="19" t="s">
        <v>2325</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hidden="1"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hidden="1"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hidden="1" customHeight="1" x14ac:dyDescent="0.3">
      <c r="A5515" s="27">
        <f t="shared" si="61"/>
        <v>1743</v>
      </c>
      <c r="B5515" s="31">
        <v>45068</v>
      </c>
      <c r="C5515" s="31">
        <v>45064</v>
      </c>
      <c r="D5515" s="19" t="s">
        <v>2330</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hidden="1" customHeight="1" x14ac:dyDescent="0.3">
      <c r="A5516" s="27">
        <f t="shared" si="61"/>
        <v>1744</v>
      </c>
      <c r="B5516" s="31">
        <v>45068</v>
      </c>
      <c r="C5516" s="31">
        <v>45048</v>
      </c>
      <c r="D5516" s="19" t="s">
        <v>2332</v>
      </c>
      <c r="E5516" s="19" t="str">
        <f>IF(ISBLANK(LeaveTracker[[#This Row],[Employee Name]]),"-----",VLOOKUP(LeaveTracker[[#This Row],[Employee Name]],Employees[[Employee Name]:[Office]],7))</f>
        <v>ONT</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hidden="1" customHeight="1" x14ac:dyDescent="0.3">
      <c r="A5517" s="27">
        <f t="shared" si="61"/>
        <v>1745</v>
      </c>
      <c r="B5517" s="31">
        <v>45068</v>
      </c>
      <c r="C5517" s="31">
        <v>45020</v>
      </c>
      <c r="D5517" s="19" t="s">
        <v>1797</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hidden="1"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hidden="1" customHeight="1" x14ac:dyDescent="0.3">
      <c r="A5519" s="27">
        <f t="shared" si="61"/>
        <v>1747</v>
      </c>
      <c r="B5519" s="31">
        <v>45068</v>
      </c>
      <c r="C5519" s="31">
        <v>45056</v>
      </c>
      <c r="D5519" s="19" t="s">
        <v>2333</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hidden="1"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hidden="1"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hidden="1"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hidden="1"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hidden="1"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hidden="1"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hidden="1"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hidden="1" customHeight="1" x14ac:dyDescent="0.3">
      <c r="A5527" s="27">
        <f t="shared" si="61"/>
        <v>1755</v>
      </c>
      <c r="B5527" s="31">
        <v>45068</v>
      </c>
      <c r="C5527" s="31">
        <v>45061</v>
      </c>
      <c r="D5527" s="19" t="s">
        <v>1992</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hidden="1" customHeight="1" x14ac:dyDescent="0.3">
      <c r="A5528" s="27">
        <f t="shared" si="61"/>
        <v>1756</v>
      </c>
      <c r="B5528" s="31">
        <v>45068</v>
      </c>
      <c r="C5528" s="31">
        <v>45063</v>
      </c>
      <c r="D5528" s="19" t="s">
        <v>1931</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hidden="1"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hidden="1"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hidden="1"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hidden="1"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hidden="1" customHeight="1" x14ac:dyDescent="0.3">
      <c r="A5533" s="27">
        <f t="shared" si="61"/>
        <v>1760</v>
      </c>
      <c r="B5533" s="31">
        <v>45068</v>
      </c>
      <c r="C5533" s="31">
        <v>45063</v>
      </c>
      <c r="D5533" s="19" t="s">
        <v>1895</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1896</v>
      </c>
      <c r="K5533" s="61" t="str">
        <f ca="1">LeaveTracker[[#This Row],[Days]]&amp;" "&amp;LeaveTracker[[#This Row],[Type of Leave]]</f>
        <v>2 SL</v>
      </c>
      <c r="L5533" s="23">
        <f ca="1">NETWORKDAYS(LeaveTracker[[#This Row],[Start Date]],LeaveTracker[[#This Row],[End Date]],lstHolidays)</f>
        <v>2</v>
      </c>
      <c r="M5533" s="27"/>
    </row>
    <row r="5534" spans="1:13" ht="30" hidden="1"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hidden="1" customHeight="1" x14ac:dyDescent="0.3">
      <c r="A5535" s="27">
        <f t="shared" si="61"/>
        <v>1762</v>
      </c>
      <c r="B5535" s="31">
        <v>45068</v>
      </c>
      <c r="C5535" s="31">
        <v>45061</v>
      </c>
      <c r="D5535" s="19" t="s">
        <v>1817</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hidden="1" customHeight="1" x14ac:dyDescent="0.3">
      <c r="A5536" s="27">
        <f t="shared" ref="A5536:A5599" si="62">A5535+1</f>
        <v>1763</v>
      </c>
      <c r="B5536" s="31">
        <v>45068</v>
      </c>
      <c r="C5536" s="31">
        <v>45061</v>
      </c>
      <c r="D5536" s="19" t="s">
        <v>1771</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hidden="1" customHeight="1" x14ac:dyDescent="0.3">
      <c r="A5537" s="27">
        <f t="shared" si="62"/>
        <v>1764</v>
      </c>
      <c r="B5537" s="31">
        <v>45068</v>
      </c>
      <c r="C5537" s="31">
        <v>45061</v>
      </c>
      <c r="D5537" s="19" t="s">
        <v>1771</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hidden="1" customHeight="1" x14ac:dyDescent="0.3">
      <c r="A5538" s="27">
        <f t="shared" si="62"/>
        <v>1765</v>
      </c>
      <c r="B5538" s="31">
        <v>45068</v>
      </c>
      <c r="C5538" s="31">
        <v>45061</v>
      </c>
      <c r="D5538" s="19" t="s">
        <v>1841</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hidden="1"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hidden="1"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hidden="1"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hidden="1"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hidden="1"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hidden="1"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hidden="1"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hidden="1"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hidden="1"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hidden="1"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hidden="1"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hidden="1"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hidden="1"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2334</v>
      </c>
      <c r="K5551" s="61" t="str">
        <f ca="1">LeaveTracker[[#This Row],[Days]]&amp;" "&amp;LeaveTracker[[#This Row],[Type of Leave]]</f>
        <v>15 OTHER</v>
      </c>
      <c r="L5551" s="23">
        <f ca="1">NETWORKDAYS(LeaveTracker[[#This Row],[Start Date]],LeaveTracker[[#This Row],[End Date]],lstHolidays)</f>
        <v>15</v>
      </c>
      <c r="M5551" s="27"/>
    </row>
    <row r="5552" spans="1:13" ht="30" hidden="1"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hidden="1"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hidden="1" customHeight="1" x14ac:dyDescent="0.3">
      <c r="A5554" s="27">
        <f t="shared" si="62"/>
        <v>1781</v>
      </c>
      <c r="B5554" s="31">
        <v>45068</v>
      </c>
      <c r="C5554" s="31">
        <v>45054</v>
      </c>
      <c r="D5554" s="19" t="s">
        <v>1871</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hidden="1" customHeight="1" x14ac:dyDescent="0.3">
      <c r="A5555" s="27">
        <f t="shared" si="62"/>
        <v>1782</v>
      </c>
      <c r="B5555" s="31">
        <v>45068</v>
      </c>
      <c r="C5555" s="31">
        <v>45048</v>
      </c>
      <c r="D5555" s="19" t="s">
        <v>1871</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hidden="1"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hidden="1"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hidden="1"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hidden="1"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hidden="1" customHeight="1" x14ac:dyDescent="0.3">
      <c r="A5560" s="27">
        <f t="shared" si="62"/>
        <v>1786</v>
      </c>
      <c r="B5560" s="31">
        <v>45068</v>
      </c>
      <c r="C5560" s="31">
        <v>45056</v>
      </c>
      <c r="D5560" s="19" t="s">
        <v>1778</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hidden="1"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hidden="1" customHeight="1" x14ac:dyDescent="0.3">
      <c r="A5562" s="27">
        <f t="shared" si="62"/>
        <v>1788</v>
      </c>
      <c r="B5562" s="31">
        <v>45068</v>
      </c>
      <c r="C5562" s="31">
        <v>45055</v>
      </c>
      <c r="D5562" s="19" t="s">
        <v>1795</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hidden="1"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hidden="1" customHeight="1" x14ac:dyDescent="0.3">
      <c r="A5564" s="27">
        <f t="shared" si="62"/>
        <v>1790</v>
      </c>
      <c r="B5564" s="31">
        <v>45068</v>
      </c>
      <c r="C5564" s="31">
        <v>45049</v>
      </c>
      <c r="D5564" s="19" t="s">
        <v>1885</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hidden="1" customHeight="1" x14ac:dyDescent="0.3">
      <c r="A5565" s="27">
        <f t="shared" si="62"/>
        <v>1791</v>
      </c>
      <c r="B5565" s="31">
        <v>45068</v>
      </c>
      <c r="C5565" s="31">
        <v>45054</v>
      </c>
      <c r="D5565" s="19" t="s">
        <v>1952</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hidden="1"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hidden="1"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hidden="1"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hidden="1" customHeight="1" x14ac:dyDescent="0.3">
      <c r="A5569" s="27">
        <f t="shared" si="62"/>
        <v>1795</v>
      </c>
      <c r="B5569" s="31">
        <v>45068</v>
      </c>
      <c r="C5569" s="31">
        <v>45056</v>
      </c>
      <c r="D5569" s="19" t="s">
        <v>1760</v>
      </c>
      <c r="E5569" s="19" t="str">
        <f>IF(ISBLANK(LeaveTracker[[#This Row],[Employee Name]]),"-----",VLOOKUP(LeaveTracker[[#This Row],[Employee Name]],Employees[[Employee Name]:[Office]],7))</f>
        <v>TCIS</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hidden="1"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hidden="1"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hidden="1" customHeight="1" x14ac:dyDescent="0.3">
      <c r="A5572" s="27">
        <f t="shared" si="62"/>
        <v>1798</v>
      </c>
      <c r="B5572" s="31">
        <v>45068</v>
      </c>
      <c r="C5572" s="31">
        <v>45056</v>
      </c>
      <c r="D5572" s="19" t="s">
        <v>2128</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hidden="1"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hidden="1"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hidden="1" customHeight="1" x14ac:dyDescent="0.3">
      <c r="A5575" s="27">
        <f t="shared" si="62"/>
        <v>1801</v>
      </c>
      <c r="B5575" s="31">
        <v>45068</v>
      </c>
      <c r="C5575" s="31">
        <v>45054</v>
      </c>
      <c r="D5575" s="19" t="s">
        <v>2338</v>
      </c>
      <c r="E5575" s="19" t="str">
        <f>IF(ISBLANK(LeaveTracker[[#This Row],[Employee Name]]),"-----",VLOOKUP(LeaveTracker[[#This Row],[Employee Name]],Employees[[Employee Name]:[Office]],7))</f>
        <v>CROSSING ELEM SCH</v>
      </c>
      <c r="F5575" s="19" t="str">
        <f>IF(ISBLANK(LeaveTracker[[#This Row],[Employee Name]]),"-----",VLOOKUP(LeaveTracker[[#This Row],[Employee Name]],Employees[[Employee Name]:[Office]],6))</f>
        <v>REGULAR</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hidden="1" customHeight="1" x14ac:dyDescent="0.3">
      <c r="A5576" s="27">
        <f t="shared" si="62"/>
        <v>1802</v>
      </c>
      <c r="B5576" s="31">
        <v>45068</v>
      </c>
      <c r="C5576" s="31">
        <v>45054</v>
      </c>
      <c r="D5576" s="19" t="s">
        <v>2338</v>
      </c>
      <c r="E5576" s="19" t="str">
        <f>IF(ISBLANK(LeaveTracker[[#This Row],[Employee Name]]),"-----",VLOOKUP(LeaveTracker[[#This Row],[Employee Name]],Employees[[Employee Name]:[Office]],7))</f>
        <v>CROSSING ELEM SCH</v>
      </c>
      <c r="F5576" s="19" t="str">
        <f>IF(ISBLANK(LeaveTracker[[#This Row],[Employee Name]]),"-----",VLOOKUP(LeaveTracker[[#This Row],[Employee Name]],Employees[[Employee Name]:[Office]],6))</f>
        <v>REGULAR</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hidden="1"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hidden="1"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hidden="1"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hidden="1"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hidden="1"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hidden="1"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14 VL</v>
      </c>
      <c r="L5582" s="23">
        <f ca="1">NETWORKDAYS(LeaveTracker[[#This Row],[Start Date]],LeaveTracker[[#This Row],[End Date]],lstHolidays)</f>
        <v>14</v>
      </c>
      <c r="M5582" s="27"/>
    </row>
    <row r="5583" spans="1:13" ht="30" hidden="1"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hidden="1"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hidden="1"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hidden="1"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hidden="1" customHeight="1" x14ac:dyDescent="0.3">
      <c r="A5587" s="27">
        <f t="shared" si="62"/>
        <v>1812</v>
      </c>
      <c r="B5587" s="31">
        <v>45068</v>
      </c>
      <c r="C5587" s="31">
        <v>45055</v>
      </c>
      <c r="D5587" s="19" t="s">
        <v>1034</v>
      </c>
      <c r="E5587" s="19" t="str">
        <f>IF(ISBLANK(LeaveTracker[[#This Row],[Employee Name]]),"-----",VLOOKUP(LeaveTracker[[#This Row],[Employee Name]],Employees[[Employee Name]:[Office]],7))</f>
        <v>CSWDO</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hidden="1"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hidden="1"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hidden="1"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hidden="1" customHeight="1" x14ac:dyDescent="0.3">
      <c r="A5591" s="27">
        <f t="shared" si="62"/>
        <v>1816</v>
      </c>
      <c r="B5591" s="31">
        <v>45068</v>
      </c>
      <c r="C5591" s="31">
        <v>45058</v>
      </c>
      <c r="D5591" s="19" t="s">
        <v>2340</v>
      </c>
      <c r="E5591" s="19" t="str">
        <f>IF(ISBLANK(LeaveTracker[[#This Row],[Employee Name]]),"-----",VLOOKUP(LeaveTracker[[#This Row],[Employee Name]],Employees[[Employee Name]:[Office]],7))</f>
        <v>DA</v>
      </c>
      <c r="F5591" s="19" t="str">
        <f>IF(ISBLANK(LeaveTracker[[#This Row],[Employee Name]]),"-----",VLOOKUP(LeaveTracker[[#This Row],[Employee Name]],Employees[[Employee Name]:[Office]],6))</f>
        <v>CASUAL</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hidden="1"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hidden="1"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hidden="1"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hidden="1"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hidden="1"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hidden="1" customHeight="1" x14ac:dyDescent="0.3">
      <c r="A5597" s="27">
        <f t="shared" si="62"/>
        <v>1822</v>
      </c>
      <c r="B5597" s="31">
        <v>45068</v>
      </c>
      <c r="C5597" s="31">
        <v>45061</v>
      </c>
      <c r="D5597" s="19" t="s">
        <v>2162</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hidden="1"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hidden="1"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hidden="1"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hidden="1"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hidden="1"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hidden="1" customHeight="1" x14ac:dyDescent="0.3">
      <c r="A5603" s="27">
        <f t="shared" si="63"/>
        <v>1826</v>
      </c>
      <c r="B5603" s="31">
        <v>45068</v>
      </c>
      <c r="C5603" s="31">
        <v>45061</v>
      </c>
      <c r="D5603" s="19" t="s">
        <v>2089</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hidden="1" customHeight="1" x14ac:dyDescent="0.3">
      <c r="A5604" s="27">
        <f t="shared" si="63"/>
        <v>1827</v>
      </c>
      <c r="B5604" s="31">
        <v>45068</v>
      </c>
      <c r="C5604" s="31">
        <v>45054</v>
      </c>
      <c r="D5604" s="19" t="s">
        <v>1970</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hidden="1" customHeight="1" x14ac:dyDescent="0.3">
      <c r="A5605" s="27">
        <f t="shared" si="63"/>
        <v>1828</v>
      </c>
      <c r="B5605" s="31">
        <v>45068</v>
      </c>
      <c r="C5605" s="31">
        <v>45039</v>
      </c>
      <c r="D5605" s="19" t="s">
        <v>1777</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hidden="1" customHeight="1" x14ac:dyDescent="0.3">
      <c r="A5606" s="27">
        <v>1828</v>
      </c>
      <c r="B5606" s="31">
        <v>45068</v>
      </c>
      <c r="C5606" s="31">
        <v>45039</v>
      </c>
      <c r="D5606" s="19" t="s">
        <v>1777</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hidden="1" customHeight="1" x14ac:dyDescent="0.3">
      <c r="A5607" s="27">
        <f t="shared" si="63"/>
        <v>1829</v>
      </c>
      <c r="B5607" s="31">
        <v>45068</v>
      </c>
      <c r="C5607" s="31">
        <v>45055</v>
      </c>
      <c r="D5607" s="19" t="s">
        <v>1827</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hidden="1" customHeight="1" x14ac:dyDescent="0.3">
      <c r="A5608" s="27">
        <v>1829</v>
      </c>
      <c r="B5608" s="31">
        <v>45068</v>
      </c>
      <c r="C5608" s="31">
        <v>45055</v>
      </c>
      <c r="D5608" s="19" t="s">
        <v>1827</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hidden="1" customHeight="1" x14ac:dyDescent="0.3">
      <c r="A5609" s="27">
        <f t="shared" si="63"/>
        <v>1830</v>
      </c>
      <c r="B5609" s="31">
        <v>45068</v>
      </c>
      <c r="C5609" s="31">
        <v>45055</v>
      </c>
      <c r="D5609" s="19" t="s">
        <v>1827</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hidden="1" customHeight="1" x14ac:dyDescent="0.3">
      <c r="A5610" s="27">
        <f t="shared" si="63"/>
        <v>1831</v>
      </c>
      <c r="B5610" s="31">
        <v>45068</v>
      </c>
      <c r="C5610" s="31">
        <v>45055</v>
      </c>
      <c r="D5610" s="19" t="s">
        <v>1827</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hidden="1" customHeight="1" x14ac:dyDescent="0.3">
      <c r="A5611" s="27">
        <v>1831</v>
      </c>
      <c r="B5611" s="31">
        <v>45068</v>
      </c>
      <c r="C5611" s="31">
        <v>45055</v>
      </c>
      <c r="D5611" s="19" t="s">
        <v>1827</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hidden="1" customHeight="1" x14ac:dyDescent="0.3">
      <c r="A5612" s="27">
        <f t="shared" si="63"/>
        <v>1832</v>
      </c>
      <c r="B5612" s="31">
        <v>45068</v>
      </c>
      <c r="C5612" s="31">
        <v>45055</v>
      </c>
      <c r="D5612" s="19" t="s">
        <v>1827</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hidden="1" customHeight="1" x14ac:dyDescent="0.3">
      <c r="A5613" s="27">
        <v>1832</v>
      </c>
      <c r="B5613" s="31">
        <v>45068</v>
      </c>
      <c r="C5613" s="31">
        <v>45055</v>
      </c>
      <c r="D5613" s="19" t="s">
        <v>1827</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hidden="1" customHeight="1" x14ac:dyDescent="0.3">
      <c r="A5614" s="27">
        <f t="shared" si="63"/>
        <v>1833</v>
      </c>
      <c r="B5614" s="31">
        <v>45068</v>
      </c>
      <c r="C5614" s="31">
        <v>45058</v>
      </c>
      <c r="D5614" s="19" t="s">
        <v>1954</v>
      </c>
      <c r="E5614" s="19" t="str">
        <f>IF(ISBLANK(LeaveTracker[[#This Row],[Employee Name]]),"-----",VLOOKUP(LeaveTracker[[#This Row],[Employee Name]],Employees[[Employee Name]:[Office]],7))</f>
        <v>BPLO</v>
      </c>
      <c r="F5614" s="19" t="str">
        <f>IF(ISBLANK(LeaveTracker[[#This Row],[Employee Name]]),"-----",VLOOKUP(LeaveTracker[[#This Row],[Employee Name]],Employees[[Employee Name]:[Office]],6))</f>
        <v>JOBCON</v>
      </c>
      <c r="G5614" s="24">
        <v>45056</v>
      </c>
      <c r="H5614" s="24">
        <v>45056</v>
      </c>
      <c r="I5614" s="19" t="s">
        <v>298</v>
      </c>
      <c r="J5614" s="43" t="s">
        <v>1896</v>
      </c>
      <c r="K5614" s="61" t="str">
        <f ca="1">LeaveTracker[[#This Row],[Days]]&amp;" "&amp;LeaveTracker[[#This Row],[Type of Leave]]</f>
        <v>1 OTHER</v>
      </c>
      <c r="L5614" s="23">
        <f ca="1">NETWORKDAYS(LeaveTracker[[#This Row],[Start Date]],LeaveTracker[[#This Row],[End Date]],lstHolidays)</f>
        <v>1</v>
      </c>
      <c r="M5614" s="27"/>
    </row>
    <row r="5615" spans="1:13" ht="30" hidden="1" customHeight="1" x14ac:dyDescent="0.3">
      <c r="A5615" s="27">
        <f>A5614+1</f>
        <v>1834</v>
      </c>
      <c r="B5615" s="31">
        <v>45068</v>
      </c>
      <c r="C5615" s="31">
        <v>45058</v>
      </c>
      <c r="D5615" s="19" t="s">
        <v>1954</v>
      </c>
      <c r="E5615" s="19" t="str">
        <f>IF(ISBLANK(LeaveTracker[[#This Row],[Employee Name]]),"-----",VLOOKUP(LeaveTracker[[#This Row],[Employee Name]],Employees[[Employee Name]:[Office]],7))</f>
        <v>BPLO</v>
      </c>
      <c r="F5615" s="19" t="str">
        <f>IF(ISBLANK(LeaveTracker[[#This Row],[Employee Name]]),"-----",VLOOKUP(LeaveTracker[[#This Row],[Employee Name]],Employees[[Employee Name]:[Office]],6))</f>
        <v>JOBCON</v>
      </c>
      <c r="G5615" s="24">
        <v>45068</v>
      </c>
      <c r="H5615" s="24">
        <v>45068</v>
      </c>
      <c r="I5615" s="20" t="s">
        <v>298</v>
      </c>
      <c r="J5615" s="43" t="s">
        <v>1896</v>
      </c>
      <c r="K5615" s="61" t="str">
        <f ca="1">LeaveTracker[[#This Row],[Days]]&amp;" "&amp;LeaveTracker[[#This Row],[Type of Leave]]</f>
        <v>1 OTHER</v>
      </c>
      <c r="L5615" s="23">
        <f ca="1">NETWORKDAYS(LeaveTracker[[#This Row],[Start Date]],LeaveTracker[[#This Row],[End Date]],lstHolidays)</f>
        <v>1</v>
      </c>
      <c r="M5615" s="27"/>
    </row>
    <row r="5616" spans="1:13" ht="30" hidden="1" customHeight="1" x14ac:dyDescent="0.3">
      <c r="A5616" s="27">
        <f t="shared" si="63"/>
        <v>1835</v>
      </c>
      <c r="B5616" s="31">
        <v>45068</v>
      </c>
      <c r="C5616" s="31">
        <v>45058</v>
      </c>
      <c r="D5616" s="19" t="s">
        <v>2344</v>
      </c>
      <c r="E5616" s="19" t="str">
        <f>IF(ISBLANK(LeaveTracker[[#This Row],[Employee Name]]),"-----",VLOOKUP(LeaveTracker[[#This Row],[Employee Name]],Employees[[Employee Name]:[Office]],7))</f>
        <v>BPLO</v>
      </c>
      <c r="F5616" s="19" t="str">
        <f>IF(ISBLANK(LeaveTracker[[#This Row],[Employee Name]]),"-----",VLOOKUP(LeaveTracker[[#This Row],[Employee Name]],Employees[[Employee Name]:[Office]],6))</f>
        <v>JOBCON</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hidden="1" customHeight="1" x14ac:dyDescent="0.3">
      <c r="A5617" s="27">
        <f t="shared" si="63"/>
        <v>1836</v>
      </c>
      <c r="B5617" s="31">
        <v>45068</v>
      </c>
      <c r="C5617" s="31">
        <v>45054</v>
      </c>
      <c r="D5617" s="19" t="s">
        <v>1954</v>
      </c>
      <c r="E5617" s="19" t="str">
        <f>IF(ISBLANK(LeaveTracker[[#This Row],[Employee Name]]),"-----",VLOOKUP(LeaveTracker[[#This Row],[Employee Name]],Employees[[Employee Name]:[Office]],7))</f>
        <v>BPLO</v>
      </c>
      <c r="F5617" s="19" t="str">
        <f>IF(ISBLANK(LeaveTracker[[#This Row],[Employee Name]]),"-----",VLOOKUP(LeaveTracker[[#This Row],[Employee Name]],Employees[[Employee Name]:[Office]],6))</f>
        <v>JOBCON</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hidden="1" customHeight="1" x14ac:dyDescent="0.3">
      <c r="A5618" s="27">
        <v>1837</v>
      </c>
      <c r="B5618" s="31">
        <v>45068</v>
      </c>
      <c r="C5618" s="31">
        <v>45055</v>
      </c>
      <c r="D5618" s="19" t="s">
        <v>2029</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hidden="1" customHeight="1" x14ac:dyDescent="0.3">
      <c r="A5619" s="27">
        <v>1837</v>
      </c>
      <c r="B5619" s="31">
        <v>45068</v>
      </c>
      <c r="C5619" s="31">
        <v>45055</v>
      </c>
      <c r="D5619" s="19" t="s">
        <v>2029</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hidden="1" customHeight="1" x14ac:dyDescent="0.3">
      <c r="A5620" s="27">
        <f t="shared" si="63"/>
        <v>1838</v>
      </c>
      <c r="B5620" s="31">
        <v>45068</v>
      </c>
      <c r="C5620" s="31">
        <v>45056</v>
      </c>
      <c r="D5620" s="19" t="s">
        <v>1814</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hidden="1" customHeight="1" x14ac:dyDescent="0.3">
      <c r="A5621" s="27">
        <f t="shared" si="63"/>
        <v>1839</v>
      </c>
      <c r="B5621" s="31">
        <v>45068</v>
      </c>
      <c r="C5621" s="31">
        <v>45055</v>
      </c>
      <c r="D5621" s="19" t="s">
        <v>1910</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hidden="1" customHeight="1" x14ac:dyDescent="0.3">
      <c r="A5622" s="27">
        <v>1840</v>
      </c>
      <c r="B5622" s="31">
        <v>45068</v>
      </c>
      <c r="C5622" s="31">
        <v>45024</v>
      </c>
      <c r="D5622" s="19" t="s">
        <v>1973</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hidden="1" customHeight="1" x14ac:dyDescent="0.3">
      <c r="A5623" s="27">
        <v>1840</v>
      </c>
      <c r="B5623" s="31">
        <v>45068</v>
      </c>
      <c r="C5623" s="31">
        <v>45024</v>
      </c>
      <c r="D5623" s="19" t="s">
        <v>1973</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hidden="1" customHeight="1" x14ac:dyDescent="0.3">
      <c r="A5624" s="27">
        <v>1840</v>
      </c>
      <c r="B5624" s="31">
        <v>45068</v>
      </c>
      <c r="C5624" s="31">
        <v>45024</v>
      </c>
      <c r="D5624" s="19" t="s">
        <v>1973</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hidden="1" customHeight="1" x14ac:dyDescent="0.3">
      <c r="A5625" s="27">
        <f t="shared" si="63"/>
        <v>1841</v>
      </c>
      <c r="B5625" s="31">
        <v>45068</v>
      </c>
      <c r="C5625" s="31">
        <v>45054</v>
      </c>
      <c r="D5625" s="19" t="s">
        <v>1973</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hidden="1" customHeight="1" x14ac:dyDescent="0.3">
      <c r="A5626" s="27">
        <f t="shared" si="63"/>
        <v>1842</v>
      </c>
      <c r="B5626" s="31">
        <v>45068</v>
      </c>
      <c r="C5626" s="31">
        <v>45057</v>
      </c>
      <c r="D5626" s="19" t="s">
        <v>1799</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hidden="1" customHeight="1" x14ac:dyDescent="0.3">
      <c r="A5627" s="27">
        <f t="shared" si="63"/>
        <v>1843</v>
      </c>
      <c r="B5627" s="31">
        <v>45068</v>
      </c>
      <c r="C5627" s="31">
        <v>45048</v>
      </c>
      <c r="D5627" s="19" t="s">
        <v>1877</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hidden="1" customHeight="1" x14ac:dyDescent="0.3">
      <c r="A5628" s="27">
        <f t="shared" si="63"/>
        <v>1844</v>
      </c>
      <c r="B5628" s="31">
        <v>45068</v>
      </c>
      <c r="C5628" s="31">
        <v>45056</v>
      </c>
      <c r="D5628" s="19" t="s">
        <v>1813</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hidden="1" customHeight="1" x14ac:dyDescent="0.3">
      <c r="A5629" s="27">
        <f t="shared" si="63"/>
        <v>1845</v>
      </c>
      <c r="B5629" s="31">
        <v>45068</v>
      </c>
      <c r="C5629" s="31">
        <v>45051</v>
      </c>
      <c r="D5629" s="19" t="s">
        <v>1813</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hidden="1" customHeight="1" x14ac:dyDescent="0.3">
      <c r="A5630" s="27">
        <f t="shared" si="63"/>
        <v>1846</v>
      </c>
      <c r="B5630" s="31">
        <v>45068</v>
      </c>
      <c r="C5630" s="31">
        <v>45056</v>
      </c>
      <c r="D5630" s="19" t="s">
        <v>1850</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hidden="1" customHeight="1" x14ac:dyDescent="0.3">
      <c r="A5631" s="27">
        <f t="shared" si="63"/>
        <v>1847</v>
      </c>
      <c r="B5631" s="31">
        <v>45068</v>
      </c>
      <c r="C5631" s="31">
        <v>45061</v>
      </c>
      <c r="D5631" s="19" t="s">
        <v>2346</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hidden="1"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hidden="1"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2347</v>
      </c>
      <c r="K5633" s="61" t="str">
        <f ca="1">LeaveTracker[[#This Row],[Days]]&amp;" "&amp;LeaveTracker[[#This Row],[Type of Leave]]</f>
        <v>1 OTHER</v>
      </c>
      <c r="L5633" s="23">
        <f ca="1">NETWORKDAYS(LeaveTracker[[#This Row],[Start Date]],LeaveTracker[[#This Row],[End Date]],lstHolidays)</f>
        <v>1</v>
      </c>
      <c r="M5633" s="27"/>
    </row>
    <row r="5634" spans="1:13" ht="30" hidden="1"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2348</v>
      </c>
      <c r="K5634" s="61" t="str">
        <f ca="1">LeaveTracker[[#This Row],[Days]]&amp;" "&amp;LeaveTracker[[#This Row],[Type of Leave]]</f>
        <v>1 OTHER</v>
      </c>
      <c r="L5634" s="23">
        <f ca="1">NETWORKDAYS(LeaveTracker[[#This Row],[Start Date]],LeaveTracker[[#This Row],[End Date]],lstHolidays)</f>
        <v>1</v>
      </c>
      <c r="M5634" s="27"/>
    </row>
    <row r="5635" spans="1:13" ht="30" hidden="1" customHeight="1" x14ac:dyDescent="0.3">
      <c r="A5635" s="27">
        <f t="shared" si="63"/>
        <v>1851</v>
      </c>
      <c r="B5635" s="31">
        <v>45068</v>
      </c>
      <c r="C5635" s="31">
        <v>45061</v>
      </c>
      <c r="D5635" s="19" t="s">
        <v>1937</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hidden="1" customHeight="1" x14ac:dyDescent="0.3">
      <c r="A5636" s="27">
        <f t="shared" si="63"/>
        <v>1852</v>
      </c>
      <c r="B5636" s="31">
        <v>45068</v>
      </c>
      <c r="C5636" s="31">
        <v>45061</v>
      </c>
      <c r="D5636" s="19" t="s">
        <v>1937</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hidden="1" customHeight="1" x14ac:dyDescent="0.3">
      <c r="A5637" s="27">
        <v>1852</v>
      </c>
      <c r="B5637" s="31">
        <v>45068</v>
      </c>
      <c r="C5637" s="31">
        <v>45061</v>
      </c>
      <c r="D5637" s="19" t="s">
        <v>1937</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hidden="1" customHeight="1" x14ac:dyDescent="0.3">
      <c r="A5638" s="27">
        <f t="shared" si="63"/>
        <v>1853</v>
      </c>
      <c r="B5638" s="31">
        <v>45068</v>
      </c>
      <c r="C5638" s="31">
        <v>45064</v>
      </c>
      <c r="D5638" s="19" t="s">
        <v>1801</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hidden="1" customHeight="1" x14ac:dyDescent="0.3">
      <c r="A5639" s="27">
        <f t="shared" si="63"/>
        <v>1854</v>
      </c>
      <c r="B5639" s="31">
        <v>45068</v>
      </c>
      <c r="C5639" s="31">
        <v>45063</v>
      </c>
      <c r="D5639" s="19" t="s">
        <v>1900</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hidden="1" customHeight="1" x14ac:dyDescent="0.3">
      <c r="A5640" s="27">
        <f t="shared" si="63"/>
        <v>1855</v>
      </c>
      <c r="B5640" s="31">
        <v>45068</v>
      </c>
      <c r="C5640" s="31">
        <v>45062</v>
      </c>
      <c r="D5640" s="19" t="s">
        <v>1864</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hidden="1" customHeight="1" x14ac:dyDescent="0.3">
      <c r="A5641" s="27">
        <f t="shared" si="63"/>
        <v>1856</v>
      </c>
      <c r="B5641" s="31">
        <v>45068</v>
      </c>
      <c r="C5641" s="31">
        <v>45062</v>
      </c>
      <c r="D5641" s="19" t="s">
        <v>1820</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hidden="1" customHeight="1" x14ac:dyDescent="0.3">
      <c r="A5642" s="27">
        <f t="shared" si="63"/>
        <v>1857</v>
      </c>
      <c r="B5642" s="31">
        <v>45068</v>
      </c>
      <c r="C5642" s="31">
        <v>45063</v>
      </c>
      <c r="D5642" s="19" t="s">
        <v>1863</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hidden="1" customHeight="1" x14ac:dyDescent="0.3">
      <c r="A5643" s="27">
        <f t="shared" si="63"/>
        <v>1858</v>
      </c>
      <c r="B5643" s="31">
        <v>45068</v>
      </c>
      <c r="C5643" s="31">
        <v>45064</v>
      </c>
      <c r="D5643" s="19" t="s">
        <v>1866</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hidden="1" customHeight="1" x14ac:dyDescent="0.3">
      <c r="A5644" s="27">
        <f t="shared" si="63"/>
        <v>1859</v>
      </c>
      <c r="B5644" s="31">
        <v>45068</v>
      </c>
      <c r="C5644" s="31">
        <v>45064</v>
      </c>
      <c r="D5644" s="19" t="s">
        <v>1866</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hidden="1" customHeight="1" x14ac:dyDescent="0.3">
      <c r="A5645" s="27">
        <f t="shared" si="63"/>
        <v>1860</v>
      </c>
      <c r="B5645" s="31">
        <v>45068</v>
      </c>
      <c r="C5645" s="31">
        <v>45061</v>
      </c>
      <c r="D5645" s="19" t="s">
        <v>1879</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hidden="1" customHeight="1" x14ac:dyDescent="0.3">
      <c r="A5646" s="27">
        <f t="shared" si="63"/>
        <v>1861</v>
      </c>
      <c r="B5646" s="31">
        <v>45068</v>
      </c>
      <c r="C5646" s="31">
        <v>45063</v>
      </c>
      <c r="D5646" s="19" t="s">
        <v>2350</v>
      </c>
      <c r="E5646" s="19" t="str">
        <f>IF(ISBLANK(LeaveTracker[[#This Row],[Employee Name]]),"-----",VLOOKUP(LeaveTracker[[#This Row],[Employee Name]],Employees[[Employee Name]:[Office]],7))</f>
        <v>CTO</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hidden="1" customHeight="1" x14ac:dyDescent="0.3">
      <c r="A5647" s="27">
        <f t="shared" si="63"/>
        <v>1862</v>
      </c>
      <c r="B5647" s="31">
        <v>45068</v>
      </c>
      <c r="C5647" s="31">
        <v>45061</v>
      </c>
      <c r="D5647" s="19" t="s">
        <v>2350</v>
      </c>
      <c r="E5647" s="19" t="str">
        <f>IF(ISBLANK(LeaveTracker[[#This Row],[Employee Name]]),"-----",VLOOKUP(LeaveTracker[[#This Row],[Employee Name]],Employees[[Employee Name]:[Office]],7))</f>
        <v>CTO</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hidden="1" customHeight="1" x14ac:dyDescent="0.3">
      <c r="A5648" s="27">
        <v>1862</v>
      </c>
      <c r="B5648" s="31">
        <v>45068</v>
      </c>
      <c r="C5648" s="31">
        <v>45061</v>
      </c>
      <c r="D5648" s="19" t="s">
        <v>2350</v>
      </c>
      <c r="E5648" s="19" t="str">
        <f>IF(ISBLANK(LeaveTracker[[#This Row],[Employee Name]]),"-----",VLOOKUP(LeaveTracker[[#This Row],[Employee Name]],Employees[[Employee Name]:[Office]],7))</f>
        <v>CTO</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hidden="1" customHeight="1" x14ac:dyDescent="0.3">
      <c r="A5649" s="27">
        <v>1862</v>
      </c>
      <c r="B5649" s="31">
        <v>45068</v>
      </c>
      <c r="C5649" s="31">
        <v>45061</v>
      </c>
      <c r="D5649" s="19" t="s">
        <v>2350</v>
      </c>
      <c r="E5649" s="19" t="str">
        <f>IF(ISBLANK(LeaveTracker[[#This Row],[Employee Name]]),"-----",VLOOKUP(LeaveTracker[[#This Row],[Employee Name]],Employees[[Employee Name]:[Office]],7))</f>
        <v>CTO</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hidden="1" customHeight="1" x14ac:dyDescent="0.3">
      <c r="A5650" s="27">
        <f t="shared" si="63"/>
        <v>1863</v>
      </c>
      <c r="B5650" s="31">
        <v>45068</v>
      </c>
      <c r="C5650" s="31">
        <v>45063</v>
      </c>
      <c r="D5650" s="19" t="s">
        <v>2352</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hidden="1"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hidden="1" customHeight="1" x14ac:dyDescent="0.3">
      <c r="A5652" s="27">
        <f t="shared" si="63"/>
        <v>1865</v>
      </c>
      <c r="B5652" s="31">
        <v>45068</v>
      </c>
      <c r="C5652" s="31">
        <v>45064</v>
      </c>
      <c r="D5652" s="19" t="s">
        <v>2029</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hidden="1" customHeight="1" x14ac:dyDescent="0.3">
      <c r="A5653" s="27">
        <f t="shared" si="63"/>
        <v>1866</v>
      </c>
      <c r="B5653" s="31">
        <v>45068</v>
      </c>
      <c r="C5653" s="31">
        <v>45047</v>
      </c>
      <c r="D5653" s="19" t="s">
        <v>2226</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hidden="1" customHeight="1" x14ac:dyDescent="0.3">
      <c r="A5654" s="27">
        <v>1866</v>
      </c>
      <c r="B5654" s="31">
        <v>45068</v>
      </c>
      <c r="C5654" s="31">
        <v>45047</v>
      </c>
      <c r="D5654" s="19" t="s">
        <v>2226</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hidden="1" customHeight="1" x14ac:dyDescent="0.3">
      <c r="A5655" s="27">
        <v>1866</v>
      </c>
      <c r="B5655" s="31">
        <v>45068</v>
      </c>
      <c r="C5655" s="31">
        <v>45047</v>
      </c>
      <c r="D5655" s="19" t="s">
        <v>2226</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hidden="1" customHeight="1" x14ac:dyDescent="0.3">
      <c r="A5656" s="27">
        <v>1866</v>
      </c>
      <c r="B5656" s="31">
        <v>45068</v>
      </c>
      <c r="C5656" s="31">
        <v>45047</v>
      </c>
      <c r="D5656" s="19" t="s">
        <v>2226</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hidden="1" customHeight="1" x14ac:dyDescent="0.3">
      <c r="A5657" s="27">
        <v>1866</v>
      </c>
      <c r="B5657" s="31">
        <v>45068</v>
      </c>
      <c r="C5657" s="31">
        <v>45047</v>
      </c>
      <c r="D5657" s="19" t="s">
        <v>2226</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hidden="1" customHeight="1" x14ac:dyDescent="0.3">
      <c r="A5658" s="27">
        <v>1866</v>
      </c>
      <c r="B5658" s="31">
        <v>45068</v>
      </c>
      <c r="C5658" s="31">
        <v>45047</v>
      </c>
      <c r="D5658" s="19" t="s">
        <v>2226</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hidden="1" customHeight="1" x14ac:dyDescent="0.3">
      <c r="A5659" s="27">
        <v>1866</v>
      </c>
      <c r="B5659" s="31">
        <v>45068</v>
      </c>
      <c r="C5659" s="31">
        <v>45047</v>
      </c>
      <c r="D5659" s="19" t="s">
        <v>2226</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hidden="1" customHeight="1" x14ac:dyDescent="0.3">
      <c r="A5660" s="27">
        <v>1866</v>
      </c>
      <c r="B5660" s="31">
        <v>45068</v>
      </c>
      <c r="C5660" s="31">
        <v>45047</v>
      </c>
      <c r="D5660" s="19" t="s">
        <v>2226</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hidden="1" customHeight="1" x14ac:dyDescent="0.3">
      <c r="A5661" s="27">
        <f t="shared" si="63"/>
        <v>1867</v>
      </c>
      <c r="B5661" s="31">
        <v>45068</v>
      </c>
      <c r="C5661" s="31">
        <v>45047</v>
      </c>
      <c r="D5661" s="19" t="s">
        <v>2226</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hidden="1" customHeight="1" x14ac:dyDescent="0.3">
      <c r="A5662" s="27">
        <v>1867</v>
      </c>
      <c r="B5662" s="31">
        <v>45068</v>
      </c>
      <c r="C5662" s="31">
        <v>45047</v>
      </c>
      <c r="D5662" s="19" t="s">
        <v>2226</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hidden="1" customHeight="1" x14ac:dyDescent="0.3">
      <c r="A5663" s="27">
        <f t="shared" si="63"/>
        <v>1868</v>
      </c>
      <c r="B5663" s="31">
        <v>45068</v>
      </c>
      <c r="C5663" s="31">
        <v>45063</v>
      </c>
      <c r="D5663" s="19" t="s">
        <v>1973</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hidden="1" customHeight="1" x14ac:dyDescent="0.3">
      <c r="A5664" s="27">
        <f t="shared" si="63"/>
        <v>1869</v>
      </c>
      <c r="B5664" s="31">
        <v>45068</v>
      </c>
      <c r="C5664" s="31">
        <v>45063</v>
      </c>
      <c r="D5664" s="19" t="s">
        <v>1973</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hidden="1" customHeight="1" x14ac:dyDescent="0.3">
      <c r="A5665" s="27">
        <f t="shared" ref="A5665:A5728" si="64">A5664+1</f>
        <v>1870</v>
      </c>
      <c r="B5665" s="31">
        <v>45068</v>
      </c>
      <c r="C5665" s="31">
        <v>45064</v>
      </c>
      <c r="D5665" s="19" t="s">
        <v>1882</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hidden="1"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hidden="1" customHeight="1" x14ac:dyDescent="0.3">
      <c r="A5667" s="27">
        <f t="shared" si="64"/>
        <v>1872</v>
      </c>
      <c r="B5667" s="31">
        <v>45068</v>
      </c>
      <c r="C5667" s="31">
        <v>45061</v>
      </c>
      <c r="D5667" s="19" t="s">
        <v>2288</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hidden="1" customHeight="1" x14ac:dyDescent="0.3">
      <c r="A5668" s="27">
        <f t="shared" si="64"/>
        <v>1873</v>
      </c>
      <c r="B5668" s="31">
        <v>45068</v>
      </c>
      <c r="C5668" s="31">
        <v>45059</v>
      </c>
      <c r="D5668" s="19" t="s">
        <v>2354</v>
      </c>
      <c r="E5668" s="19" t="str">
        <f>IF(ISBLANK(LeaveTracker[[#This Row],[Employee Name]]),"-----",VLOOKUP(LeaveTracker[[#This Row],[Employee Name]],Employees[[Employee Name]:[Office]],7))</f>
        <v>SP</v>
      </c>
      <c r="F5668" s="19" t="str">
        <f>IF(ISBLANK(LeaveTracker[[#This Row],[Employee Name]]),"-----",VLOOKUP(LeaveTracker[[#This Row],[Employee Name]],Employees[[Employee Name]:[Office]],6))</f>
        <v>CASUAL</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hidden="1"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hidden="1"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hidden="1" customHeight="1" x14ac:dyDescent="0.3">
      <c r="A5671" s="27">
        <f t="shared" si="64"/>
        <v>1876</v>
      </c>
      <c r="B5671" s="31">
        <v>45068</v>
      </c>
      <c r="C5671" s="31">
        <v>45048</v>
      </c>
      <c r="D5671" s="19" t="s">
        <v>1763</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hidden="1" customHeight="1" x14ac:dyDescent="0.3">
      <c r="A5672" s="27">
        <f t="shared" si="64"/>
        <v>1877</v>
      </c>
      <c r="B5672" s="31">
        <v>45068</v>
      </c>
      <c r="C5672" s="31">
        <v>45054</v>
      </c>
      <c r="D5672" s="19" t="s">
        <v>1763</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hidden="1" customHeight="1" x14ac:dyDescent="0.3">
      <c r="A5673" s="27">
        <v>1877</v>
      </c>
      <c r="B5673" s="31">
        <v>45068</v>
      </c>
      <c r="C5673" s="31">
        <v>45054</v>
      </c>
      <c r="D5673" s="19" t="s">
        <v>1763</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hidden="1" customHeight="1" x14ac:dyDescent="0.3">
      <c r="A5674" s="27">
        <v>1877</v>
      </c>
      <c r="B5674" s="31">
        <v>45068</v>
      </c>
      <c r="C5674" s="31">
        <v>45054</v>
      </c>
      <c r="D5674" s="19" t="s">
        <v>1763</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hidden="1" customHeight="1" x14ac:dyDescent="0.3">
      <c r="A5675" s="27">
        <f t="shared" si="64"/>
        <v>1878</v>
      </c>
      <c r="B5675" s="31">
        <v>45068</v>
      </c>
      <c r="C5675" s="31">
        <v>45054</v>
      </c>
      <c r="D5675" s="19" t="s">
        <v>1836</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hidden="1" customHeight="1" x14ac:dyDescent="0.3">
      <c r="A5676" s="27">
        <v>1878</v>
      </c>
      <c r="B5676" s="31">
        <v>45068</v>
      </c>
      <c r="C5676" s="31">
        <v>45054</v>
      </c>
      <c r="D5676" s="19" t="s">
        <v>1836</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hidden="1" customHeight="1" x14ac:dyDescent="0.3">
      <c r="A5677" s="27">
        <v>1878</v>
      </c>
      <c r="B5677" s="31">
        <v>45068</v>
      </c>
      <c r="C5677" s="31">
        <v>45054</v>
      </c>
      <c r="D5677" s="19" t="s">
        <v>1836</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hidden="1" customHeight="1" x14ac:dyDescent="0.3">
      <c r="A5678" s="27">
        <f t="shared" si="64"/>
        <v>1879</v>
      </c>
      <c r="B5678" s="31">
        <v>45068</v>
      </c>
      <c r="C5678" s="31">
        <v>45054</v>
      </c>
      <c r="D5678" s="19" t="s">
        <v>2354</v>
      </c>
      <c r="E5678" s="19" t="str">
        <f>IF(ISBLANK(LeaveTracker[[#This Row],[Employee Name]]),"-----",VLOOKUP(LeaveTracker[[#This Row],[Employee Name]],Employees[[Employee Name]:[Office]],7))</f>
        <v>SP</v>
      </c>
      <c r="F5678" s="19" t="str">
        <f>IF(ISBLANK(LeaveTracker[[#This Row],[Employee Name]]),"-----",VLOOKUP(LeaveTracker[[#This Row],[Employee Name]],Employees[[Employee Name]:[Office]],6))</f>
        <v>CASUAL</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hidden="1"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hidden="1"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hidden="1"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hidden="1"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hidden="1" customHeight="1" x14ac:dyDescent="0.3">
      <c r="A5683" s="27">
        <f t="shared" si="64"/>
        <v>1883</v>
      </c>
      <c r="B5683" s="31">
        <v>45068</v>
      </c>
      <c r="C5683" s="31">
        <v>45048</v>
      </c>
      <c r="D5683" s="19" t="s">
        <v>1765</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hidden="1" customHeight="1" x14ac:dyDescent="0.3">
      <c r="A5684" s="27">
        <f t="shared" si="64"/>
        <v>1884</v>
      </c>
      <c r="B5684" s="31">
        <v>45068</v>
      </c>
      <c r="C5684" s="31">
        <v>45033</v>
      </c>
      <c r="D5684" s="19" t="s">
        <v>2246</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hidden="1" customHeight="1" x14ac:dyDescent="0.3">
      <c r="A5685" s="27">
        <f t="shared" si="64"/>
        <v>1885</v>
      </c>
      <c r="B5685" s="31">
        <v>45068</v>
      </c>
      <c r="C5685" s="31">
        <v>45044</v>
      </c>
      <c r="D5685" s="19" t="s">
        <v>1852</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hidden="1"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hidden="1"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hidden="1" customHeight="1" x14ac:dyDescent="0.3">
      <c r="A5688" s="27">
        <f t="shared" si="64"/>
        <v>1888</v>
      </c>
      <c r="B5688" s="31">
        <v>45068</v>
      </c>
      <c r="C5688" s="31">
        <v>45048</v>
      </c>
      <c r="D5688" s="19" t="s">
        <v>1837</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hidden="1" customHeight="1" x14ac:dyDescent="0.3">
      <c r="A5689" s="27">
        <f t="shared" si="64"/>
        <v>1889</v>
      </c>
      <c r="B5689" s="31">
        <v>45069</v>
      </c>
      <c r="C5689" s="31">
        <v>45065</v>
      </c>
      <c r="D5689" s="19" t="s">
        <v>2346</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hidden="1"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hidden="1" customHeight="1" x14ac:dyDescent="0.3">
      <c r="A5691" s="27">
        <f t="shared" si="64"/>
        <v>1891</v>
      </c>
      <c r="B5691" s="31">
        <v>45069</v>
      </c>
      <c r="C5691" s="31">
        <v>45063</v>
      </c>
      <c r="D5691" s="19" t="s">
        <v>1886</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hidden="1"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hidden="1" customHeight="1" x14ac:dyDescent="0.3">
      <c r="A5693" s="27">
        <f t="shared" si="64"/>
        <v>1893</v>
      </c>
      <c r="B5693" s="31">
        <v>45069</v>
      </c>
      <c r="C5693" s="31">
        <v>45057</v>
      </c>
      <c r="D5693" s="19" t="s">
        <v>2240</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hidden="1" customHeight="1" x14ac:dyDescent="0.3">
      <c r="A5694" s="27">
        <f t="shared" si="64"/>
        <v>1894</v>
      </c>
      <c r="B5694" s="31">
        <v>45069</v>
      </c>
      <c r="C5694" s="31">
        <v>45068</v>
      </c>
      <c r="D5694" s="19" t="s">
        <v>2356</v>
      </c>
      <c r="E5694" s="19" t="str">
        <f>IF(ISBLANK(LeaveTracker[[#This Row],[Employee Name]]),"-----",VLOOKUP(LeaveTracker[[#This Row],[Employee Name]],Employees[[Employee Name]:[Office]],7))</f>
        <v>HSKB</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hidden="1" customHeight="1" x14ac:dyDescent="0.3">
      <c r="A5695" s="27">
        <f t="shared" si="64"/>
        <v>1895</v>
      </c>
      <c r="B5695" s="31">
        <v>45069</v>
      </c>
      <c r="C5695" s="31">
        <v>45065</v>
      </c>
      <c r="D5695" s="19" t="s">
        <v>2346</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hidden="1" customHeight="1" x14ac:dyDescent="0.3">
      <c r="A5696" s="27">
        <f t="shared" si="64"/>
        <v>1896</v>
      </c>
      <c r="B5696" s="31">
        <v>45069</v>
      </c>
      <c r="C5696" s="31">
        <v>45068</v>
      </c>
      <c r="D5696" s="19" t="s">
        <v>1807</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hidden="1" customHeight="1" x14ac:dyDescent="0.3">
      <c r="A5697" s="27">
        <f t="shared" si="64"/>
        <v>1897</v>
      </c>
      <c r="B5697" s="31">
        <v>45069</v>
      </c>
      <c r="C5697" s="31">
        <v>45068</v>
      </c>
      <c r="D5697" s="19" t="s">
        <v>2110</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hidden="1" customHeight="1" x14ac:dyDescent="0.3">
      <c r="A5698" s="27">
        <v>1897</v>
      </c>
      <c r="B5698" s="31">
        <v>45069</v>
      </c>
      <c r="C5698" s="31">
        <v>45068</v>
      </c>
      <c r="D5698" s="19" t="s">
        <v>2110</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hidden="1" customHeight="1" x14ac:dyDescent="0.3">
      <c r="A5699" s="27">
        <f t="shared" si="64"/>
        <v>1898</v>
      </c>
      <c r="B5699" s="31">
        <v>45069</v>
      </c>
      <c r="C5699" s="31">
        <v>45062</v>
      </c>
      <c r="D5699" s="19" t="s">
        <v>1818</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hidden="1" customHeight="1" x14ac:dyDescent="0.3">
      <c r="A5700" s="27">
        <f t="shared" si="64"/>
        <v>1899</v>
      </c>
      <c r="B5700" s="31">
        <v>45069</v>
      </c>
      <c r="C5700" s="31">
        <v>45068</v>
      </c>
      <c r="D5700" s="19" t="s">
        <v>1841</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hidden="1" customHeight="1" x14ac:dyDescent="0.3">
      <c r="A5701" s="27">
        <v>1899</v>
      </c>
      <c r="B5701" s="31">
        <v>45069</v>
      </c>
      <c r="C5701" s="31">
        <v>45068</v>
      </c>
      <c r="D5701" s="19" t="s">
        <v>1841</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hidden="1"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hidden="1" customHeight="1" x14ac:dyDescent="0.3">
      <c r="A5703" s="27">
        <f t="shared" si="64"/>
        <v>1901</v>
      </c>
      <c r="B5703" s="31">
        <v>45069</v>
      </c>
      <c r="C5703" s="31">
        <v>45068</v>
      </c>
      <c r="D5703" s="19" t="s">
        <v>1885</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hidden="1" customHeight="1" x14ac:dyDescent="0.3">
      <c r="A5704" s="27">
        <f t="shared" si="64"/>
        <v>1902</v>
      </c>
      <c r="B5704" s="31">
        <v>45069</v>
      </c>
      <c r="C5704" s="31">
        <v>45040</v>
      </c>
      <c r="D5704" s="19" t="s">
        <v>1885</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hidden="1"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hidden="1"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hidden="1" customHeight="1" x14ac:dyDescent="0.3">
      <c r="A5707" s="27">
        <f t="shared" si="64"/>
        <v>1905</v>
      </c>
      <c r="B5707" s="31">
        <v>45069</v>
      </c>
      <c r="C5707" s="31">
        <v>45063</v>
      </c>
      <c r="D5707" s="19" t="s">
        <v>2358</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hidden="1" customHeight="1" x14ac:dyDescent="0.3">
      <c r="A5708" s="27">
        <f t="shared" si="64"/>
        <v>1906</v>
      </c>
      <c r="B5708" s="31">
        <v>45069</v>
      </c>
      <c r="C5708" s="31">
        <v>45063</v>
      </c>
      <c r="D5708" s="19" t="s">
        <v>2358</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hidden="1"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hidden="1"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hidden="1"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hidden="1"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hidden="1"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hidden="1"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hidden="1"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hidden="1"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hidden="1"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hidden="1"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hidden="1"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hidden="1"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hidden="1"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hidden="1"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hidden="1" customHeight="1" x14ac:dyDescent="0.3">
      <c r="A5723" s="27">
        <f t="shared" si="64"/>
        <v>1920</v>
      </c>
      <c r="B5723" s="31">
        <v>45069</v>
      </c>
      <c r="C5723" s="31">
        <v>45056</v>
      </c>
      <c r="D5723" s="19" t="s">
        <v>391</v>
      </c>
      <c r="E5723" s="19" t="str">
        <f>IF(ISBLANK(LeaveTracker[[#This Row],[Employee Name]]),"-----",VLOOKUP(LeaveTracker[[#This Row],[Employee Name]],Employees[[Employee Name]:[Office]],7))</f>
        <v>PDAO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hidden="1"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hidden="1"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hidden="1"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hidden="1" customHeight="1" x14ac:dyDescent="0.3">
      <c r="A5727" s="27">
        <f t="shared" si="64"/>
        <v>1923</v>
      </c>
      <c r="B5727" s="31">
        <v>45069</v>
      </c>
      <c r="C5727" s="31">
        <v>45065</v>
      </c>
      <c r="D5727" s="19" t="s">
        <v>1774</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hidden="1" customHeight="1" x14ac:dyDescent="0.3">
      <c r="A5728" s="27">
        <f t="shared" si="64"/>
        <v>1924</v>
      </c>
      <c r="B5728" s="31">
        <v>45069</v>
      </c>
      <c r="C5728" s="31">
        <v>45058</v>
      </c>
      <c r="D5728" s="19" t="s">
        <v>2155</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hidden="1" customHeight="1" x14ac:dyDescent="0.3">
      <c r="A5729" s="27">
        <f t="shared" ref="A5729:A5790" si="65">A5728+1</f>
        <v>1925</v>
      </c>
      <c r="B5729" s="31">
        <v>45069</v>
      </c>
      <c r="C5729" s="31">
        <v>45063</v>
      </c>
      <c r="D5729" s="19" t="s">
        <v>2155</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hidden="1"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hidden="1" customHeight="1" x14ac:dyDescent="0.3">
      <c r="A5731" s="27">
        <f t="shared" si="65"/>
        <v>1927</v>
      </c>
      <c r="B5731" s="31">
        <v>45069</v>
      </c>
      <c r="C5731" s="31">
        <v>45068</v>
      </c>
      <c r="D5731" s="19" t="s">
        <v>1850</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hidden="1" customHeight="1" x14ac:dyDescent="0.3">
      <c r="A5732" s="27">
        <v>1927</v>
      </c>
      <c r="B5732" s="31">
        <v>45069</v>
      </c>
      <c r="C5732" s="31">
        <v>45068</v>
      </c>
      <c r="D5732" s="19" t="s">
        <v>1850</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hidden="1" customHeight="1" x14ac:dyDescent="0.3">
      <c r="A5733" s="27">
        <f t="shared" si="65"/>
        <v>1928</v>
      </c>
      <c r="B5733" s="31">
        <v>45069</v>
      </c>
      <c r="C5733" s="31">
        <v>45055</v>
      </c>
      <c r="D5733" s="19" t="s">
        <v>2144</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hidden="1" customHeight="1" x14ac:dyDescent="0.3">
      <c r="A5734" s="27">
        <v>1928</v>
      </c>
      <c r="B5734" s="31">
        <v>45069</v>
      </c>
      <c r="C5734" s="31">
        <v>45055</v>
      </c>
      <c r="D5734" s="19" t="s">
        <v>2144</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hidden="1" customHeight="1" x14ac:dyDescent="0.3">
      <c r="A5735" s="27">
        <f t="shared" si="65"/>
        <v>1929</v>
      </c>
      <c r="B5735" s="31">
        <v>45071</v>
      </c>
      <c r="C5735" s="31">
        <v>45061</v>
      </c>
      <c r="D5735" s="19" t="s">
        <v>2288</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hidden="1" customHeight="1" x14ac:dyDescent="0.3">
      <c r="A5736" s="27">
        <f t="shared" si="65"/>
        <v>1930</v>
      </c>
      <c r="B5736" s="31">
        <v>45071</v>
      </c>
      <c r="C5736" s="31">
        <v>45068</v>
      </c>
      <c r="D5736" s="19" t="s">
        <v>1765</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hidden="1"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hidden="1"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hidden="1" customHeight="1" x14ac:dyDescent="0.3">
      <c r="A5739" s="27">
        <f t="shared" si="65"/>
        <v>1933</v>
      </c>
      <c r="B5739" s="31">
        <v>45071</v>
      </c>
      <c r="C5739" s="24">
        <v>45066</v>
      </c>
      <c r="D5739" s="19" t="s">
        <v>1793</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hidden="1" customHeight="1" x14ac:dyDescent="0.3">
      <c r="A5740" s="27">
        <f t="shared" si="65"/>
        <v>1934</v>
      </c>
      <c r="B5740" s="31">
        <v>45071</v>
      </c>
      <c r="C5740" s="31">
        <v>45068</v>
      </c>
      <c r="D5740" s="19" t="s">
        <v>1784</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hidden="1"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hidden="1"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hidden="1"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hidden="1"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hidden="1"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hidden="1"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hidden="1"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hidden="1"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hidden="1"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hidden="1"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hidden="1" customHeight="1" x14ac:dyDescent="0.3">
      <c r="A5751" s="27">
        <f t="shared" si="65"/>
        <v>1944</v>
      </c>
      <c r="B5751" s="31">
        <v>45071</v>
      </c>
      <c r="C5751" s="31">
        <v>45069</v>
      </c>
      <c r="D5751" s="19" t="s">
        <v>1900</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hidden="1" customHeight="1" x14ac:dyDescent="0.3">
      <c r="A5752" s="27">
        <f t="shared" si="65"/>
        <v>1945</v>
      </c>
      <c r="B5752" s="31">
        <v>45071</v>
      </c>
      <c r="C5752" s="31">
        <v>45069</v>
      </c>
      <c r="D5752" s="19" t="s">
        <v>1900</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hidden="1"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hidden="1"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hidden="1"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hidden="1"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hidden="1"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hidden="1"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hidden="1"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hidden="1"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hidden="1"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hidden="1"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hidden="1"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hidden="1" customHeight="1" x14ac:dyDescent="0.3">
      <c r="A5764" s="27">
        <f t="shared" si="65"/>
        <v>1955</v>
      </c>
      <c r="B5764" s="31">
        <v>45071</v>
      </c>
      <c r="C5764" s="31">
        <v>45068</v>
      </c>
      <c r="D5764" s="19" t="s">
        <v>1844</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hidden="1" customHeight="1" x14ac:dyDescent="0.3">
      <c r="A5765" s="27">
        <f t="shared" si="65"/>
        <v>1956</v>
      </c>
      <c r="B5765" s="31">
        <v>45071</v>
      </c>
      <c r="C5765" s="31">
        <v>45068</v>
      </c>
      <c r="D5765" s="19" t="s">
        <v>1764</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hidden="1" customHeight="1" x14ac:dyDescent="0.3">
      <c r="A5766" s="27">
        <f t="shared" si="65"/>
        <v>1957</v>
      </c>
      <c r="B5766" s="31">
        <v>45071</v>
      </c>
      <c r="C5766" s="31">
        <v>45068</v>
      </c>
      <c r="D5766" s="19" t="s">
        <v>1818</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hidden="1" customHeight="1" x14ac:dyDescent="0.3">
      <c r="A5767" s="27">
        <f t="shared" si="65"/>
        <v>1958</v>
      </c>
      <c r="B5767" s="31">
        <v>45071</v>
      </c>
      <c r="C5767" s="31">
        <v>45068</v>
      </c>
      <c r="D5767" s="19" t="s">
        <v>1813</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hidden="1" customHeight="1" x14ac:dyDescent="0.3">
      <c r="A5768" s="27">
        <f t="shared" si="65"/>
        <v>1959</v>
      </c>
      <c r="B5768" s="31">
        <v>45071</v>
      </c>
      <c r="C5768" s="31">
        <v>45068</v>
      </c>
      <c r="D5768" s="19" t="s">
        <v>1945</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hidden="1" customHeight="1" x14ac:dyDescent="0.3">
      <c r="A5769" s="27">
        <f t="shared" si="65"/>
        <v>1960</v>
      </c>
      <c r="B5769" s="31">
        <v>45071</v>
      </c>
      <c r="C5769" s="31">
        <v>45068</v>
      </c>
      <c r="D5769" s="19" t="s">
        <v>1945</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hidden="1" customHeight="1" x14ac:dyDescent="0.3">
      <c r="A5770" s="27">
        <v>1960</v>
      </c>
      <c r="B5770" s="31">
        <v>45071</v>
      </c>
      <c r="C5770" s="31">
        <v>45068</v>
      </c>
      <c r="D5770" s="19" t="s">
        <v>1945</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hidden="1" customHeight="1" x14ac:dyDescent="0.3">
      <c r="A5771" s="27">
        <f t="shared" si="65"/>
        <v>1961</v>
      </c>
      <c r="B5771" s="31">
        <v>45071</v>
      </c>
      <c r="C5771" s="31">
        <v>45069</v>
      </c>
      <c r="D5771" s="19" t="s">
        <v>1849</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hidden="1" customHeight="1" x14ac:dyDescent="0.3">
      <c r="A5772" s="27">
        <f t="shared" si="65"/>
        <v>1962</v>
      </c>
      <c r="B5772" s="31">
        <v>45071</v>
      </c>
      <c r="C5772" s="31">
        <v>45069</v>
      </c>
      <c r="D5772" s="19" t="s">
        <v>1801</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hidden="1" customHeight="1" x14ac:dyDescent="0.3">
      <c r="A5773" s="27">
        <f t="shared" si="65"/>
        <v>1963</v>
      </c>
      <c r="B5773" s="31">
        <v>45071</v>
      </c>
      <c r="C5773" s="31">
        <v>45069</v>
      </c>
      <c r="D5773" s="19" t="s">
        <v>1974</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hidden="1" customHeight="1" x14ac:dyDescent="0.3">
      <c r="A5774" s="27">
        <f t="shared" si="65"/>
        <v>1964</v>
      </c>
      <c r="B5774" s="31">
        <v>45071</v>
      </c>
      <c r="C5774" s="31">
        <v>45069</v>
      </c>
      <c r="D5774" s="19" t="s">
        <v>2166</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hidden="1" customHeight="1" x14ac:dyDescent="0.3">
      <c r="A5775" s="27">
        <f t="shared" si="65"/>
        <v>1965</v>
      </c>
      <c r="B5775" s="31">
        <v>45071</v>
      </c>
      <c r="C5775" s="31">
        <v>45056</v>
      </c>
      <c r="D5775" s="19" t="s">
        <v>1978</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hidden="1"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hidden="1"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hidden="1"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hidden="1"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hidden="1"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hidden="1"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hidden="1"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hidden="1" customHeight="1" x14ac:dyDescent="0.3">
      <c r="A5783" s="27">
        <f t="shared" si="65"/>
        <v>1971</v>
      </c>
      <c r="B5783" s="31">
        <v>45071</v>
      </c>
      <c r="C5783" s="31">
        <v>45055</v>
      </c>
      <c r="D5783" s="19" t="s">
        <v>2081</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hidden="1"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hidden="1"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hidden="1" customHeight="1" x14ac:dyDescent="0.3">
      <c r="A5786" s="27">
        <f t="shared" si="65"/>
        <v>1973</v>
      </c>
      <c r="B5786" s="31">
        <v>45071</v>
      </c>
      <c r="C5786" s="31">
        <v>45071</v>
      </c>
      <c r="D5786" s="19" t="s">
        <v>1951</v>
      </c>
      <c r="E5786" s="19" t="str">
        <f>IF(ISBLANK(LeaveTracker[[#This Row],[Employee Name]]),"-----",VLOOKUP(LeaveTracker[[#This Row],[Employee Name]],Employees[[Employee Name]:[Office]],7))</f>
        <v>CSWDO</v>
      </c>
      <c r="F5786" s="19" t="str">
        <f>IF(ISBLANK(LeaveTracker[[#This Row],[Employee Name]]),"-----",VLOOKUP(LeaveTracker[[#This Row],[Employee Name]],Employees[[Employee Name]:[Office]],6))</f>
        <v>CASUAL</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hidden="1" customHeight="1" x14ac:dyDescent="0.3">
      <c r="A5787" s="27">
        <f t="shared" si="65"/>
        <v>1974</v>
      </c>
      <c r="B5787" s="31">
        <v>45071</v>
      </c>
      <c r="C5787" s="31">
        <v>45068</v>
      </c>
      <c r="D5787" s="19" t="s">
        <v>2360</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1896</v>
      </c>
      <c r="K5787" s="61" t="str">
        <f ca="1">LeaveTracker[[#This Row],[Days]]&amp;" "&amp;LeaveTracker[[#This Row],[Type of Leave]]</f>
        <v>1 WITHOUTPAY</v>
      </c>
      <c r="L5787" s="23">
        <f ca="1">NETWORKDAYS(LeaveTracker[[#This Row],[Start Date]],LeaveTracker[[#This Row],[End Date]],lstHolidays)</f>
        <v>1</v>
      </c>
      <c r="M5787" s="27"/>
    </row>
    <row r="5788" spans="1:13" ht="30" hidden="1" customHeight="1" x14ac:dyDescent="0.3">
      <c r="A5788" s="27">
        <f t="shared" si="65"/>
        <v>1975</v>
      </c>
      <c r="B5788" s="31">
        <v>45072</v>
      </c>
      <c r="C5788" s="31">
        <v>45071</v>
      </c>
      <c r="D5788" s="19" t="s">
        <v>2365</v>
      </c>
      <c r="E5788" s="19" t="str">
        <f>IF(ISBLANK(LeaveTracker[[#This Row],[Employee Name]]),"-----",VLOOKUP(LeaveTracker[[#This Row],[Employee Name]],Employees[[Employee Name]:[Office]],7))</f>
        <v>CPDO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hidden="1" customHeight="1" x14ac:dyDescent="0.3">
      <c r="A5789" s="27">
        <f t="shared" si="65"/>
        <v>1976</v>
      </c>
      <c r="B5789" s="31">
        <v>45072</v>
      </c>
      <c r="C5789" s="31">
        <v>45072</v>
      </c>
      <c r="D5789" s="20" t="s">
        <v>2365</v>
      </c>
      <c r="E5789" s="19" t="str">
        <f>IF(ISBLANK(LeaveTracker[[#This Row],[Employee Name]]),"-----",VLOOKUP(LeaveTracker[[#This Row],[Employee Name]],Employees[[Employee Name]:[Office]],7))</f>
        <v>CPDO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hidden="1" customHeight="1" x14ac:dyDescent="0.3">
      <c r="A5790" s="27">
        <f t="shared" si="65"/>
        <v>1977</v>
      </c>
      <c r="B5790" s="31">
        <v>45072</v>
      </c>
      <c r="C5790" s="31">
        <v>45072</v>
      </c>
      <c r="D5790" s="19" t="s">
        <v>2365</v>
      </c>
      <c r="E5790" s="19" t="str">
        <f>IF(ISBLANK(LeaveTracker[[#This Row],[Employee Name]]),"-----",VLOOKUP(LeaveTracker[[#This Row],[Employee Name]],Employees[[Employee Name]:[Office]],7))</f>
        <v>CPDO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8 VL</v>
      </c>
      <c r="L5790" s="23">
        <f ca="1">NETWORKDAYS(LeaveTracker[[#This Row],[Start Date]],LeaveTracker[[#This Row],[End Date]],lstHolidays)</f>
        <v>8</v>
      </c>
      <c r="M5790" s="27"/>
    </row>
    <row r="5791" spans="1:13" ht="30" hidden="1" customHeight="1" x14ac:dyDescent="0.3">
      <c r="A5791" s="27">
        <f>A5790+1</f>
        <v>1978</v>
      </c>
      <c r="B5791" s="31">
        <v>45075</v>
      </c>
      <c r="C5791" s="31">
        <v>45075</v>
      </c>
      <c r="D5791" s="19" t="s">
        <v>2369</v>
      </c>
      <c r="E5791" s="19" t="str">
        <f>IF(ISBLANK(LeaveTracker[[#This Row],[Employee Name]]),"-----",VLOOKUP(LeaveTracker[[#This Row],[Employee Name]],Employees[[Employee Name]:[Office]],7))</f>
        <v>SP</v>
      </c>
      <c r="F5791" s="19" t="str">
        <f>IF(ISBLANK(LeaveTracker[[#This Row],[Employee Name]]),"-----",VLOOKUP(LeaveTracker[[#This Row],[Employee Name]],Employees[[Employee Name]:[Office]],6))</f>
        <v>CO-TERM</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hidden="1" customHeight="1" x14ac:dyDescent="0.3">
      <c r="A5792" s="27">
        <f>A5791+1</f>
        <v>1979</v>
      </c>
      <c r="B5792" s="31">
        <v>45075</v>
      </c>
      <c r="C5792" s="31">
        <v>45075</v>
      </c>
      <c r="D5792" s="19" t="s">
        <v>2369</v>
      </c>
      <c r="E5792" s="19" t="str">
        <f>IF(ISBLANK(LeaveTracker[[#This Row],[Employee Name]]),"-----",VLOOKUP(LeaveTracker[[#This Row],[Employee Name]],Employees[[Employee Name]:[Office]],7))</f>
        <v>SP</v>
      </c>
      <c r="F5792" s="19" t="str">
        <f>IF(ISBLANK(LeaveTracker[[#This Row],[Employee Name]]),"-----",VLOOKUP(LeaveTracker[[#This Row],[Employee Name]],Employees[[Employee Name]:[Office]],6))</f>
        <v>CO-TERM</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hidden="1" customHeight="1" x14ac:dyDescent="0.3">
      <c r="A5793" s="27">
        <f>A5792+1</f>
        <v>1980</v>
      </c>
      <c r="B5793" s="31">
        <v>45075</v>
      </c>
      <c r="C5793" s="31">
        <v>45075</v>
      </c>
      <c r="D5793" s="19" t="s">
        <v>2369</v>
      </c>
      <c r="E5793" s="19" t="str">
        <f>IF(ISBLANK(LeaveTracker[[#This Row],[Employee Name]]),"-----",VLOOKUP(LeaveTracker[[#This Row],[Employee Name]],Employees[[Employee Name]:[Office]],7))</f>
        <v>SP</v>
      </c>
      <c r="F5793" s="19" t="str">
        <f>IF(ISBLANK(LeaveTracker[[#This Row],[Employee Name]]),"-----",VLOOKUP(LeaveTracker[[#This Row],[Employee Name]],Employees[[Employee Name]:[Office]],6))</f>
        <v>CO-TERM</v>
      </c>
      <c r="G5793" s="24">
        <v>45124</v>
      </c>
      <c r="H5793" s="24">
        <v>45134</v>
      </c>
      <c r="I5793" s="20" t="s">
        <v>82</v>
      </c>
      <c r="K5793" s="61" t="str">
        <f ca="1">LeaveTracker[[#This Row],[Days]]&amp;" "&amp;LeaveTracker[[#This Row],[Type of Leave]]</f>
        <v>8 VL</v>
      </c>
      <c r="L5793" s="23">
        <f ca="1">NETWORKDAYS(LeaveTracker[[#This Row],[Start Date]],LeaveTracker[[#This Row],[End Date]],lstHolidays)</f>
        <v>8</v>
      </c>
      <c r="M5793" s="27"/>
    </row>
    <row r="5794" spans="1:13" ht="30" hidden="1" customHeight="1" x14ac:dyDescent="0.3">
      <c r="A5794" s="27">
        <f>A5793+1</f>
        <v>1981</v>
      </c>
      <c r="B5794" s="31">
        <v>45075</v>
      </c>
      <c r="C5794" s="31">
        <v>45014</v>
      </c>
      <c r="D5794" s="19" t="s">
        <v>1943</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1896</v>
      </c>
      <c r="K5794" s="61" t="str">
        <f ca="1">LeaveTracker[[#This Row],[Days]]&amp;" "&amp;LeaveTracker[[#This Row],[Type of Leave]]</f>
        <v>1 SL</v>
      </c>
      <c r="L5794" s="23">
        <f ca="1">NETWORKDAYS(LeaveTracker[[#This Row],[Start Date]],LeaveTracker[[#This Row],[End Date]],lstHolidays)</f>
        <v>1</v>
      </c>
      <c r="M5794" s="27"/>
    </row>
    <row r="5795" spans="1:13" ht="30" hidden="1" customHeight="1" x14ac:dyDescent="0.3">
      <c r="A5795" s="27">
        <f t="shared" ref="A5795:A5858" si="66">A5794+1</f>
        <v>1982</v>
      </c>
      <c r="B5795" s="31">
        <v>45077</v>
      </c>
      <c r="C5795" s="31">
        <v>45014</v>
      </c>
      <c r="D5795" s="19" t="s">
        <v>1922</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1896</v>
      </c>
      <c r="K5795" s="61" t="str">
        <f ca="1">LeaveTracker[[#This Row],[Days]]&amp;" "&amp;LeaveTracker[[#This Row],[Type of Leave]]</f>
        <v>1 SL</v>
      </c>
      <c r="L5795" s="23">
        <f ca="1">NETWORKDAYS(LeaveTracker[[#This Row],[Start Date]],LeaveTracker[[#This Row],[End Date]],lstHolidays)</f>
        <v>1</v>
      </c>
      <c r="M5795" s="27"/>
    </row>
    <row r="5796" spans="1:13" ht="30" hidden="1" customHeight="1" x14ac:dyDescent="0.3">
      <c r="A5796" s="27">
        <f t="shared" si="66"/>
        <v>1983</v>
      </c>
      <c r="B5796" s="31">
        <v>45077</v>
      </c>
      <c r="C5796" s="31">
        <v>45041</v>
      </c>
      <c r="D5796" s="19" t="s">
        <v>1858</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1896</v>
      </c>
      <c r="K5796" s="61" t="str">
        <f ca="1">LeaveTracker[[#This Row],[Days]]&amp;" "&amp;LeaveTracker[[#This Row],[Type of Leave]]</f>
        <v>1 OTHER</v>
      </c>
      <c r="L5796" s="23">
        <f ca="1">NETWORKDAYS(LeaveTracker[[#This Row],[Start Date]],LeaveTracker[[#This Row],[End Date]],lstHolidays)</f>
        <v>1</v>
      </c>
      <c r="M5796" s="27"/>
    </row>
    <row r="5797" spans="1:13" ht="30" hidden="1" customHeight="1" x14ac:dyDescent="0.3">
      <c r="A5797" s="27">
        <f t="shared" si="66"/>
        <v>1984</v>
      </c>
      <c r="B5797" s="31">
        <v>45077</v>
      </c>
      <c r="C5797" s="31">
        <v>45027</v>
      </c>
      <c r="D5797" s="19" t="s">
        <v>1858</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1896</v>
      </c>
      <c r="K5797" s="61" t="str">
        <f ca="1">LeaveTracker[[#This Row],[Days]]&amp;" "&amp;LeaveTracker[[#This Row],[Type of Leave]]</f>
        <v>1 SL</v>
      </c>
      <c r="L5797" s="23">
        <f ca="1">NETWORKDAYS(LeaveTracker[[#This Row],[Start Date]],LeaveTracker[[#This Row],[End Date]],lstHolidays)</f>
        <v>1</v>
      </c>
      <c r="M5797" s="27"/>
    </row>
    <row r="5798" spans="1:13" ht="30" hidden="1" customHeight="1" x14ac:dyDescent="0.3">
      <c r="A5798" s="27">
        <f t="shared" si="66"/>
        <v>1985</v>
      </c>
      <c r="B5798" s="31">
        <v>45077</v>
      </c>
      <c r="C5798" s="31">
        <v>45077</v>
      </c>
      <c r="D5798" s="19" t="s">
        <v>2275</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1896</v>
      </c>
      <c r="K5798" s="61" t="str">
        <f ca="1">LeaveTracker[[#This Row],[Days]]&amp;" "&amp;LeaveTracker[[#This Row],[Type of Leave]]</f>
        <v>1 SL</v>
      </c>
      <c r="L5798" s="23">
        <f ca="1">NETWORKDAYS(LeaveTracker[[#This Row],[Start Date]],LeaveTracker[[#This Row],[End Date]],lstHolidays)</f>
        <v>1</v>
      </c>
      <c r="M5798" s="27"/>
    </row>
    <row r="5799" spans="1:13" ht="30" hidden="1" customHeight="1" x14ac:dyDescent="0.3">
      <c r="A5799" s="27">
        <f t="shared" si="66"/>
        <v>1986</v>
      </c>
      <c r="B5799" s="31">
        <v>45077</v>
      </c>
      <c r="C5799" s="31">
        <v>45008</v>
      </c>
      <c r="D5799" s="19" t="s">
        <v>2275</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1896</v>
      </c>
      <c r="K5799" s="61" t="str">
        <f ca="1">LeaveTracker[[#This Row],[Days]]&amp;" "&amp;LeaveTracker[[#This Row],[Type of Leave]]</f>
        <v>2 SL</v>
      </c>
      <c r="L5799" s="23">
        <f ca="1">NETWORKDAYS(LeaveTracker[[#This Row],[Start Date]],LeaveTracker[[#This Row],[End Date]],lstHolidays)</f>
        <v>2</v>
      </c>
      <c r="M5799" s="27"/>
    </row>
    <row r="5800" spans="1:13" ht="30" hidden="1" customHeight="1" x14ac:dyDescent="0.3">
      <c r="A5800" s="27">
        <f t="shared" si="66"/>
        <v>1987</v>
      </c>
      <c r="B5800" s="31">
        <v>45077</v>
      </c>
      <c r="C5800" s="31">
        <v>45051</v>
      </c>
      <c r="D5800" s="19" t="s">
        <v>2283</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1896</v>
      </c>
      <c r="K5800" s="61" t="str">
        <f>LeaveTracker[[#This Row],[Days]]&amp;" "&amp;LeaveTracker[[#This Row],[Type of Leave]]</f>
        <v>1 SL</v>
      </c>
      <c r="L5800" s="23">
        <v>1</v>
      </c>
      <c r="M5800" s="27"/>
    </row>
    <row r="5801" spans="1:13" ht="30" hidden="1" customHeight="1" x14ac:dyDescent="0.3">
      <c r="A5801" s="27">
        <f t="shared" si="66"/>
        <v>1988</v>
      </c>
      <c r="B5801" s="31">
        <v>45077</v>
      </c>
      <c r="C5801" s="31">
        <v>44988</v>
      </c>
      <c r="D5801" s="19" t="s">
        <v>2283</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1896</v>
      </c>
      <c r="K5801" s="61" t="str">
        <f>LeaveTracker[[#This Row],[Days]]&amp;" "&amp;LeaveTracker[[#This Row],[Type of Leave]]</f>
        <v>1 SL</v>
      </c>
      <c r="L5801" s="23">
        <v>1</v>
      </c>
      <c r="M5801" s="27"/>
    </row>
    <row r="5802" spans="1:13" ht="30" hidden="1" customHeight="1" x14ac:dyDescent="0.3">
      <c r="A5802" s="27">
        <f t="shared" si="66"/>
        <v>1989</v>
      </c>
      <c r="B5802" s="31">
        <v>45077</v>
      </c>
      <c r="C5802" s="31">
        <v>44996</v>
      </c>
      <c r="D5802" s="19" t="s">
        <v>2283</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1896</v>
      </c>
      <c r="K5802" s="61" t="str">
        <f ca="1">LeaveTracker[[#This Row],[Days]]&amp;" "&amp;LeaveTracker[[#This Row],[Type of Leave]]</f>
        <v>1 SL</v>
      </c>
      <c r="L5802" s="23">
        <f ca="1">NETWORKDAYS(LeaveTracker[[#This Row],[Start Date]],LeaveTracker[[#This Row],[End Date]],lstHolidays)</f>
        <v>1</v>
      </c>
      <c r="M5802" s="27"/>
    </row>
    <row r="5803" spans="1:13" ht="30" hidden="1" customHeight="1" x14ac:dyDescent="0.3">
      <c r="A5803" s="27">
        <f t="shared" si="66"/>
        <v>1990</v>
      </c>
      <c r="B5803" s="31">
        <v>45077</v>
      </c>
      <c r="C5803" s="31">
        <v>45058</v>
      </c>
      <c r="D5803" s="19" t="s">
        <v>2370</v>
      </c>
      <c r="E5803" s="19"/>
      <c r="F5803" s="19"/>
      <c r="G5803" s="24">
        <v>45056</v>
      </c>
      <c r="H5803" s="24">
        <v>45057</v>
      </c>
      <c r="I5803" s="20" t="s">
        <v>81</v>
      </c>
      <c r="J5803" s="43" t="s">
        <v>1896</v>
      </c>
      <c r="K5803" s="61" t="s">
        <v>2372</v>
      </c>
      <c r="L5803" s="23">
        <v>2</v>
      </c>
      <c r="M5803" s="27"/>
    </row>
    <row r="5804" spans="1:13" ht="30" hidden="1" customHeight="1" x14ac:dyDescent="0.3">
      <c r="A5804" s="27">
        <f t="shared" si="66"/>
        <v>1991</v>
      </c>
      <c r="B5804" s="31">
        <v>45077</v>
      </c>
      <c r="C5804" s="31">
        <v>45062</v>
      </c>
      <c r="D5804" s="19" t="s">
        <v>1922</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1896</v>
      </c>
      <c r="K5804" s="61" t="str">
        <f ca="1">LeaveTracker[[#This Row],[Days]]&amp;" "&amp;LeaveTracker[[#This Row],[Type of Leave]]</f>
        <v>1 SL</v>
      </c>
      <c r="L5804" s="23">
        <f ca="1">NETWORKDAYS(LeaveTracker[[#This Row],[Start Date]],LeaveTracker[[#This Row],[End Date]],lstHolidays)</f>
        <v>1</v>
      </c>
      <c r="M5804" s="27"/>
    </row>
    <row r="5805" spans="1:13" ht="30" hidden="1" customHeight="1" x14ac:dyDescent="0.3">
      <c r="A5805" s="27">
        <f t="shared" si="66"/>
        <v>1992</v>
      </c>
      <c r="B5805" s="31">
        <v>45077</v>
      </c>
      <c r="C5805" s="31">
        <v>45102</v>
      </c>
      <c r="D5805" s="19" t="s">
        <v>1852</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hidden="1" customHeight="1" x14ac:dyDescent="0.3">
      <c r="A5806" s="27">
        <f t="shared" si="66"/>
        <v>1993</v>
      </c>
      <c r="B5806" s="31">
        <v>45077</v>
      </c>
      <c r="C5806" s="31">
        <v>45068</v>
      </c>
      <c r="D5806" s="19" t="s">
        <v>2246</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hidden="1" customHeight="1" x14ac:dyDescent="0.3">
      <c r="A5807" s="27">
        <f t="shared" si="66"/>
        <v>1994</v>
      </c>
      <c r="B5807" s="31">
        <v>45077</v>
      </c>
      <c r="C5807" s="31">
        <v>45062</v>
      </c>
      <c r="D5807" s="19" t="s">
        <v>1837</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hidden="1" customHeight="1" x14ac:dyDescent="0.3">
      <c r="A5808" s="27">
        <f t="shared" si="66"/>
        <v>1995</v>
      </c>
      <c r="B5808" s="31">
        <v>45077</v>
      </c>
      <c r="C5808" s="31">
        <v>45062</v>
      </c>
      <c r="D5808" s="19" t="s">
        <v>1837</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hidden="1" customHeight="1" x14ac:dyDescent="0.3">
      <c r="A5809" s="27">
        <f t="shared" si="66"/>
        <v>1996</v>
      </c>
      <c r="B5809" s="31">
        <v>45077</v>
      </c>
      <c r="C5809" s="31">
        <v>45076</v>
      </c>
      <c r="D5809" s="19" t="s">
        <v>1763</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hidden="1" customHeight="1" x14ac:dyDescent="0.3">
      <c r="A5810" s="27">
        <f t="shared" si="66"/>
        <v>1997</v>
      </c>
      <c r="B5810" s="31">
        <v>45077</v>
      </c>
      <c r="C5810" s="31">
        <v>45012</v>
      </c>
      <c r="D5810" s="19" t="s">
        <v>2375</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1896</v>
      </c>
      <c r="K5810" s="61" t="str">
        <f ca="1">LeaveTracker[[#This Row],[Days]]&amp;" "&amp;LeaveTracker[[#This Row],[Type of Leave]]</f>
        <v>1 SL</v>
      </c>
      <c r="L5810" s="23">
        <f ca="1">NETWORKDAYS(LeaveTracker[[#This Row],[Start Date]],LeaveTracker[[#This Row],[End Date]],lstHolidays)</f>
        <v>1</v>
      </c>
      <c r="M5810" s="27"/>
    </row>
    <row r="5811" spans="1:13" ht="30" hidden="1" customHeight="1" x14ac:dyDescent="0.3">
      <c r="A5811" s="27">
        <f t="shared" si="66"/>
        <v>1998</v>
      </c>
      <c r="B5811" s="31">
        <v>45077</v>
      </c>
      <c r="C5811" s="31">
        <v>45043</v>
      </c>
      <c r="D5811" s="19" t="s">
        <v>2378</v>
      </c>
      <c r="E5811" s="19" t="str">
        <f>IF(ISBLANK(LeaveTracker[[#This Row],[Employee Name]]),"-----",VLOOKUP(LeaveTracker[[#This Row],[Employee Name]],Employees[[Employee Name]:[Office]],7))</f>
        <v>SHS</v>
      </c>
      <c r="F5811" s="19">
        <f>IF(ISBLANK(LeaveTracker[[#This Row],[Employee Name]]),"-----",VLOOKUP(LeaveTracker[[#This Row],[Employee Name]],Employees[[Employee Name]:[Office]],6))</f>
        <v>0</v>
      </c>
      <c r="G5811" s="24">
        <v>45042</v>
      </c>
      <c r="H5811" s="24">
        <v>45042</v>
      </c>
      <c r="I5811" s="20" t="s">
        <v>81</v>
      </c>
      <c r="J5811" s="43" t="s">
        <v>1896</v>
      </c>
      <c r="K5811" s="61" t="str">
        <f ca="1">LeaveTracker[[#This Row],[Days]]&amp;" "&amp;LeaveTracker[[#This Row],[Type of Leave]]</f>
        <v>1 SL</v>
      </c>
      <c r="L5811" s="23">
        <f ca="1">NETWORKDAYS(LeaveTracker[[#This Row],[Start Date]],LeaveTracker[[#This Row],[End Date]],lstHolidays)</f>
        <v>1</v>
      </c>
      <c r="M5811" s="27"/>
    </row>
    <row r="5812" spans="1:13" ht="30" hidden="1"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hidden="1"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hidden="1"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hidden="1" customHeight="1" x14ac:dyDescent="0.3">
      <c r="A5815" s="27">
        <f t="shared" si="66"/>
        <v>2002</v>
      </c>
      <c r="B5815" s="31">
        <v>45077</v>
      </c>
      <c r="C5815" s="31">
        <v>45075</v>
      </c>
      <c r="D5815" s="19" t="s">
        <v>1845</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hidden="1" customHeight="1" x14ac:dyDescent="0.3">
      <c r="A5816" s="27">
        <f t="shared" si="66"/>
        <v>2003</v>
      </c>
      <c r="B5816" s="31">
        <v>45077</v>
      </c>
      <c r="C5816" s="31">
        <v>45075</v>
      </c>
      <c r="D5816" s="19" t="s">
        <v>1845</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hidden="1"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hidden="1"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hidden="1"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hidden="1" customHeight="1" x14ac:dyDescent="0.3">
      <c r="A5820" s="27">
        <f t="shared" si="66"/>
        <v>2007</v>
      </c>
      <c r="B5820" s="31">
        <v>45077</v>
      </c>
      <c r="C5820" s="31">
        <v>45068</v>
      </c>
      <c r="D5820" s="19" t="s">
        <v>1959</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hidden="1" customHeight="1" x14ac:dyDescent="0.3">
      <c r="A5821" s="27">
        <f t="shared" si="66"/>
        <v>2008</v>
      </c>
      <c r="B5821" s="31">
        <v>45077</v>
      </c>
      <c r="C5821" s="31">
        <v>45075</v>
      </c>
      <c r="D5821" s="19" t="s">
        <v>1959</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hidden="1" customHeight="1" x14ac:dyDescent="0.3">
      <c r="A5822" s="27">
        <f t="shared" si="66"/>
        <v>2009</v>
      </c>
      <c r="B5822" s="31">
        <v>45077</v>
      </c>
      <c r="C5822" s="31">
        <v>45065</v>
      </c>
      <c r="D5822" s="19" t="s">
        <v>2036</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hidden="1" customHeight="1" x14ac:dyDescent="0.3">
      <c r="A5823" s="27">
        <f t="shared" si="66"/>
        <v>2010</v>
      </c>
      <c r="B5823" s="31">
        <v>45077</v>
      </c>
      <c r="C5823" s="31">
        <v>45075</v>
      </c>
      <c r="D5823" s="19" t="s">
        <v>1767</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hidden="1"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hidden="1"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hidden="1"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hidden="1"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hidden="1"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hidden="1"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hidden="1"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hidden="1"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hidden="1"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hidden="1" customHeight="1" x14ac:dyDescent="0.3">
      <c r="A5833" s="27">
        <f t="shared" si="66"/>
        <v>2020</v>
      </c>
      <c r="B5833" s="31">
        <v>45077</v>
      </c>
      <c r="C5833" s="31">
        <v>45066</v>
      </c>
      <c r="D5833" s="19" t="s">
        <v>1942</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hidden="1" customHeight="1" x14ac:dyDescent="0.3">
      <c r="A5834" s="27">
        <f t="shared" si="66"/>
        <v>2021</v>
      </c>
      <c r="B5834" s="31">
        <v>45077</v>
      </c>
      <c r="C5834" s="31">
        <v>45066</v>
      </c>
      <c r="D5834" s="19" t="s">
        <v>1942</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hidden="1"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hidden="1"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hidden="1"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hidden="1"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hidden="1"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hidden="1"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1896</v>
      </c>
      <c r="K5840" s="61" t="str">
        <f ca="1">LeaveTracker[[#This Row],[Days]]&amp;" "&amp;LeaveTracker[[#This Row],[Type of Leave]]</f>
        <v>1 SL</v>
      </c>
      <c r="L5840" s="23">
        <f ca="1">NETWORKDAYS(LeaveTracker[[#This Row],[Start Date]],LeaveTracker[[#This Row],[End Date]],lstHolidays)</f>
        <v>1</v>
      </c>
      <c r="M5840" s="27"/>
    </row>
    <row r="5841" spans="1:13" ht="30" hidden="1"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hidden="1"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hidden="1"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hidden="1" customHeight="1" x14ac:dyDescent="0.3">
      <c r="A5844" s="27">
        <f t="shared" si="66"/>
        <v>2031</v>
      </c>
      <c r="B5844" s="31">
        <v>45077</v>
      </c>
      <c r="C5844" s="31">
        <v>45075</v>
      </c>
      <c r="D5844" s="19" t="s">
        <v>195</v>
      </c>
      <c r="E5844" s="19" t="str">
        <f>IF(ISBLANK(LeaveTracker[[#This Row],[Employee Name]]),"-----",VLOOKUP(LeaveTracker[[#This Row],[Employee Name]],Employees[[Employee Name]:[Office]],7))</f>
        <v>PEOPLE'S PARK</v>
      </c>
      <c r="F5844" s="19" t="str">
        <f>IF(ISBLANK(LeaveTracker[[#This Row],[Employee Name]]),"-----",VLOOKUP(LeaveTracker[[#This Row],[Employee Name]],Employees[[Employee Name]:[Office]],6))</f>
        <v>CASUAL</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hidden="1" customHeight="1" x14ac:dyDescent="0.3">
      <c r="A5845" s="27">
        <f t="shared" si="66"/>
        <v>2032</v>
      </c>
      <c r="B5845" s="31">
        <v>45077</v>
      </c>
      <c r="C5845" s="31">
        <v>45050</v>
      </c>
      <c r="D5845" s="19" t="s">
        <v>1931</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hidden="1" customHeight="1" x14ac:dyDescent="0.3">
      <c r="A5846" s="27">
        <f t="shared" si="66"/>
        <v>2033</v>
      </c>
      <c r="B5846" s="31">
        <v>45077</v>
      </c>
      <c r="C5846" s="31">
        <v>45076</v>
      </c>
      <c r="D5846" s="19" t="s">
        <v>1779</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hidden="1"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hidden="1"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hidden="1"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hidden="1"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hidden="1"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hidden="1" customHeight="1" x14ac:dyDescent="0.3">
      <c r="A5852" s="27">
        <f t="shared" si="66"/>
        <v>2039</v>
      </c>
      <c r="B5852" s="31">
        <v>45077</v>
      </c>
      <c r="C5852" s="31">
        <v>45072</v>
      </c>
      <c r="D5852" s="19" t="s">
        <v>714</v>
      </c>
      <c r="E5852" s="19" t="str">
        <f>IF(ISBLANK(LeaveTracker[[#This Row],[Employee Name]]),"-----",VLOOKUP(LeaveTracker[[#This Row],[Employee Name]],Employees[[Employee Name]:[Office]],7))</f>
        <v>CSWDO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hidden="1"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hidden="1"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hidden="1" customHeight="1" x14ac:dyDescent="0.3">
      <c r="A5855" s="27">
        <f t="shared" si="66"/>
        <v>2042</v>
      </c>
      <c r="B5855" s="31">
        <v>45077</v>
      </c>
      <c r="C5855" s="31">
        <v>45072</v>
      </c>
      <c r="D5855" s="19" t="s">
        <v>1768</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hidden="1" customHeight="1" x14ac:dyDescent="0.3">
      <c r="A5856" s="27">
        <f t="shared" si="66"/>
        <v>2043</v>
      </c>
      <c r="B5856" s="31">
        <v>45077</v>
      </c>
      <c r="C5856" s="31">
        <v>45071</v>
      </c>
      <c r="D5856" s="19" t="s">
        <v>1893</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hidden="1" customHeight="1" x14ac:dyDescent="0.3">
      <c r="A5857" s="27">
        <f t="shared" si="66"/>
        <v>2044</v>
      </c>
      <c r="B5857" s="31">
        <v>45077</v>
      </c>
      <c r="C5857" s="31">
        <v>45068</v>
      </c>
      <c r="D5857" s="19" t="s">
        <v>2380</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hidden="1" customHeight="1" x14ac:dyDescent="0.3">
      <c r="A5858" s="27">
        <f t="shared" si="66"/>
        <v>2045</v>
      </c>
      <c r="B5858" s="31">
        <v>45077</v>
      </c>
      <c r="C5858" s="31">
        <v>45073</v>
      </c>
      <c r="D5858" s="19" t="s">
        <v>2380</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hidden="1" customHeight="1" x14ac:dyDescent="0.3">
      <c r="A5859" s="27">
        <f t="shared" ref="A5859:A5923" si="67">A5858+1</f>
        <v>2046</v>
      </c>
      <c r="B5859" s="31">
        <v>45077</v>
      </c>
      <c r="C5859" s="31">
        <v>45073</v>
      </c>
      <c r="D5859" s="19" t="s">
        <v>2380</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hidden="1" customHeight="1" x14ac:dyDescent="0.3">
      <c r="A5860" s="27">
        <f t="shared" si="67"/>
        <v>2047</v>
      </c>
      <c r="B5860" s="31">
        <v>45077</v>
      </c>
      <c r="C5860" s="31">
        <v>45072</v>
      </c>
      <c r="D5860" s="19" t="s">
        <v>1738</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hidden="1" customHeight="1" x14ac:dyDescent="0.3">
      <c r="A5861" s="27">
        <f t="shared" si="67"/>
        <v>2048</v>
      </c>
      <c r="B5861" s="31">
        <v>45077</v>
      </c>
      <c r="C5861" s="31">
        <v>45072</v>
      </c>
      <c r="D5861" s="19" t="s">
        <v>1738</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hidden="1" customHeight="1" x14ac:dyDescent="0.3">
      <c r="A5862" s="27">
        <f t="shared" si="67"/>
        <v>2049</v>
      </c>
      <c r="B5862" s="31">
        <v>45077</v>
      </c>
      <c r="C5862" s="31">
        <v>45075</v>
      </c>
      <c r="D5862" s="19" t="s">
        <v>1865</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hidden="1" customHeight="1" x14ac:dyDescent="0.3">
      <c r="A5863" s="27">
        <f t="shared" si="67"/>
        <v>2050</v>
      </c>
      <c r="B5863" s="31">
        <v>45077</v>
      </c>
      <c r="C5863" s="31">
        <v>45070</v>
      </c>
      <c r="D5863" s="19" t="s">
        <v>1839</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hidden="1" customHeight="1" x14ac:dyDescent="0.3">
      <c r="A5864" s="27">
        <f t="shared" si="67"/>
        <v>2051</v>
      </c>
      <c r="B5864" s="31">
        <v>45077</v>
      </c>
      <c r="C5864" s="31">
        <v>45070</v>
      </c>
      <c r="D5864" s="19" t="s">
        <v>1839</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hidden="1" customHeight="1" x14ac:dyDescent="0.3">
      <c r="A5865" s="27">
        <f t="shared" si="67"/>
        <v>2052</v>
      </c>
      <c r="B5865" s="31">
        <v>45077</v>
      </c>
      <c r="C5865" s="31">
        <v>45071</v>
      </c>
      <c r="D5865" s="19" t="s">
        <v>1827</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hidden="1" customHeight="1" x14ac:dyDescent="0.3">
      <c r="A5866" s="27">
        <f t="shared" si="67"/>
        <v>2053</v>
      </c>
      <c r="B5866" s="31">
        <v>45077</v>
      </c>
      <c r="C5866" s="31">
        <v>45065</v>
      </c>
      <c r="D5866" s="19" t="s">
        <v>1817</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hidden="1" customHeight="1" x14ac:dyDescent="0.3">
      <c r="A5867" s="27">
        <f t="shared" si="67"/>
        <v>2054</v>
      </c>
      <c r="B5867" s="31">
        <v>45077</v>
      </c>
      <c r="C5867" s="31">
        <v>45065</v>
      </c>
      <c r="D5867" s="19" t="s">
        <v>1817</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hidden="1" customHeight="1" x14ac:dyDescent="0.3">
      <c r="A5868" s="27">
        <f t="shared" si="67"/>
        <v>2055</v>
      </c>
      <c r="B5868" s="31">
        <v>45077</v>
      </c>
      <c r="C5868" s="31">
        <v>45071</v>
      </c>
      <c r="D5868" s="19" t="s">
        <v>1790</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10 VL</v>
      </c>
      <c r="L5868" s="23">
        <f ca="1">NETWORKDAYS(LeaveTracker[[#This Row],[Start Date]],LeaveTracker[[#This Row],[End Date]],lstHolidays)</f>
        <v>10</v>
      </c>
      <c r="M5868" s="27"/>
    </row>
    <row r="5869" spans="1:13" ht="30" hidden="1" customHeight="1" x14ac:dyDescent="0.3">
      <c r="A5869" s="27">
        <f t="shared" si="67"/>
        <v>2056</v>
      </c>
      <c r="B5869" s="31">
        <v>45077</v>
      </c>
      <c r="C5869" s="31">
        <v>45077</v>
      </c>
      <c r="D5869" s="19" t="s">
        <v>2019</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hidden="1" customHeight="1" x14ac:dyDescent="0.3">
      <c r="A5870" s="27">
        <f t="shared" si="67"/>
        <v>2057</v>
      </c>
      <c r="B5870" s="31">
        <v>45077</v>
      </c>
      <c r="C5870" s="31">
        <v>45069</v>
      </c>
      <c r="D5870" s="19" t="s">
        <v>1910</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hidden="1" customHeight="1" x14ac:dyDescent="0.3">
      <c r="A5871" s="27">
        <f t="shared" si="67"/>
        <v>2058</v>
      </c>
      <c r="B5871" s="31">
        <v>45077</v>
      </c>
      <c r="C5871" s="31">
        <v>45076</v>
      </c>
      <c r="D5871" s="19" t="s">
        <v>1795</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hidden="1"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hidden="1"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hidden="1" customHeight="1" x14ac:dyDescent="0.3">
      <c r="A5874" s="27">
        <f t="shared" si="67"/>
        <v>2061</v>
      </c>
      <c r="B5874" s="31">
        <v>45077</v>
      </c>
      <c r="C5874" s="31">
        <v>45076</v>
      </c>
      <c r="D5874" s="19" t="s">
        <v>1968</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hidden="1"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hidden="1" customHeight="1" x14ac:dyDescent="0.3">
      <c r="A5876" s="27">
        <f t="shared" si="67"/>
        <v>2063</v>
      </c>
      <c r="B5876" s="31">
        <v>45077</v>
      </c>
      <c r="C5876" s="31">
        <v>45075</v>
      </c>
      <c r="D5876" s="19" t="s">
        <v>1963</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hidden="1" customHeight="1" x14ac:dyDescent="0.3">
      <c r="A5877" s="27">
        <f t="shared" si="67"/>
        <v>2064</v>
      </c>
      <c r="B5877" s="31">
        <v>45077</v>
      </c>
      <c r="C5877" s="31">
        <v>45075</v>
      </c>
      <c r="D5877" s="19" t="s">
        <v>1864</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hidden="1" customHeight="1" x14ac:dyDescent="0.3">
      <c r="A5878" s="27">
        <f t="shared" si="67"/>
        <v>2065</v>
      </c>
      <c r="B5878" s="31">
        <v>45077</v>
      </c>
      <c r="C5878" s="31">
        <v>45075</v>
      </c>
      <c r="D5878" s="19" t="s">
        <v>1900</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hidden="1"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hidden="1"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hidden="1"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hidden="1"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hidden="1" customHeight="1" x14ac:dyDescent="0.3">
      <c r="A5883" s="27">
        <f t="shared" si="67"/>
        <v>2070</v>
      </c>
      <c r="B5883" s="31">
        <v>45077</v>
      </c>
      <c r="C5883" s="31">
        <v>45075</v>
      </c>
      <c r="D5883" s="19" t="s">
        <v>2147</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hidden="1" customHeight="1" x14ac:dyDescent="0.3">
      <c r="A5884" s="27">
        <f t="shared" si="67"/>
        <v>2071</v>
      </c>
      <c r="B5884" s="31">
        <v>45077</v>
      </c>
      <c r="C5884" s="31">
        <v>45079</v>
      </c>
      <c r="D5884" s="19" t="s">
        <v>1757</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hidden="1" customHeight="1" x14ac:dyDescent="0.3">
      <c r="A5885" s="27">
        <f t="shared" si="67"/>
        <v>2072</v>
      </c>
      <c r="B5885" s="31">
        <v>45077</v>
      </c>
      <c r="C5885" s="31">
        <v>45079</v>
      </c>
      <c r="D5885" s="19" t="s">
        <v>1757</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hidden="1"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hidden="1"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hidden="1"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hidden="1" customHeight="1" x14ac:dyDescent="0.3">
      <c r="A5889" s="27">
        <f t="shared" si="67"/>
        <v>2076</v>
      </c>
      <c r="B5889" s="31">
        <v>45077</v>
      </c>
      <c r="C5889" s="31">
        <v>45075</v>
      </c>
      <c r="D5889" s="19" t="s">
        <v>1973</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hidden="1" customHeight="1" x14ac:dyDescent="0.3">
      <c r="A5890" s="27">
        <f t="shared" si="67"/>
        <v>2077</v>
      </c>
      <c r="B5890" s="31">
        <v>45077</v>
      </c>
      <c r="C5890" s="31">
        <v>45075</v>
      </c>
      <c r="D5890" s="19" t="s">
        <v>1973</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hidden="1" customHeight="1" x14ac:dyDescent="0.3">
      <c r="A5891" s="27">
        <f t="shared" si="67"/>
        <v>2078</v>
      </c>
      <c r="B5891" s="31">
        <v>45077</v>
      </c>
      <c r="C5891" s="31">
        <v>45075</v>
      </c>
      <c r="D5891" s="19" t="s">
        <v>1973</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0 VL</v>
      </c>
      <c r="L5891" s="23">
        <f ca="1">NETWORKDAYS(LeaveTracker[[#This Row],[Start Date]],LeaveTracker[[#This Row],[End Date]],lstHolidays)</f>
        <v>0</v>
      </c>
      <c r="M5891" s="27"/>
    </row>
    <row r="5892" spans="1:13" ht="30" hidden="1" customHeight="1" x14ac:dyDescent="0.3">
      <c r="A5892" s="27">
        <f t="shared" si="67"/>
        <v>2079</v>
      </c>
      <c r="B5892" s="31">
        <v>45077</v>
      </c>
      <c r="C5892" s="31">
        <v>45075</v>
      </c>
      <c r="D5892" s="19" t="s">
        <v>1973</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hidden="1" customHeight="1" x14ac:dyDescent="0.3">
      <c r="A5893" s="27">
        <f t="shared" si="67"/>
        <v>2080</v>
      </c>
      <c r="B5893" s="31">
        <v>45077</v>
      </c>
      <c r="C5893" s="31">
        <v>45076</v>
      </c>
      <c r="D5893" s="19" t="s">
        <v>2205</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hidden="1" customHeight="1" x14ac:dyDescent="0.3">
      <c r="A5894" s="27">
        <f t="shared" si="67"/>
        <v>2081</v>
      </c>
      <c r="B5894" s="31">
        <v>45077</v>
      </c>
      <c r="C5894" s="31">
        <v>45076</v>
      </c>
      <c r="D5894" s="19" t="s">
        <v>2205</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hidden="1" customHeight="1" x14ac:dyDescent="0.3">
      <c r="A5895" s="27">
        <f t="shared" si="67"/>
        <v>2082</v>
      </c>
      <c r="B5895" s="31">
        <v>45077</v>
      </c>
      <c r="C5895" s="31">
        <v>45076</v>
      </c>
      <c r="D5895" s="19" t="s">
        <v>2214</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hidden="1" customHeight="1" x14ac:dyDescent="0.3">
      <c r="A5896" s="27">
        <f t="shared" si="67"/>
        <v>2083</v>
      </c>
      <c r="B5896" s="31">
        <v>45077</v>
      </c>
      <c r="C5896" s="31">
        <v>45076</v>
      </c>
      <c r="D5896" s="19" t="s">
        <v>2214</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hidden="1" customHeight="1" x14ac:dyDescent="0.3">
      <c r="A5897" s="27">
        <f t="shared" si="67"/>
        <v>2084</v>
      </c>
      <c r="B5897" s="31">
        <v>45077</v>
      </c>
      <c r="C5897" s="31">
        <v>45075</v>
      </c>
      <c r="D5897" s="19" t="s">
        <v>1945</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hidden="1" customHeight="1" x14ac:dyDescent="0.3">
      <c r="A5898" s="27">
        <f t="shared" si="67"/>
        <v>2085</v>
      </c>
      <c r="B5898" s="31">
        <v>45077</v>
      </c>
      <c r="C5898" s="31">
        <v>45075</v>
      </c>
      <c r="D5898" s="19" t="s">
        <v>1945</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hidden="1" customHeight="1" x14ac:dyDescent="0.3">
      <c r="A5899" s="27">
        <f t="shared" si="67"/>
        <v>2086</v>
      </c>
      <c r="B5899" s="31">
        <v>45077</v>
      </c>
      <c r="C5899" s="31">
        <v>45075</v>
      </c>
      <c r="D5899" s="19" t="s">
        <v>1945</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hidden="1" customHeight="1" x14ac:dyDescent="0.3">
      <c r="A5900" s="27">
        <f t="shared" si="67"/>
        <v>2087</v>
      </c>
      <c r="B5900" s="31">
        <v>45077</v>
      </c>
      <c r="C5900" s="31">
        <v>45075</v>
      </c>
      <c r="D5900" s="19" t="s">
        <v>1945</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hidden="1" customHeight="1" x14ac:dyDescent="0.3">
      <c r="A5901" s="27">
        <f t="shared" si="67"/>
        <v>2088</v>
      </c>
      <c r="B5901" s="31">
        <v>45077</v>
      </c>
      <c r="C5901" s="31">
        <v>45075</v>
      </c>
      <c r="D5901" s="19" t="s">
        <v>1945</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hidden="1" customHeight="1" x14ac:dyDescent="0.3">
      <c r="A5902" s="27">
        <f t="shared" si="67"/>
        <v>2089</v>
      </c>
      <c r="B5902" s="31">
        <v>45077</v>
      </c>
      <c r="C5902" s="31">
        <v>45075</v>
      </c>
      <c r="D5902" s="19" t="s">
        <v>1945</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hidden="1" customHeight="1" x14ac:dyDescent="0.3">
      <c r="A5903" s="27">
        <f t="shared" si="67"/>
        <v>2090</v>
      </c>
      <c r="B5903" s="31">
        <v>45077</v>
      </c>
      <c r="C5903" s="31">
        <v>45072</v>
      </c>
      <c r="D5903" s="19" t="s">
        <v>1799</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hidden="1" customHeight="1" x14ac:dyDescent="0.3">
      <c r="A5904" s="27">
        <f t="shared" si="67"/>
        <v>2091</v>
      </c>
      <c r="B5904" s="31">
        <v>45077</v>
      </c>
      <c r="C5904" s="31">
        <v>45072</v>
      </c>
      <c r="D5904" s="19" t="s">
        <v>1799</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hidden="1" customHeight="1" x14ac:dyDescent="0.3">
      <c r="A5905" s="27">
        <f t="shared" si="67"/>
        <v>2092</v>
      </c>
      <c r="B5905" s="31">
        <v>45077</v>
      </c>
      <c r="C5905" s="31">
        <v>45072</v>
      </c>
      <c r="D5905" s="20" t="s">
        <v>1799</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hidden="1" customHeight="1" x14ac:dyDescent="0.3">
      <c r="A5906" s="27">
        <f t="shared" si="67"/>
        <v>2093</v>
      </c>
      <c r="B5906" s="31">
        <v>45077</v>
      </c>
      <c r="C5906" s="31">
        <v>45075</v>
      </c>
      <c r="D5906" s="19" t="s">
        <v>1894</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hidden="1" customHeight="1" x14ac:dyDescent="0.3">
      <c r="A5907" s="27">
        <f t="shared" si="67"/>
        <v>2094</v>
      </c>
      <c r="B5907" s="31">
        <v>45083</v>
      </c>
      <c r="C5907" s="31">
        <v>45077</v>
      </c>
      <c r="D5907" s="20" t="s">
        <v>2382</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hidden="1" customHeight="1" x14ac:dyDescent="0.3">
      <c r="A5908" s="27">
        <f t="shared" si="67"/>
        <v>2095</v>
      </c>
      <c r="B5908" s="31">
        <v>45083</v>
      </c>
      <c r="C5908" s="31">
        <v>45078</v>
      </c>
      <c r="D5908" s="19" t="s">
        <v>2385</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hidden="1" customHeight="1" x14ac:dyDescent="0.3">
      <c r="A5909" s="27">
        <f t="shared" si="67"/>
        <v>2096</v>
      </c>
      <c r="B5909" s="31">
        <v>45083</v>
      </c>
      <c r="C5909" s="31">
        <v>45078</v>
      </c>
      <c r="D5909" s="19" t="s">
        <v>1765</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hidden="1" customHeight="1" x14ac:dyDescent="0.3">
      <c r="A5910" s="27">
        <f t="shared" si="67"/>
        <v>2097</v>
      </c>
      <c r="B5910" s="31">
        <v>45083</v>
      </c>
      <c r="C5910" s="31">
        <v>45079</v>
      </c>
      <c r="D5910" s="19" t="s">
        <v>1967</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hidden="1" customHeight="1" x14ac:dyDescent="0.3">
      <c r="A5911" s="27">
        <f t="shared" si="67"/>
        <v>2098</v>
      </c>
      <c r="B5911" s="31">
        <v>45083</v>
      </c>
      <c r="C5911" s="31">
        <v>45079</v>
      </c>
      <c r="D5911" s="19" t="s">
        <v>1929</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hidden="1" customHeight="1" x14ac:dyDescent="0.3">
      <c r="A5912" s="27">
        <f t="shared" si="67"/>
        <v>2099</v>
      </c>
      <c r="B5912" s="31">
        <v>45083</v>
      </c>
      <c r="C5912" s="31">
        <v>45079</v>
      </c>
      <c r="D5912" s="19" t="s">
        <v>1882</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hidden="1" customHeight="1" x14ac:dyDescent="0.3">
      <c r="A5913" s="27">
        <f t="shared" si="67"/>
        <v>2100</v>
      </c>
      <c r="B5913" s="31">
        <v>45083</v>
      </c>
      <c r="C5913" s="31">
        <v>45078</v>
      </c>
      <c r="D5913" s="19" t="s">
        <v>1942</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hidden="1"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1955</v>
      </c>
      <c r="K5914" s="61" t="str">
        <f ca="1">LeaveTracker[[#This Row],[Days]]&amp;" "&amp;LeaveTracker[[#This Row],[Type of Leave]]</f>
        <v>6 OTHER</v>
      </c>
      <c r="L5914" s="23">
        <f ca="1">NETWORKDAYS(LeaveTracker[[#This Row],[Start Date]],LeaveTracker[[#This Row],[End Date]],lstHolidays)</f>
        <v>6</v>
      </c>
      <c r="M5914" s="27"/>
    </row>
    <row r="5915" spans="1:13" ht="30" hidden="1"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1955</v>
      </c>
      <c r="K5915" s="61" t="str">
        <f ca="1">LeaveTracker[[#This Row],[Days]]&amp;" "&amp;LeaveTracker[[#This Row],[Type of Leave]]</f>
        <v>6 OTHER</v>
      </c>
      <c r="L5915" s="23">
        <f ca="1">NETWORKDAYS(LeaveTracker[[#This Row],[Start Date]],LeaveTracker[[#This Row],[End Date]],lstHolidays)</f>
        <v>6</v>
      </c>
      <c r="M5915" s="27"/>
    </row>
    <row r="5916" spans="1:13" ht="30" hidden="1" customHeight="1" x14ac:dyDescent="0.3">
      <c r="A5916" s="27">
        <f t="shared" si="67"/>
        <v>2103</v>
      </c>
      <c r="B5916" s="31">
        <v>45083</v>
      </c>
      <c r="C5916" s="31">
        <v>45077</v>
      </c>
      <c r="D5916" s="19" t="s">
        <v>2095</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1896</v>
      </c>
      <c r="K5916" s="61" t="str">
        <f ca="1">LeaveTracker[[#This Row],[Days]]&amp;" "&amp;LeaveTracker[[#This Row],[Type of Leave]]</f>
        <v>2 SL</v>
      </c>
      <c r="L5916" s="23">
        <f ca="1">NETWORKDAYS(LeaveTracker[[#This Row],[Start Date]],LeaveTracker[[#This Row],[End Date]],lstHolidays)</f>
        <v>2</v>
      </c>
      <c r="M5916" s="27"/>
    </row>
    <row r="5917" spans="1:13" ht="30" hidden="1" customHeight="1" x14ac:dyDescent="0.3">
      <c r="A5917" s="27">
        <f t="shared" si="67"/>
        <v>2104</v>
      </c>
      <c r="B5917" s="31">
        <v>45083</v>
      </c>
      <c r="C5917" s="31">
        <v>45076</v>
      </c>
      <c r="D5917" s="19" t="s">
        <v>2029</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hidden="1" customHeight="1" x14ac:dyDescent="0.3">
      <c r="A5918" s="27">
        <f t="shared" si="67"/>
        <v>2105</v>
      </c>
      <c r="B5918" s="31">
        <v>45083</v>
      </c>
      <c r="C5918" s="31">
        <v>45078</v>
      </c>
      <c r="D5918" s="19" t="s">
        <v>1975</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hidden="1" customHeight="1" x14ac:dyDescent="0.3">
      <c r="A5919" s="27">
        <f t="shared" si="67"/>
        <v>2106</v>
      </c>
      <c r="B5919" s="31">
        <v>45083</v>
      </c>
      <c r="C5919" s="31">
        <v>45078</v>
      </c>
      <c r="D5919" s="19" t="s">
        <v>1975</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hidden="1" customHeight="1" x14ac:dyDescent="0.3">
      <c r="A5920" s="27">
        <f t="shared" si="67"/>
        <v>2107</v>
      </c>
      <c r="B5920" s="31">
        <v>45083</v>
      </c>
      <c r="C5920" s="31">
        <v>45072</v>
      </c>
      <c r="D5920" s="19" t="s">
        <v>1878</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hidden="1" customHeight="1" x14ac:dyDescent="0.3">
      <c r="A5921" s="27">
        <f t="shared" si="67"/>
        <v>2108</v>
      </c>
      <c r="B5921" s="31">
        <v>45083</v>
      </c>
      <c r="C5921" s="31">
        <v>45072</v>
      </c>
      <c r="D5921" s="19" t="s">
        <v>1878</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0 VL</v>
      </c>
      <c r="L5921" s="23">
        <f ca="1">NETWORKDAYS(LeaveTracker[[#This Row],[Start Date]],LeaveTracker[[#This Row],[End Date]],lstHolidays)</f>
        <v>0</v>
      </c>
      <c r="M5921" s="27"/>
    </row>
    <row r="5922" spans="1:13" ht="30" hidden="1" customHeight="1" x14ac:dyDescent="0.3">
      <c r="A5922" s="27">
        <f t="shared" si="67"/>
        <v>2109</v>
      </c>
      <c r="B5922" s="31">
        <v>45083</v>
      </c>
      <c r="C5922" s="31">
        <v>45072</v>
      </c>
      <c r="D5922" s="19" t="s">
        <v>1878</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hidden="1" customHeight="1" x14ac:dyDescent="0.3">
      <c r="A5923" s="27">
        <f t="shared" si="67"/>
        <v>2110</v>
      </c>
      <c r="B5923" s="31">
        <v>45083</v>
      </c>
      <c r="C5923" s="31">
        <v>45072</v>
      </c>
      <c r="D5923" s="19" t="s">
        <v>1878</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hidden="1" customHeight="1" x14ac:dyDescent="0.3">
      <c r="A5924" s="27">
        <f t="shared" ref="A5924:A5987" si="68">A5923+1</f>
        <v>2111</v>
      </c>
      <c r="B5924" s="31">
        <v>45083</v>
      </c>
      <c r="C5924" s="31">
        <v>45070</v>
      </c>
      <c r="D5924" s="19" t="s">
        <v>1899</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hidden="1" customHeight="1" x14ac:dyDescent="0.3">
      <c r="A5925" s="27">
        <f t="shared" si="68"/>
        <v>2112</v>
      </c>
      <c r="B5925" s="31">
        <v>45083</v>
      </c>
      <c r="C5925" s="31">
        <v>45076</v>
      </c>
      <c r="D5925" s="19" t="s">
        <v>1863</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hidden="1" customHeight="1" x14ac:dyDescent="0.3">
      <c r="A5926" s="27">
        <f t="shared" si="68"/>
        <v>2113</v>
      </c>
      <c r="B5926" s="31">
        <v>45083</v>
      </c>
      <c r="C5926" s="31">
        <v>45076</v>
      </c>
      <c r="D5926" s="19" t="s">
        <v>1863</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hidden="1" customHeight="1" x14ac:dyDescent="0.3">
      <c r="A5927" s="27">
        <f t="shared" si="68"/>
        <v>2114</v>
      </c>
      <c r="B5927" s="31">
        <v>45083</v>
      </c>
      <c r="C5927" s="31">
        <v>45078</v>
      </c>
      <c r="D5927" s="19" t="s">
        <v>1969</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hidden="1" customHeight="1" x14ac:dyDescent="0.3">
      <c r="A5928" s="27">
        <f t="shared" si="68"/>
        <v>2115</v>
      </c>
      <c r="B5928" s="31">
        <v>45083</v>
      </c>
      <c r="C5928" s="31">
        <v>45078</v>
      </c>
      <c r="D5928" s="19" t="s">
        <v>1969</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hidden="1"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hidden="1"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hidden="1" customHeight="1" x14ac:dyDescent="0.3">
      <c r="A5931" s="27">
        <f t="shared" si="68"/>
        <v>2118</v>
      </c>
      <c r="B5931" s="31">
        <v>45083</v>
      </c>
      <c r="C5931" s="31">
        <v>45076</v>
      </c>
      <c r="D5931" s="19" t="s">
        <v>1931</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hidden="1" customHeight="1" x14ac:dyDescent="0.3">
      <c r="A5932" s="27">
        <f t="shared" si="68"/>
        <v>2119</v>
      </c>
      <c r="B5932" s="31">
        <v>45083</v>
      </c>
      <c r="C5932" s="31">
        <v>45072</v>
      </c>
      <c r="D5932" s="19" t="s">
        <v>2110</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hidden="1" customHeight="1" x14ac:dyDescent="0.3">
      <c r="A5933" s="27">
        <f t="shared" si="68"/>
        <v>2120</v>
      </c>
      <c r="B5933" s="31">
        <v>45083</v>
      </c>
      <c r="C5933" s="31">
        <v>45072</v>
      </c>
      <c r="D5933" s="19" t="s">
        <v>1851</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hidden="1" customHeight="1" x14ac:dyDescent="0.3">
      <c r="A5934" s="27">
        <f t="shared" si="68"/>
        <v>2121</v>
      </c>
      <c r="B5934" s="31">
        <v>45083</v>
      </c>
      <c r="C5934" s="31">
        <v>45076</v>
      </c>
      <c r="D5934" s="19" t="s">
        <v>1851</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hidden="1" customHeight="1" x14ac:dyDescent="0.3">
      <c r="A5935" s="27">
        <f t="shared" si="68"/>
        <v>2122</v>
      </c>
      <c r="B5935" s="31">
        <v>45083</v>
      </c>
      <c r="C5935" s="31">
        <v>45048</v>
      </c>
      <c r="D5935" s="19" t="s">
        <v>1851</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hidden="1" customHeight="1" x14ac:dyDescent="0.3">
      <c r="A5936" s="27">
        <f t="shared" si="68"/>
        <v>2123</v>
      </c>
      <c r="B5936" s="31">
        <v>45083</v>
      </c>
      <c r="C5936" s="31">
        <v>45076</v>
      </c>
      <c r="D5936" s="19" t="s">
        <v>1851</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hidden="1" customHeight="1" x14ac:dyDescent="0.3">
      <c r="A5937" s="27">
        <f t="shared" si="68"/>
        <v>2124</v>
      </c>
      <c r="B5937" s="31">
        <v>45083</v>
      </c>
      <c r="C5937" s="31">
        <v>45075</v>
      </c>
      <c r="D5937" s="19" t="s">
        <v>1978</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hidden="1" customHeight="1" x14ac:dyDescent="0.3">
      <c r="A5938" s="27">
        <f t="shared" si="68"/>
        <v>2125</v>
      </c>
      <c r="B5938" s="31">
        <v>45083</v>
      </c>
      <c r="C5938" s="31">
        <v>45077</v>
      </c>
      <c r="D5938" s="19" t="s">
        <v>2232</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hidden="1" customHeight="1" x14ac:dyDescent="0.3">
      <c r="A5939" s="27">
        <f t="shared" si="68"/>
        <v>2126</v>
      </c>
      <c r="B5939" s="31">
        <v>45083</v>
      </c>
      <c r="C5939" s="31">
        <v>45077</v>
      </c>
      <c r="D5939" s="19" t="s">
        <v>2232</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hidden="1" customHeight="1" x14ac:dyDescent="0.3">
      <c r="A5940" s="27">
        <f t="shared" si="68"/>
        <v>2127</v>
      </c>
      <c r="B5940" s="31">
        <v>45083</v>
      </c>
      <c r="C5940" s="31">
        <v>45077</v>
      </c>
      <c r="D5940" s="19" t="s">
        <v>1828</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hidden="1" customHeight="1" x14ac:dyDescent="0.3">
      <c r="A5941" s="27">
        <f t="shared" si="68"/>
        <v>2128</v>
      </c>
      <c r="B5941" s="31">
        <v>45083</v>
      </c>
      <c r="C5941" s="31">
        <v>45079</v>
      </c>
      <c r="D5941" s="19" t="s">
        <v>1951</v>
      </c>
      <c r="E5941" s="19" t="str">
        <f>IF(ISBLANK(LeaveTracker[[#This Row],[Employee Name]]),"-----",VLOOKUP(LeaveTracker[[#This Row],[Employee Name]],Employees[[Employee Name]:[Office]],7))</f>
        <v>CSWDO</v>
      </c>
      <c r="F5941" s="19" t="str">
        <f>IF(ISBLANK(LeaveTracker[[#This Row],[Employee Name]]),"-----",VLOOKUP(LeaveTracker[[#This Row],[Employee Name]],Employees[[Employee Name]:[Office]],6))</f>
        <v>CASUAL</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hidden="1" customHeight="1" x14ac:dyDescent="0.3">
      <c r="A5942" s="27">
        <f t="shared" si="68"/>
        <v>2129</v>
      </c>
      <c r="B5942" s="31">
        <v>45083</v>
      </c>
      <c r="C5942" s="31">
        <v>45083</v>
      </c>
      <c r="D5942" s="19" t="s">
        <v>1814</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hidden="1" customHeight="1" x14ac:dyDescent="0.3">
      <c r="A5943" s="27">
        <f t="shared" si="68"/>
        <v>2130</v>
      </c>
      <c r="B5943" s="31">
        <v>45083</v>
      </c>
      <c r="C5943" s="31" t="s">
        <v>2386</v>
      </c>
      <c r="D5943" s="19" t="s">
        <v>1814</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hidden="1"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hidden="1"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hidden="1"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hidden="1"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hidden="1"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hidden="1"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hidden="1"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hidden="1" customHeight="1" x14ac:dyDescent="0.3">
      <c r="A5951" s="27">
        <f t="shared" si="68"/>
        <v>2138</v>
      </c>
      <c r="B5951" s="31">
        <v>45083</v>
      </c>
      <c r="C5951" s="31">
        <v>45076</v>
      </c>
      <c r="D5951" s="19" t="s">
        <v>2333</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hidden="1"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hidden="1"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hidden="1" customHeight="1" x14ac:dyDescent="0.3">
      <c r="A5954" s="27">
        <f t="shared" si="68"/>
        <v>2141</v>
      </c>
      <c r="B5954" s="31">
        <v>45083</v>
      </c>
      <c r="C5954" s="31">
        <v>45078</v>
      </c>
      <c r="D5954" s="19" t="s">
        <v>2389</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hidden="1" customHeight="1" x14ac:dyDescent="0.3">
      <c r="A5955" s="27">
        <f t="shared" si="68"/>
        <v>2142</v>
      </c>
      <c r="B5955" s="31">
        <v>45083</v>
      </c>
      <c r="C5955" s="31">
        <v>45078</v>
      </c>
      <c r="D5955" s="19" t="s">
        <v>2389</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hidden="1"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hidden="1"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hidden="1"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hidden="1"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hidden="1"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hidden="1" customHeight="1" x14ac:dyDescent="0.3">
      <c r="A5961" s="27">
        <f t="shared" si="68"/>
        <v>2148</v>
      </c>
      <c r="B5961" s="31">
        <v>45083</v>
      </c>
      <c r="C5961" s="31">
        <v>45077</v>
      </c>
      <c r="D5961" s="19" t="s">
        <v>398</v>
      </c>
      <c r="E5961" s="19" t="str">
        <f>IF(ISBLANK(LeaveTracker[[#This Row],[Employee Name]]),"-----",VLOOKUP(LeaveTracker[[#This Row],[Employee Name]],Employees[[Employee Name]:[Office]],7))</f>
        <v>CTO</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hidden="1"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1896</v>
      </c>
      <c r="K5962" s="61" t="str">
        <f ca="1">LeaveTracker[[#This Row],[Days]]&amp;" "&amp;LeaveTracker[[#This Row],[Type of Leave]]</f>
        <v>1 SL</v>
      </c>
      <c r="L5962" s="23">
        <f ca="1">NETWORKDAYS(LeaveTracker[[#This Row],[Start Date]],LeaveTracker[[#This Row],[End Date]],lstHolidays)</f>
        <v>1</v>
      </c>
      <c r="M5962" s="27"/>
    </row>
    <row r="5963" spans="1:13" ht="30" hidden="1"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1896</v>
      </c>
      <c r="K5963" s="61" t="str">
        <f ca="1">LeaveTracker[[#This Row],[Days]]&amp;" "&amp;LeaveTracker[[#This Row],[Type of Leave]]</f>
        <v>2 SL</v>
      </c>
      <c r="L5963" s="23">
        <f ca="1">NETWORKDAYS(LeaveTracker[[#This Row],[Start Date]],LeaveTracker[[#This Row],[End Date]],lstHolidays)</f>
        <v>2</v>
      </c>
      <c r="M5963" s="27"/>
    </row>
    <row r="5964" spans="1:13" ht="30" hidden="1"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1896</v>
      </c>
      <c r="K5964" s="61" t="str">
        <f ca="1">LeaveTracker[[#This Row],[Days]]&amp;" "&amp;LeaveTracker[[#This Row],[Type of Leave]]</f>
        <v>2 VL</v>
      </c>
      <c r="L5964" s="23">
        <f ca="1">NETWORKDAYS(LeaveTracker[[#This Row],[Start Date]],LeaveTracker[[#This Row],[End Date]],lstHolidays)</f>
        <v>2</v>
      </c>
      <c r="M5964" s="27"/>
    </row>
    <row r="5965" spans="1:13" ht="30" hidden="1"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1909</v>
      </c>
      <c r="K5965" s="61" t="str">
        <f ca="1">LeaveTracker[[#This Row],[Days]]&amp;" "&amp;LeaveTracker[[#This Row],[Type of Leave]]</f>
        <v>2 VL</v>
      </c>
      <c r="L5965" s="23">
        <f ca="1">NETWORKDAYS(LeaveTracker[[#This Row],[Start Date]],LeaveTracker[[#This Row],[End Date]],lstHolidays)</f>
        <v>2</v>
      </c>
      <c r="M5965" s="27"/>
    </row>
    <row r="5966" spans="1:13" ht="30" hidden="1"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1909</v>
      </c>
      <c r="K5966" s="61" t="str">
        <f ca="1">LeaveTracker[[#This Row],[Days]]&amp;" "&amp;LeaveTracker[[#This Row],[Type of Leave]]</f>
        <v>1 VL</v>
      </c>
      <c r="L5966" s="23">
        <f ca="1">NETWORKDAYS(LeaveTracker[[#This Row],[Start Date]],LeaveTracker[[#This Row],[End Date]],lstHolidays)</f>
        <v>1</v>
      </c>
      <c r="M5966" s="27"/>
    </row>
    <row r="5967" spans="1:13" ht="30" hidden="1"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1909</v>
      </c>
      <c r="K5967" s="61" t="str">
        <f ca="1">LeaveTracker[[#This Row],[Days]]&amp;" "&amp;LeaveTracker[[#This Row],[Type of Leave]]</f>
        <v>1 VL</v>
      </c>
      <c r="L5967" s="23">
        <f ca="1">NETWORKDAYS(LeaveTracker[[#This Row],[Start Date]],LeaveTracker[[#This Row],[End Date]],lstHolidays)</f>
        <v>1</v>
      </c>
      <c r="M5967" s="27"/>
    </row>
    <row r="5968" spans="1:13" ht="30" hidden="1"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1909</v>
      </c>
      <c r="K5968" s="61" t="str">
        <f ca="1">LeaveTracker[[#This Row],[Days]]&amp;" "&amp;LeaveTracker[[#This Row],[Type of Leave]]</f>
        <v>1 VL</v>
      </c>
      <c r="L5968" s="23">
        <f ca="1">NETWORKDAYS(LeaveTracker[[#This Row],[Start Date]],LeaveTracker[[#This Row],[End Date]],lstHolidays)</f>
        <v>1</v>
      </c>
      <c r="M5968" s="27"/>
    </row>
    <row r="5969" spans="1:13" ht="30" hidden="1"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1896</v>
      </c>
      <c r="K5969" s="61" t="str">
        <f ca="1">LeaveTracker[[#This Row],[Days]]&amp;" "&amp;LeaveTracker[[#This Row],[Type of Leave]]</f>
        <v>1 SL</v>
      </c>
      <c r="L5969" s="23">
        <f ca="1">NETWORKDAYS(LeaveTracker[[#This Row],[Start Date]],LeaveTracker[[#This Row],[End Date]],lstHolidays)</f>
        <v>1</v>
      </c>
      <c r="M5969" s="27"/>
    </row>
    <row r="5970" spans="1:13" ht="30" hidden="1"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1896</v>
      </c>
      <c r="K5970" s="61" t="str">
        <f ca="1">LeaveTracker[[#This Row],[Days]]&amp;" "&amp;LeaveTracker[[#This Row],[Type of Leave]]</f>
        <v>2 SL</v>
      </c>
      <c r="L5970" s="23">
        <f ca="1">NETWORKDAYS(LeaveTracker[[#This Row],[Start Date]],LeaveTracker[[#This Row],[End Date]],lstHolidays)</f>
        <v>2</v>
      </c>
      <c r="M5970" s="27"/>
    </row>
    <row r="5971" spans="1:13" ht="30" hidden="1"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1896</v>
      </c>
      <c r="K5971" s="61" t="str">
        <f ca="1">LeaveTracker[[#This Row],[Days]]&amp;" "&amp;LeaveTracker[[#This Row],[Type of Leave]]</f>
        <v>1 SL</v>
      </c>
      <c r="L5971" s="23">
        <f ca="1">NETWORKDAYS(LeaveTracker[[#This Row],[Start Date]],LeaveTracker[[#This Row],[End Date]],lstHolidays)</f>
        <v>1</v>
      </c>
      <c r="M5971" s="27"/>
    </row>
    <row r="5972" spans="1:13" ht="30" hidden="1"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1896</v>
      </c>
      <c r="K5972" s="61" t="str">
        <f ca="1">LeaveTracker[[#This Row],[Days]]&amp;" "&amp;LeaveTracker[[#This Row],[Type of Leave]]</f>
        <v>2 SL</v>
      </c>
      <c r="L5972" s="23">
        <f ca="1">NETWORKDAYS(LeaveTracker[[#This Row],[Start Date]],LeaveTracker[[#This Row],[End Date]],lstHolidays)</f>
        <v>2</v>
      </c>
      <c r="M5972" s="27"/>
    </row>
    <row r="5973" spans="1:13" ht="30" hidden="1"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hidden="1"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hidden="1"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hidden="1"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hidden="1"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hidden="1"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hidden="1"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hidden="1" customHeight="1" x14ac:dyDescent="0.3">
      <c r="A5980" s="27">
        <f t="shared" si="68"/>
        <v>2167</v>
      </c>
      <c r="B5980" s="31">
        <v>45083</v>
      </c>
      <c r="C5980" s="31">
        <v>45077</v>
      </c>
      <c r="D5980" s="19" t="s">
        <v>2181</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hidden="1" customHeight="1" x14ac:dyDescent="0.3">
      <c r="A5981" s="27">
        <f t="shared" si="68"/>
        <v>2168</v>
      </c>
      <c r="B5981" s="31">
        <v>45083</v>
      </c>
      <c r="C5981" s="31">
        <v>45077</v>
      </c>
      <c r="D5981" s="19" t="s">
        <v>2354</v>
      </c>
      <c r="E5981" s="19" t="str">
        <f>IF(ISBLANK(LeaveTracker[[#This Row],[Employee Name]]),"-----",VLOOKUP(LeaveTracker[[#This Row],[Employee Name]],Employees[[Employee Name]:[Office]],7))</f>
        <v>SP</v>
      </c>
      <c r="F5981" s="19" t="str">
        <f>IF(ISBLANK(LeaveTracker[[#This Row],[Employee Name]]),"-----",VLOOKUP(LeaveTracker[[#This Row],[Employee Name]],Employees[[Employee Name]:[Office]],6))</f>
        <v>CASUAL</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hidden="1" customHeight="1" x14ac:dyDescent="0.3">
      <c r="A5982" s="27">
        <f t="shared" si="68"/>
        <v>2169</v>
      </c>
      <c r="B5982" s="31">
        <v>45083</v>
      </c>
      <c r="C5982" s="31">
        <v>45077</v>
      </c>
      <c r="D5982" s="19" t="s">
        <v>2257</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hidden="1"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hidden="1" customHeight="1" x14ac:dyDescent="0.3">
      <c r="A5984" s="27">
        <f t="shared" si="68"/>
        <v>2171</v>
      </c>
      <c r="B5984" s="31">
        <v>45083</v>
      </c>
      <c r="C5984" s="31">
        <v>45077</v>
      </c>
      <c r="D5984" s="19" t="s">
        <v>1952</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hidden="1" customHeight="1" x14ac:dyDescent="0.3">
      <c r="A5985" s="27">
        <f t="shared" si="68"/>
        <v>2172</v>
      </c>
      <c r="B5985" s="31">
        <v>45083</v>
      </c>
      <c r="C5985" s="31">
        <v>45076</v>
      </c>
      <c r="D5985" s="19" t="s">
        <v>2016</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hidden="1"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hidden="1"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hidden="1"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CSWDO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hidden="1" customHeight="1" x14ac:dyDescent="0.3">
      <c r="A5989" s="27">
        <f t="shared" si="69"/>
        <v>2176</v>
      </c>
      <c r="B5989" s="31">
        <v>45086</v>
      </c>
      <c r="C5989" s="31">
        <v>45085</v>
      </c>
      <c r="D5989" s="19" t="s">
        <v>2162</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hidden="1" customHeight="1" x14ac:dyDescent="0.3">
      <c r="A5990" s="27">
        <f t="shared" si="69"/>
        <v>2177</v>
      </c>
      <c r="B5990" s="31">
        <v>45086</v>
      </c>
      <c r="C5990" s="31">
        <v>45085</v>
      </c>
      <c r="D5990" s="19" t="s">
        <v>2162</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hidden="1" customHeight="1" x14ac:dyDescent="0.3">
      <c r="A5991" s="27">
        <f t="shared" si="69"/>
        <v>2178</v>
      </c>
      <c r="B5991" s="31">
        <v>45086</v>
      </c>
      <c r="C5991" s="31">
        <v>45082</v>
      </c>
      <c r="D5991" s="19" t="s">
        <v>1851</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hidden="1" customHeight="1" x14ac:dyDescent="0.3">
      <c r="A5992" s="27">
        <f t="shared" si="69"/>
        <v>2179</v>
      </c>
      <c r="B5992" s="31">
        <v>45086</v>
      </c>
      <c r="C5992" s="31">
        <v>45082</v>
      </c>
      <c r="D5992" s="19" t="s">
        <v>1851</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hidden="1" customHeight="1" x14ac:dyDescent="0.3">
      <c r="A5993" s="27">
        <f t="shared" si="69"/>
        <v>2180</v>
      </c>
      <c r="B5993" s="31">
        <v>45086</v>
      </c>
      <c r="C5993" s="31">
        <v>45082</v>
      </c>
      <c r="D5993" s="19" t="s">
        <v>1851</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hidden="1" customHeight="1" x14ac:dyDescent="0.3">
      <c r="A5994" s="27">
        <f t="shared" si="69"/>
        <v>2181</v>
      </c>
      <c r="B5994" s="31">
        <v>45086</v>
      </c>
      <c r="C5994" s="31">
        <v>45082</v>
      </c>
      <c r="D5994" s="19" t="s">
        <v>1851</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hidden="1" customHeight="1" x14ac:dyDescent="0.3">
      <c r="A5995" s="27">
        <f t="shared" si="69"/>
        <v>2182</v>
      </c>
      <c r="B5995" s="31">
        <v>45086</v>
      </c>
      <c r="C5995" s="31">
        <v>45082</v>
      </c>
      <c r="D5995" s="19" t="s">
        <v>1851</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hidden="1" customHeight="1" x14ac:dyDescent="0.3">
      <c r="A5996" s="27">
        <f t="shared" si="69"/>
        <v>2183</v>
      </c>
      <c r="B5996" s="31">
        <v>45086</v>
      </c>
      <c r="C5996" s="31">
        <v>45083</v>
      </c>
      <c r="D5996" s="19" t="s">
        <v>2214</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hidden="1"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hidden="1" customHeight="1" x14ac:dyDescent="0.3">
      <c r="A5998" s="27">
        <f t="shared" si="69"/>
        <v>2185</v>
      </c>
      <c r="B5998" s="31">
        <v>45086</v>
      </c>
      <c r="C5998" s="31">
        <v>45083</v>
      </c>
      <c r="D5998" s="19" t="s">
        <v>1765</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hidden="1" customHeight="1" x14ac:dyDescent="0.3">
      <c r="A5999" s="27">
        <f t="shared" si="69"/>
        <v>2186</v>
      </c>
      <c r="B5999" s="31">
        <v>45086</v>
      </c>
      <c r="C5999" s="31">
        <v>45078</v>
      </c>
      <c r="D5999" s="19" t="s">
        <v>1765</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hidden="1" customHeight="1" x14ac:dyDescent="0.3">
      <c r="A6000" s="27">
        <f t="shared" si="69"/>
        <v>2187</v>
      </c>
      <c r="B6000" s="31">
        <v>45086</v>
      </c>
      <c r="C6000" s="31">
        <v>45084</v>
      </c>
      <c r="D6000" s="19" t="s">
        <v>2147</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hidden="1" customHeight="1" x14ac:dyDescent="0.3">
      <c r="A6001" s="27">
        <f t="shared" si="69"/>
        <v>2188</v>
      </c>
      <c r="B6001" s="31">
        <v>45086</v>
      </c>
      <c r="C6001" s="31">
        <v>45082</v>
      </c>
      <c r="D6001" s="19" t="s">
        <v>1757</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hidden="1"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hidden="1" customHeight="1" x14ac:dyDescent="0.3">
      <c r="A6003" s="27">
        <f t="shared" si="69"/>
        <v>2190</v>
      </c>
      <c r="B6003" s="31">
        <v>45086</v>
      </c>
      <c r="C6003" s="31">
        <v>45083</v>
      </c>
      <c r="D6003" s="19" t="s">
        <v>2205</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hidden="1" customHeight="1" x14ac:dyDescent="0.3">
      <c r="A6004" s="27">
        <f t="shared" si="69"/>
        <v>2191</v>
      </c>
      <c r="B6004" s="31">
        <v>45086</v>
      </c>
      <c r="C6004" s="31">
        <v>45082</v>
      </c>
      <c r="D6004" s="19" t="s">
        <v>2085</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hidden="1" customHeight="1" x14ac:dyDescent="0.3">
      <c r="A6005" s="27">
        <f t="shared" si="69"/>
        <v>2192</v>
      </c>
      <c r="B6005" s="31">
        <v>45086</v>
      </c>
      <c r="C6005" s="31">
        <v>45084</v>
      </c>
      <c r="D6005" s="19" t="s">
        <v>1010</v>
      </c>
      <c r="E6005" s="19" t="str">
        <f>IF(ISBLANK(LeaveTracker[[#This Row],[Employee Name]]),"-----",VLOOKUP(LeaveTracker[[#This Row],[Employee Name]],Employees[[Employee Name]:[Office]],7))</f>
        <v>ACCOUNTING</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hidden="1"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hidden="1"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hidden="1"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hidden="1" customHeight="1" x14ac:dyDescent="0.3">
      <c r="A6009" s="27">
        <f t="shared" si="69"/>
        <v>2196</v>
      </c>
      <c r="B6009" s="31">
        <v>45086</v>
      </c>
      <c r="C6009" s="31">
        <v>45083</v>
      </c>
      <c r="D6009" s="19" t="s">
        <v>1752</v>
      </c>
      <c r="E6009" s="19" t="str">
        <f>IF(ISBLANK(LeaveTracker[[#This Row],[Employee Name]]),"-----",VLOOKUP(LeaveTracker[[#This Row],[Employee Name]],Employees[[Employee Name]:[Office]],7))</f>
        <v>TCNHS-ISHS</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hidden="1"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hidden="1"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hidden="1" customHeight="1" x14ac:dyDescent="0.3">
      <c r="A6012" s="27">
        <f t="shared" si="69"/>
        <v>2199</v>
      </c>
      <c r="B6012" s="31">
        <v>45086</v>
      </c>
      <c r="C6012" s="31">
        <v>45083</v>
      </c>
      <c r="D6012" s="19" t="s">
        <v>1964</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hidden="1" customHeight="1" x14ac:dyDescent="0.3">
      <c r="A6013" s="27">
        <f t="shared" si="69"/>
        <v>2200</v>
      </c>
      <c r="B6013" s="31">
        <v>45086</v>
      </c>
      <c r="C6013" s="31">
        <v>45083</v>
      </c>
      <c r="D6013" s="19" t="s">
        <v>1984</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hidden="1"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hidden="1"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hidden="1"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hidden="1"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hidden="1"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hidden="1"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hidden="1"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hidden="1"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hidden="1" customHeight="1" x14ac:dyDescent="0.3">
      <c r="A6022" s="27">
        <f t="shared" si="69"/>
        <v>2209</v>
      </c>
      <c r="B6022" s="31">
        <v>45086</v>
      </c>
      <c r="C6022" s="31">
        <v>45012</v>
      </c>
      <c r="D6022" s="19" t="s">
        <v>1837</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hidden="1" customHeight="1" x14ac:dyDescent="0.3">
      <c r="A6023" s="27">
        <f t="shared" si="69"/>
        <v>2210</v>
      </c>
      <c r="B6023" s="31">
        <v>45086</v>
      </c>
      <c r="C6023" s="31">
        <v>45012</v>
      </c>
      <c r="D6023" s="19" t="s">
        <v>1837</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hidden="1" customHeight="1" x14ac:dyDescent="0.3">
      <c r="A6024" s="27">
        <f t="shared" si="69"/>
        <v>2211</v>
      </c>
      <c r="B6024" s="31">
        <v>45086</v>
      </c>
      <c r="C6024" s="31">
        <v>45082</v>
      </c>
      <c r="D6024" s="19" t="s">
        <v>1837</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hidden="1" customHeight="1" x14ac:dyDescent="0.3">
      <c r="A6025" s="27">
        <f t="shared" si="69"/>
        <v>2212</v>
      </c>
      <c r="B6025" s="31">
        <v>45086</v>
      </c>
      <c r="C6025" s="31">
        <v>45082</v>
      </c>
      <c r="D6025" s="19" t="s">
        <v>1837</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hidden="1" customHeight="1" x14ac:dyDescent="0.3">
      <c r="A6026" s="27">
        <f t="shared" si="69"/>
        <v>2213</v>
      </c>
      <c r="B6026" s="31">
        <v>45086</v>
      </c>
      <c r="C6026" s="31">
        <v>45083</v>
      </c>
      <c r="D6026" s="19" t="s">
        <v>1836</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hidden="1" customHeight="1" x14ac:dyDescent="0.3">
      <c r="A6027" s="27">
        <f t="shared" si="69"/>
        <v>2214</v>
      </c>
      <c r="B6027" s="31">
        <v>45086</v>
      </c>
      <c r="C6027" s="31">
        <v>45083</v>
      </c>
      <c r="D6027" s="19" t="s">
        <v>1836</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hidden="1" customHeight="1" x14ac:dyDescent="0.3">
      <c r="A6028" s="27">
        <f t="shared" si="69"/>
        <v>2215</v>
      </c>
      <c r="B6028" s="31">
        <v>45086</v>
      </c>
      <c r="C6028" s="31">
        <v>45083</v>
      </c>
      <c r="D6028" s="19" t="s">
        <v>1836</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hidden="1" customHeight="1" x14ac:dyDescent="0.3">
      <c r="A6029" s="27">
        <f t="shared" si="69"/>
        <v>2216</v>
      </c>
      <c r="B6029" s="31">
        <v>45086</v>
      </c>
      <c r="D6029" s="19" t="s">
        <v>2288</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hidden="1" customHeight="1" x14ac:dyDescent="0.3">
      <c r="A6030" s="27">
        <f t="shared" si="69"/>
        <v>2217</v>
      </c>
      <c r="B6030" s="31">
        <v>45086</v>
      </c>
      <c r="D6030" s="19" t="s">
        <v>2288</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hidden="1" customHeight="1" x14ac:dyDescent="0.3">
      <c r="A6031" s="27">
        <f t="shared" si="69"/>
        <v>2218</v>
      </c>
      <c r="B6031" s="31">
        <v>45086</v>
      </c>
      <c r="C6031" s="31">
        <v>45079</v>
      </c>
      <c r="D6031" s="19" t="s">
        <v>1813</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hidden="1" customHeight="1" x14ac:dyDescent="0.3">
      <c r="A6032" s="27">
        <f t="shared" si="69"/>
        <v>2219</v>
      </c>
      <c r="B6032" s="31">
        <v>45086</v>
      </c>
      <c r="C6032" s="31">
        <v>45078</v>
      </c>
      <c r="D6032" s="19" t="s">
        <v>1879</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hidden="1"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hidden="1" customHeight="1" x14ac:dyDescent="0.3">
      <c r="A6034" s="27">
        <f t="shared" si="69"/>
        <v>2221</v>
      </c>
      <c r="B6034" s="31">
        <v>45086</v>
      </c>
      <c r="C6034" s="31">
        <v>45083</v>
      </c>
      <c r="D6034" s="19" t="s">
        <v>1808</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hidden="1" customHeight="1" x14ac:dyDescent="0.3">
      <c r="A6035" s="27">
        <f t="shared" si="69"/>
        <v>2222</v>
      </c>
      <c r="B6035" s="31">
        <v>45086</v>
      </c>
      <c r="C6035" s="31">
        <v>45084</v>
      </c>
      <c r="D6035" s="19" t="s">
        <v>2128</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hidden="1"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hidden="1"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hidden="1" customHeight="1" x14ac:dyDescent="0.3">
      <c r="A6038" s="27">
        <f t="shared" si="69"/>
        <v>2225</v>
      </c>
      <c r="B6038" s="31">
        <v>45086</v>
      </c>
      <c r="C6038" s="31">
        <v>45083</v>
      </c>
      <c r="D6038" s="19" t="s">
        <v>2115</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hidden="1" customHeight="1" x14ac:dyDescent="0.3">
      <c r="A6039" s="27">
        <f t="shared" si="69"/>
        <v>2226</v>
      </c>
      <c r="B6039" s="31">
        <v>45086</v>
      </c>
      <c r="D6039" s="19" t="s">
        <v>2226</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hidden="1" customHeight="1" x14ac:dyDescent="0.3">
      <c r="A6040" s="27">
        <f t="shared" si="69"/>
        <v>2227</v>
      </c>
      <c r="B6040" s="31">
        <v>45086</v>
      </c>
      <c r="D6040" s="19" t="s">
        <v>2226</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hidden="1" customHeight="1" x14ac:dyDescent="0.3">
      <c r="A6041" s="27">
        <f t="shared" si="69"/>
        <v>2228</v>
      </c>
      <c r="B6041" s="31">
        <v>45086</v>
      </c>
      <c r="D6041" s="19" t="s">
        <v>2226</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hidden="1" customHeight="1" x14ac:dyDescent="0.3">
      <c r="A6042" s="27">
        <f t="shared" si="69"/>
        <v>2229</v>
      </c>
      <c r="B6042" s="31">
        <v>45086</v>
      </c>
      <c r="D6042" s="19" t="s">
        <v>2226</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hidden="1" customHeight="1" x14ac:dyDescent="0.3">
      <c r="A6043" s="27">
        <f t="shared" si="69"/>
        <v>2230</v>
      </c>
      <c r="B6043" s="31">
        <v>45086</v>
      </c>
      <c r="D6043" s="19" t="s">
        <v>2226</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hidden="1" customHeight="1" x14ac:dyDescent="0.3">
      <c r="A6044" s="27">
        <f t="shared" si="69"/>
        <v>2231</v>
      </c>
      <c r="B6044" s="31">
        <v>45086</v>
      </c>
      <c r="C6044" s="31">
        <v>45083</v>
      </c>
      <c r="D6044" s="19" t="s">
        <v>1918</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2390</v>
      </c>
      <c r="K6044" s="61" t="str">
        <f ca="1">LeaveTracker[[#This Row],[Days]]&amp;" "&amp;LeaveTracker[[#This Row],[Type of Leave]]</f>
        <v>1 SL</v>
      </c>
      <c r="L6044" s="23">
        <f ca="1">NETWORKDAYS(LeaveTracker[[#This Row],[Start Date]],LeaveTracker[[#This Row],[End Date]],lstHolidays)</f>
        <v>1</v>
      </c>
      <c r="M6044" s="27"/>
    </row>
    <row r="6045" spans="1:13" ht="30" hidden="1" customHeight="1" x14ac:dyDescent="0.3">
      <c r="A6045" s="27">
        <f t="shared" si="69"/>
        <v>2232</v>
      </c>
      <c r="B6045" s="31">
        <v>45086</v>
      </c>
      <c r="C6045" s="31">
        <v>45082</v>
      </c>
      <c r="D6045" s="19" t="s">
        <v>2275</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2390</v>
      </c>
      <c r="K6045" s="61" t="str">
        <f ca="1">LeaveTracker[[#This Row],[Days]]&amp;" "&amp;LeaveTracker[[#This Row],[Type of Leave]]</f>
        <v>1 SL</v>
      </c>
      <c r="L6045" s="23">
        <f ca="1">NETWORKDAYS(LeaveTracker[[#This Row],[Start Date]],LeaveTracker[[#This Row],[End Date]],lstHolidays)</f>
        <v>1</v>
      </c>
      <c r="M6045" s="27"/>
    </row>
    <row r="6046" spans="1:13" ht="30" hidden="1" customHeight="1" x14ac:dyDescent="0.3">
      <c r="A6046" s="27">
        <f t="shared" si="69"/>
        <v>2233</v>
      </c>
      <c r="B6046" s="31">
        <v>45086</v>
      </c>
      <c r="D6046" s="19" t="s">
        <v>2275</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2390</v>
      </c>
      <c r="K6046" s="61" t="str">
        <f ca="1">LeaveTracker[[#This Row],[Days]]&amp;" "&amp;LeaveTracker[[#This Row],[Type of Leave]]</f>
        <v>1 SL</v>
      </c>
      <c r="L6046" s="23">
        <f ca="1">NETWORKDAYS(LeaveTracker[[#This Row],[Start Date]],LeaveTracker[[#This Row],[End Date]],lstHolidays)</f>
        <v>1</v>
      </c>
      <c r="M6046" s="27"/>
    </row>
    <row r="6047" spans="1:13" ht="30" hidden="1"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hidden="1"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hidden="1"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hidden="1"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hidden="1"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hidden="1"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hidden="1"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hidden="1"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hidden="1"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hidden="1"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hidden="1"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hidden="1"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hidden="1"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hidden="1"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hidden="1"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hidden="1"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hidden="1" customHeight="1" x14ac:dyDescent="0.3">
      <c r="A6063" s="27">
        <f t="shared" si="70"/>
        <v>2250</v>
      </c>
      <c r="B6063" s="31">
        <v>45086</v>
      </c>
      <c r="C6063" s="31">
        <v>45075</v>
      </c>
      <c r="D6063" s="19" t="s">
        <v>1963</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20 SL</v>
      </c>
      <c r="L6063" s="23">
        <f ca="1">NETWORKDAYS(LeaveTracker[[#This Row],[Start Date]],LeaveTracker[[#This Row],[End Date]],lstHolidays)</f>
        <v>20</v>
      </c>
      <c r="M6063" s="27"/>
    </row>
    <row r="6064" spans="1:13" ht="30" hidden="1" customHeight="1" x14ac:dyDescent="0.3">
      <c r="A6064" s="27">
        <f t="shared" si="70"/>
        <v>2251</v>
      </c>
      <c r="B6064" s="31">
        <v>45086</v>
      </c>
      <c r="C6064" s="31">
        <v>45075</v>
      </c>
      <c r="D6064" s="19" t="s">
        <v>1876</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hidden="1" customHeight="1" x14ac:dyDescent="0.3">
      <c r="A6065" s="27">
        <f t="shared" si="70"/>
        <v>2252</v>
      </c>
      <c r="B6065" s="31">
        <v>45086</v>
      </c>
      <c r="C6065" s="31">
        <v>45082</v>
      </c>
      <c r="D6065" s="19" t="s">
        <v>2029</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hidden="1" customHeight="1" x14ac:dyDescent="0.3">
      <c r="A6066" s="27">
        <f t="shared" si="70"/>
        <v>2253</v>
      </c>
      <c r="B6066" s="31">
        <v>45086</v>
      </c>
      <c r="C6066" s="31">
        <v>45080</v>
      </c>
      <c r="D6066" s="19" t="s">
        <v>1844</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hidden="1" customHeight="1" x14ac:dyDescent="0.3">
      <c r="A6067" s="27">
        <f t="shared" si="70"/>
        <v>2254</v>
      </c>
      <c r="B6067" s="31">
        <v>45086</v>
      </c>
      <c r="C6067" s="31">
        <v>45079</v>
      </c>
      <c r="D6067" s="19" t="s">
        <v>1790</v>
      </c>
      <c r="E6067" s="19" t="str">
        <f>IF(ISBLANK(LeaveTracker[[#This Row],[Employee Name]]),"-----",VLOOKUP(LeaveTracker[[#This Row],[Employee Name]],Employees[[Employee Name]:[Office]],7))</f>
        <v>PICNIC GROVE</v>
      </c>
      <c r="F6067" s="19" t="str">
        <f>IF(ISBLANK(LeaveTracker[[#This Row],[Employee Name]]),"-----",VLOOKUP(LeaveTracker[[#This Row],[Employee Name]],Employees[[Employee Name]:[Office]],6))</f>
        <v>CASUAL</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hidden="1" customHeight="1" x14ac:dyDescent="0.3">
      <c r="A6068" s="27">
        <f t="shared" si="70"/>
        <v>2255</v>
      </c>
      <c r="B6068" s="31">
        <v>45086</v>
      </c>
      <c r="C6068" s="31">
        <v>45079</v>
      </c>
      <c r="D6068" s="19" t="s">
        <v>1790</v>
      </c>
      <c r="E6068" s="19" t="str">
        <f>IF(ISBLANK(LeaveTracker[[#This Row],[Employee Name]]),"-----",VLOOKUP(LeaveTracker[[#This Row],[Employee Name]],Employees[[Employee Name]:[Office]],7))</f>
        <v>PICNIC GROVE</v>
      </c>
      <c r="F6068" s="19" t="str">
        <f>IF(ISBLANK(LeaveTracker[[#This Row],[Employee Name]]),"-----",VLOOKUP(LeaveTracker[[#This Row],[Employee Name]],Employees[[Employee Name]:[Office]],6))</f>
        <v>CASUAL</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hidden="1" customHeight="1" x14ac:dyDescent="0.3">
      <c r="A6069" s="27">
        <f t="shared" si="70"/>
        <v>2256</v>
      </c>
      <c r="B6069" s="31">
        <v>45086</v>
      </c>
      <c r="C6069" s="31">
        <v>45079</v>
      </c>
      <c r="D6069" s="19" t="s">
        <v>1790</v>
      </c>
      <c r="E6069" s="19" t="str">
        <f>IF(ISBLANK(LeaveTracker[[#This Row],[Employee Name]]),"-----",VLOOKUP(LeaveTracker[[#This Row],[Employee Name]],Employees[[Employee Name]:[Office]],7))</f>
        <v>PICNIC GROVE</v>
      </c>
      <c r="F6069" s="19" t="str">
        <f>IF(ISBLANK(LeaveTracker[[#This Row],[Employee Name]]),"-----",VLOOKUP(LeaveTracker[[#This Row],[Employee Name]],Employees[[Employee Name]:[Office]],6))</f>
        <v>CASUAL</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hidden="1"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hidden="1" customHeight="1" x14ac:dyDescent="0.3">
      <c r="A6071" s="27">
        <f t="shared" si="70"/>
        <v>2258</v>
      </c>
      <c r="B6071" s="31">
        <v>45086</v>
      </c>
      <c r="C6071" s="31">
        <v>45071</v>
      </c>
      <c r="D6071" s="19" t="s">
        <v>1825</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hidden="1" customHeight="1" x14ac:dyDescent="0.3">
      <c r="A6072" s="27">
        <f t="shared" si="70"/>
        <v>2259</v>
      </c>
      <c r="B6072" s="31">
        <v>45086</v>
      </c>
      <c r="C6072" s="31">
        <v>45077</v>
      </c>
      <c r="D6072" s="19" t="s">
        <v>1815</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hidden="1" customHeight="1" x14ac:dyDescent="0.3">
      <c r="A6073" s="27">
        <f t="shared" si="70"/>
        <v>2260</v>
      </c>
      <c r="B6073" s="31">
        <v>45086</v>
      </c>
      <c r="C6073" s="31">
        <v>45077</v>
      </c>
      <c r="D6073" s="19" t="s">
        <v>1781</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hidden="1" customHeight="1" x14ac:dyDescent="0.3">
      <c r="A6074" s="27">
        <f t="shared" si="70"/>
        <v>2261</v>
      </c>
      <c r="B6074" s="31">
        <v>45086</v>
      </c>
      <c r="C6074" s="31">
        <v>45083</v>
      </c>
      <c r="D6074" s="19" t="s">
        <v>1781</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hidden="1" customHeight="1" x14ac:dyDescent="0.3">
      <c r="A6075" s="27">
        <f t="shared" si="70"/>
        <v>2262</v>
      </c>
      <c r="B6075" s="31">
        <v>45086</v>
      </c>
      <c r="C6075" s="31">
        <v>45075</v>
      </c>
      <c r="D6075" s="19" t="s">
        <v>1813</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hidden="1" customHeight="1" x14ac:dyDescent="0.3">
      <c r="A6076" s="27">
        <f t="shared" si="70"/>
        <v>2263</v>
      </c>
      <c r="B6076" s="31">
        <v>45086</v>
      </c>
      <c r="C6076" s="31">
        <v>45080</v>
      </c>
      <c r="D6076" s="19" t="s">
        <v>1764</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hidden="1" customHeight="1" x14ac:dyDescent="0.3">
      <c r="A6077" s="27">
        <f t="shared" si="70"/>
        <v>2264</v>
      </c>
      <c r="B6077" s="31">
        <v>45086</v>
      </c>
      <c r="C6077" s="31">
        <v>45080</v>
      </c>
      <c r="D6077" s="19" t="s">
        <v>1973</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hidden="1" customHeight="1" x14ac:dyDescent="0.3">
      <c r="A6078" s="27">
        <f t="shared" si="70"/>
        <v>2265</v>
      </c>
      <c r="B6078" s="31">
        <v>45086</v>
      </c>
      <c r="C6078" s="31">
        <v>45082</v>
      </c>
      <c r="D6078" s="19" t="s">
        <v>1975</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hidden="1" customHeight="1" x14ac:dyDescent="0.3">
      <c r="A6079" s="27">
        <f t="shared" si="70"/>
        <v>2266</v>
      </c>
      <c r="B6079" s="31">
        <v>45086</v>
      </c>
      <c r="C6079" s="31">
        <v>45084</v>
      </c>
      <c r="D6079" s="19" t="s">
        <v>2113</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hidden="1" customHeight="1" x14ac:dyDescent="0.3">
      <c r="A6080" s="27">
        <f t="shared" si="70"/>
        <v>2267</v>
      </c>
      <c r="B6080" s="31">
        <v>45086</v>
      </c>
      <c r="C6080" s="31">
        <v>45082</v>
      </c>
      <c r="D6080" s="19" t="s">
        <v>1850</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hidden="1" customHeight="1" x14ac:dyDescent="0.3">
      <c r="A6081" s="27">
        <f t="shared" si="70"/>
        <v>2268</v>
      </c>
      <c r="B6081" s="31">
        <v>45086</v>
      </c>
      <c r="C6081" s="31">
        <v>45082</v>
      </c>
      <c r="D6081" s="19" t="s">
        <v>1850</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hidden="1" customHeight="1" x14ac:dyDescent="0.3">
      <c r="A6082" s="27">
        <f t="shared" si="70"/>
        <v>2269</v>
      </c>
      <c r="B6082" s="31">
        <v>45086</v>
      </c>
      <c r="C6082" s="31">
        <v>45082</v>
      </c>
      <c r="D6082" s="19" t="s">
        <v>1850</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hidden="1" customHeight="1" x14ac:dyDescent="0.3">
      <c r="A6083" s="27">
        <f t="shared" si="70"/>
        <v>2270</v>
      </c>
      <c r="B6083" s="31">
        <v>45086</v>
      </c>
      <c r="C6083" s="31">
        <v>45079</v>
      </c>
      <c r="D6083" s="19" t="s">
        <v>1926</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hidden="1" customHeight="1" x14ac:dyDescent="0.3">
      <c r="A6084" s="27">
        <f t="shared" si="70"/>
        <v>2271</v>
      </c>
      <c r="B6084" s="31">
        <v>45086</v>
      </c>
      <c r="C6084" s="31">
        <v>45078</v>
      </c>
      <c r="D6084" s="19" t="s">
        <v>1774</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hidden="1" customHeight="1" x14ac:dyDescent="0.3">
      <c r="A6085" s="27">
        <f t="shared" si="70"/>
        <v>2272</v>
      </c>
      <c r="B6085" s="31">
        <v>45086</v>
      </c>
      <c r="C6085" s="31">
        <v>45078</v>
      </c>
      <c r="D6085" s="19" t="s">
        <v>1878</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hidden="1" customHeight="1" x14ac:dyDescent="0.3">
      <c r="A6086" s="27">
        <f t="shared" si="70"/>
        <v>2273</v>
      </c>
      <c r="B6086" s="31">
        <v>45086</v>
      </c>
      <c r="C6086" s="31">
        <v>45075</v>
      </c>
      <c r="D6086" s="19" t="s">
        <v>1866</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hidden="1" customHeight="1" x14ac:dyDescent="0.3">
      <c r="A6087" s="27">
        <f t="shared" si="70"/>
        <v>2274</v>
      </c>
      <c r="B6087" s="31">
        <v>45086</v>
      </c>
      <c r="C6087" s="31">
        <v>45078</v>
      </c>
      <c r="D6087" s="20" t="s">
        <v>1816</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hidden="1" customHeight="1" x14ac:dyDescent="0.3">
      <c r="A6088" s="27">
        <f t="shared" si="70"/>
        <v>2275</v>
      </c>
      <c r="B6088" s="31">
        <v>45086</v>
      </c>
      <c r="C6088" s="31">
        <v>45072</v>
      </c>
      <c r="D6088" s="19" t="s">
        <v>1810</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hidden="1" customHeight="1" x14ac:dyDescent="0.3">
      <c r="A6089" s="27">
        <f t="shared" si="70"/>
        <v>2276</v>
      </c>
      <c r="B6089" s="31">
        <v>45086</v>
      </c>
      <c r="C6089" s="31">
        <v>45075</v>
      </c>
      <c r="D6089" s="19" t="s">
        <v>1810</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hidden="1" customHeight="1" x14ac:dyDescent="0.3">
      <c r="A6090" s="27">
        <f t="shared" si="70"/>
        <v>2277</v>
      </c>
      <c r="B6090" s="31">
        <v>45086</v>
      </c>
      <c r="C6090" s="31">
        <v>45068</v>
      </c>
      <c r="D6090" s="19" t="s">
        <v>1810</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hidden="1" customHeight="1" x14ac:dyDescent="0.3">
      <c r="A6091" s="27">
        <f t="shared" si="70"/>
        <v>2278</v>
      </c>
      <c r="B6091" s="31">
        <v>45086</v>
      </c>
      <c r="C6091" s="31">
        <v>45065</v>
      </c>
      <c r="D6091" s="19" t="s">
        <v>1937</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hidden="1" customHeight="1" x14ac:dyDescent="0.3">
      <c r="A6092" s="27">
        <f t="shared" si="70"/>
        <v>2279</v>
      </c>
      <c r="B6092" s="31">
        <v>45086</v>
      </c>
      <c r="C6092" s="31">
        <v>45082</v>
      </c>
      <c r="D6092" s="19" t="s">
        <v>1937</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hidden="1" customHeight="1" x14ac:dyDescent="0.3">
      <c r="A6093" s="27">
        <f t="shared" si="70"/>
        <v>2280</v>
      </c>
      <c r="B6093" s="31">
        <v>45086</v>
      </c>
      <c r="C6093" s="31">
        <v>45072</v>
      </c>
      <c r="D6093" s="19" t="s">
        <v>1786</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25 SL</v>
      </c>
      <c r="L6093" s="23">
        <f ca="1">NETWORKDAYS(LeaveTracker[[#This Row],[Start Date]],LeaveTracker[[#This Row],[End Date]],lstHolidays)</f>
        <v>25</v>
      </c>
      <c r="M6093" s="27"/>
    </row>
    <row r="6094" spans="1:13" ht="30" hidden="1" customHeight="1" x14ac:dyDescent="0.3">
      <c r="A6094" s="27">
        <f t="shared" si="70"/>
        <v>2281</v>
      </c>
      <c r="B6094" s="31">
        <v>45086</v>
      </c>
      <c r="C6094" s="31">
        <v>45078</v>
      </c>
      <c r="D6094" s="19" t="s">
        <v>1822</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hidden="1" customHeight="1" x14ac:dyDescent="0.3">
      <c r="A6095" s="27">
        <f t="shared" si="70"/>
        <v>2282</v>
      </c>
      <c r="B6095" s="31">
        <v>45086</v>
      </c>
      <c r="C6095" s="31">
        <v>45079</v>
      </c>
      <c r="D6095" s="19" t="s">
        <v>1800</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hidden="1"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hidden="1" customHeight="1" x14ac:dyDescent="0.3">
      <c r="A6097" s="27">
        <f t="shared" si="70"/>
        <v>2284</v>
      </c>
      <c r="B6097" s="31">
        <v>45086</v>
      </c>
      <c r="C6097" s="31">
        <v>45078</v>
      </c>
      <c r="D6097" s="19" t="s">
        <v>1738</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hidden="1" customHeight="1" x14ac:dyDescent="0.3">
      <c r="A6098" s="27">
        <f t="shared" si="70"/>
        <v>2285</v>
      </c>
      <c r="B6098" s="31">
        <v>45086</v>
      </c>
      <c r="C6098" s="31">
        <v>45077</v>
      </c>
      <c r="D6098" s="19" t="s">
        <v>2354</v>
      </c>
      <c r="E6098" s="19" t="str">
        <f>IF(ISBLANK(LeaveTracker[[#This Row],[Employee Name]]),"-----",VLOOKUP(LeaveTracker[[#This Row],[Employee Name]],Employees[[Employee Name]:[Office]],7))</f>
        <v>SP</v>
      </c>
      <c r="F6098" s="19" t="str">
        <f>IF(ISBLANK(LeaveTracker[[#This Row],[Employee Name]]),"-----",VLOOKUP(LeaveTracker[[#This Row],[Employee Name]],Employees[[Employee Name]:[Office]],6))</f>
        <v>CASUAL</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hidden="1" customHeight="1" x14ac:dyDescent="0.3">
      <c r="A6099" s="27">
        <f t="shared" si="70"/>
        <v>2286</v>
      </c>
      <c r="B6099" s="31">
        <v>45086</v>
      </c>
      <c r="C6099" s="31">
        <v>45084</v>
      </c>
      <c r="D6099" s="19" t="s">
        <v>2354</v>
      </c>
      <c r="E6099" s="19" t="str">
        <f>IF(ISBLANK(LeaveTracker[[#This Row],[Employee Name]]),"-----",VLOOKUP(LeaveTracker[[#This Row],[Employee Name]],Employees[[Employee Name]:[Office]],7))</f>
        <v>SP</v>
      </c>
      <c r="F6099" s="19" t="str">
        <f>IF(ISBLANK(LeaveTracker[[#This Row],[Employee Name]]),"-----",VLOOKUP(LeaveTracker[[#This Row],[Employee Name]],Employees[[Employee Name]:[Office]],6))</f>
        <v>CASUAL</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hidden="1" customHeight="1" x14ac:dyDescent="0.3">
      <c r="A6100" s="27">
        <f t="shared" si="70"/>
        <v>2287</v>
      </c>
      <c r="B6100" s="31">
        <v>45086</v>
      </c>
      <c r="C6100" s="31">
        <v>45084</v>
      </c>
      <c r="D6100" s="19" t="s">
        <v>2354</v>
      </c>
      <c r="E6100" s="19" t="str">
        <f>IF(ISBLANK(LeaveTracker[[#This Row],[Employee Name]]),"-----",VLOOKUP(LeaveTracker[[#This Row],[Employee Name]],Employees[[Employee Name]:[Office]],7))</f>
        <v>SP</v>
      </c>
      <c r="F6100" s="19" t="str">
        <f>IF(ISBLANK(LeaveTracker[[#This Row],[Employee Name]]),"-----",VLOOKUP(LeaveTracker[[#This Row],[Employee Name]],Employees[[Employee Name]:[Office]],6))</f>
        <v>CASUAL</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hidden="1" customHeight="1" x14ac:dyDescent="0.3">
      <c r="A6101" s="27">
        <f t="shared" si="70"/>
        <v>2288</v>
      </c>
      <c r="B6101" s="31">
        <v>45086</v>
      </c>
      <c r="C6101" s="31">
        <v>45084</v>
      </c>
      <c r="D6101" s="19" t="s">
        <v>2288</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hidden="1" customHeight="1" x14ac:dyDescent="0.3">
      <c r="A6102" s="27">
        <f t="shared" si="70"/>
        <v>2289</v>
      </c>
      <c r="B6102" s="31">
        <v>45086</v>
      </c>
      <c r="C6102" s="31">
        <v>45084</v>
      </c>
      <c r="D6102" s="19" t="s">
        <v>1748</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hidden="1" customHeight="1" x14ac:dyDescent="0.3">
      <c r="A6103" s="27">
        <f t="shared" si="70"/>
        <v>2290</v>
      </c>
      <c r="B6103" s="31">
        <v>45086</v>
      </c>
      <c r="C6103" s="31">
        <v>45084</v>
      </c>
      <c r="D6103" s="19" t="s">
        <v>1748</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hidden="1" customHeight="1" x14ac:dyDescent="0.3">
      <c r="A6104" s="27">
        <f t="shared" si="70"/>
        <v>2291</v>
      </c>
      <c r="B6104" s="31">
        <v>45086</v>
      </c>
      <c r="C6104" s="31">
        <v>45078</v>
      </c>
      <c r="D6104" s="19" t="s">
        <v>2394</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hidden="1" customHeight="1" x14ac:dyDescent="0.3">
      <c r="A6105" s="27">
        <f t="shared" si="70"/>
        <v>2292</v>
      </c>
      <c r="B6105" s="31">
        <v>45086</v>
      </c>
      <c r="C6105" s="31">
        <v>45044</v>
      </c>
      <c r="D6105" s="19" t="s">
        <v>2394</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hidden="1" customHeight="1" x14ac:dyDescent="0.3">
      <c r="A6106" s="27">
        <f t="shared" si="70"/>
        <v>2293</v>
      </c>
      <c r="B6106" s="31">
        <v>45086</v>
      </c>
      <c r="C6106" s="31">
        <v>45079</v>
      </c>
      <c r="D6106" s="19" t="s">
        <v>2396</v>
      </c>
      <c r="E6106" s="19" t="str">
        <f>IF(ISBLANK(LeaveTracker[[#This Row],[Employee Name]]),"-----",VLOOKUP(LeaveTracker[[#This Row],[Employee Name]],Employees[[Employee Name]:[Office]],7))</f>
        <v>PICNIC GROVE</v>
      </c>
      <c r="F6106" s="19" t="str">
        <f>IF(ISBLANK(LeaveTracker[[#This Row],[Employee Name]]),"-----",VLOOKUP(LeaveTracker[[#This Row],[Employee Name]],Employees[[Employee Name]:[Office]],6))</f>
        <v>REGULAR</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hidden="1" customHeight="1" x14ac:dyDescent="0.3">
      <c r="A6107" s="27">
        <f t="shared" si="70"/>
        <v>2294</v>
      </c>
      <c r="B6107" s="31">
        <v>45086</v>
      </c>
      <c r="C6107" s="31">
        <v>45084</v>
      </c>
      <c r="D6107" s="19" t="s">
        <v>2399</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hidden="1"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hidden="1"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hidden="1" customHeight="1" x14ac:dyDescent="0.3">
      <c r="A6110" s="27">
        <f t="shared" si="70"/>
        <v>2297</v>
      </c>
      <c r="B6110" s="31">
        <v>45090</v>
      </c>
      <c r="C6110" s="31">
        <v>45082</v>
      </c>
      <c r="D6110" s="19" t="s">
        <v>2279</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2390</v>
      </c>
      <c r="K6110" s="61" t="str">
        <f ca="1">LeaveTracker[[#This Row],[Days]]&amp;" "&amp;LeaveTracker[[#This Row],[Type of Leave]]</f>
        <v>0 SL</v>
      </c>
      <c r="L6110" s="23">
        <f ca="1">NETWORKDAYS(LeaveTracker[[#This Row],[Start Date]],LeaveTracker[[#This Row],[End Date]],lstHolidays)</f>
        <v>0</v>
      </c>
      <c r="M6110" s="27"/>
    </row>
    <row r="6111" spans="1:13" ht="30" hidden="1" customHeight="1" x14ac:dyDescent="0.3">
      <c r="A6111" s="27">
        <f t="shared" si="70"/>
        <v>2298</v>
      </c>
      <c r="B6111" s="31">
        <v>45090</v>
      </c>
      <c r="C6111" s="31">
        <v>45083</v>
      </c>
      <c r="D6111" s="19" t="s">
        <v>2283</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hidden="1" customHeight="1" x14ac:dyDescent="0.3">
      <c r="A6112" s="27">
        <f t="shared" si="70"/>
        <v>2299</v>
      </c>
      <c r="B6112" s="31">
        <v>45090</v>
      </c>
      <c r="C6112" s="31">
        <v>45083</v>
      </c>
      <c r="D6112" s="19" t="s">
        <v>2283</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2390</v>
      </c>
      <c r="K6112" s="61" t="str">
        <f ca="1">LeaveTracker[[#This Row],[Days]]&amp;" "&amp;LeaveTracker[[#This Row],[Type of Leave]]</f>
        <v>1 SL</v>
      </c>
      <c r="L6112" s="23">
        <f ca="1">NETWORKDAYS(LeaveTracker[[#This Row],[Start Date]],LeaveTracker[[#This Row],[End Date]],lstHolidays)</f>
        <v>1</v>
      </c>
      <c r="M6112" s="27"/>
    </row>
    <row r="6113" spans="1:13" ht="30" hidden="1"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hidden="1" customHeight="1" x14ac:dyDescent="0.3">
      <c r="A6114" s="27">
        <f t="shared" si="70"/>
        <v>2301</v>
      </c>
      <c r="B6114" s="31">
        <v>45090</v>
      </c>
      <c r="C6114" s="31">
        <v>45090</v>
      </c>
      <c r="D6114" s="19" t="s">
        <v>1784</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hidden="1" customHeight="1" x14ac:dyDescent="0.3">
      <c r="A6115" s="27">
        <f t="shared" si="70"/>
        <v>2302</v>
      </c>
      <c r="B6115" s="31">
        <v>45090</v>
      </c>
      <c r="C6115" s="31">
        <v>45086</v>
      </c>
      <c r="D6115" s="19" t="s">
        <v>1926</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hidden="1"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hidden="1"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hidden="1"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0 OTHER</v>
      </c>
      <c r="L6118" s="23">
        <f ca="1">NETWORKDAYS(LeaveTracker[[#This Row],[Start Date]],LeaveTracker[[#This Row],[End Date]],lstHolidays)</f>
        <v>0</v>
      </c>
      <c r="M6118" s="27"/>
    </row>
    <row r="6119" spans="1:13" ht="30" hidden="1"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hidden="1" customHeight="1" x14ac:dyDescent="0.3">
      <c r="A6120" s="27">
        <f t="shared" si="71"/>
        <v>2307</v>
      </c>
      <c r="B6120" s="31">
        <v>45090</v>
      </c>
      <c r="C6120" s="31">
        <v>45086</v>
      </c>
      <c r="D6120" s="19" t="s">
        <v>2029</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hidden="1"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hidden="1"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hidden="1" customHeight="1" x14ac:dyDescent="0.3">
      <c r="A6123" s="27">
        <f t="shared" si="71"/>
        <v>2310</v>
      </c>
      <c r="B6123" s="31">
        <v>45090</v>
      </c>
      <c r="C6123" s="31">
        <v>45089</v>
      </c>
      <c r="D6123" s="19" t="s">
        <v>2316</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hidden="1" customHeight="1" x14ac:dyDescent="0.3">
      <c r="A6124" s="27">
        <f t="shared" si="71"/>
        <v>2311</v>
      </c>
      <c r="B6124" s="31">
        <v>45090</v>
      </c>
      <c r="C6124" s="31">
        <v>45089</v>
      </c>
      <c r="D6124" s="19" t="s">
        <v>2316</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hidden="1" customHeight="1" x14ac:dyDescent="0.3">
      <c r="A6125" s="27">
        <f t="shared" si="71"/>
        <v>2312</v>
      </c>
      <c r="B6125" s="31">
        <v>45090</v>
      </c>
      <c r="C6125" s="31">
        <v>45089</v>
      </c>
      <c r="D6125" s="19" t="s">
        <v>2316</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hidden="1" customHeight="1" x14ac:dyDescent="0.3">
      <c r="A6126" s="27">
        <f t="shared" si="71"/>
        <v>2313</v>
      </c>
      <c r="B6126" s="31">
        <v>45090</v>
      </c>
      <c r="C6126" s="31">
        <v>45089</v>
      </c>
      <c r="D6126" s="19" t="s">
        <v>2316</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hidden="1" customHeight="1" x14ac:dyDescent="0.3">
      <c r="A6127" s="27">
        <f t="shared" si="71"/>
        <v>2314</v>
      </c>
      <c r="B6127" s="31">
        <v>45090</v>
      </c>
      <c r="C6127" s="31">
        <v>45089</v>
      </c>
      <c r="D6127" s="19" t="s">
        <v>2316</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hidden="1" customHeight="1" x14ac:dyDescent="0.3">
      <c r="A6128" s="27">
        <f t="shared" si="71"/>
        <v>2315</v>
      </c>
      <c r="B6128" s="31">
        <v>45090</v>
      </c>
      <c r="C6128" s="31">
        <v>45089</v>
      </c>
      <c r="D6128" s="19" t="s">
        <v>2316</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hidden="1"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hidden="1"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hidden="1"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hidden="1"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hidden="1"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hidden="1"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hidden="1" customHeight="1" x14ac:dyDescent="0.3">
      <c r="A6135" s="27">
        <f t="shared" si="71"/>
        <v>2322</v>
      </c>
      <c r="B6135" s="31">
        <v>45090</v>
      </c>
      <c r="C6135" s="31">
        <v>45086</v>
      </c>
      <c r="D6135" s="19" t="s">
        <v>2038</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hidden="1"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hidden="1"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hidden="1"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hidden="1"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hidden="1"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hidden="1"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hidden="1" customHeight="1" x14ac:dyDescent="0.3">
      <c r="A6142" s="27">
        <f t="shared" si="71"/>
        <v>2329</v>
      </c>
      <c r="B6142" s="31">
        <v>45090</v>
      </c>
      <c r="C6142" s="31">
        <v>45085</v>
      </c>
      <c r="D6142" s="19" t="s">
        <v>1767</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hidden="1"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18 SL</v>
      </c>
      <c r="L6143" s="23">
        <f ca="1">NETWORKDAYS(LeaveTracker[[#This Row],[Start Date]],LeaveTracker[[#This Row],[End Date]],lstHolidays)</f>
        <v>18</v>
      </c>
      <c r="M6143" s="27"/>
    </row>
    <row r="6144" spans="1:13" ht="30" hidden="1"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hidden="1"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hidden="1"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hidden="1" customHeight="1" x14ac:dyDescent="0.3">
      <c r="A6147" s="27">
        <f t="shared" si="71"/>
        <v>2334</v>
      </c>
      <c r="B6147" s="31">
        <v>45090</v>
      </c>
      <c r="C6147" s="31">
        <v>45086</v>
      </c>
      <c r="D6147" s="19" t="s">
        <v>717</v>
      </c>
      <c r="E6147" s="19" t="str">
        <f>IF(ISBLANK(LeaveTracker[[#This Row],[Employee Name]]),"-----",VLOOKUP(LeaveTracker[[#This Row],[Employee Name]],Employees[[Employee Name]:[Office]],7))</f>
        <v>PEOPLE'S PARK</v>
      </c>
      <c r="F6147" s="19" t="str">
        <f>IF(ISBLANK(LeaveTracker[[#This Row],[Employee Name]]),"-----",VLOOKUP(LeaveTracker[[#This Row],[Employee Name]],Employees[[Employee Name]:[Office]],6))</f>
        <v>CASUAL</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hidden="1"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hidden="1"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hidden="1"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hidden="1" customHeight="1" x14ac:dyDescent="0.3">
      <c r="A6151" s="27">
        <f t="shared" si="71"/>
        <v>2338</v>
      </c>
      <c r="B6151" s="31">
        <v>45090</v>
      </c>
      <c r="C6151" s="31">
        <v>45090</v>
      </c>
      <c r="D6151" s="19" t="s">
        <v>1920</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0 SL</v>
      </c>
      <c r="L6151" s="23">
        <f ca="1">NETWORKDAYS(LeaveTracker[[#This Row],[Start Date]],LeaveTracker[[#This Row],[End Date]],lstHolidays)</f>
        <v>0</v>
      </c>
      <c r="M6151" s="27"/>
    </row>
    <row r="6152" spans="1:13" ht="30" hidden="1" customHeight="1" x14ac:dyDescent="0.3">
      <c r="A6152" s="27">
        <f t="shared" si="71"/>
        <v>2339</v>
      </c>
      <c r="B6152" s="31">
        <v>45090</v>
      </c>
      <c r="C6152" s="31">
        <v>45089</v>
      </c>
      <c r="D6152" s="19" t="s">
        <v>2214</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hidden="1" customHeight="1" x14ac:dyDescent="0.3">
      <c r="A6153" s="27">
        <f t="shared" si="71"/>
        <v>2340</v>
      </c>
      <c r="B6153" s="31">
        <v>45090</v>
      </c>
      <c r="C6153" s="31">
        <v>45085</v>
      </c>
      <c r="D6153" s="19" t="s">
        <v>1729</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hidden="1" customHeight="1" x14ac:dyDescent="0.3">
      <c r="A6154" s="27">
        <f t="shared" si="71"/>
        <v>2341</v>
      </c>
      <c r="B6154" s="31">
        <v>45090</v>
      </c>
      <c r="C6154" s="31">
        <v>45079</v>
      </c>
      <c r="D6154" s="19" t="s">
        <v>1743</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hidden="1" customHeight="1" x14ac:dyDescent="0.3">
      <c r="A6155" s="27">
        <f t="shared" si="71"/>
        <v>2342</v>
      </c>
      <c r="B6155" s="31">
        <v>45090</v>
      </c>
      <c r="C6155" s="31">
        <v>45085</v>
      </c>
      <c r="D6155" s="19" t="s">
        <v>1851</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0 VL</v>
      </c>
      <c r="L6155" s="23">
        <f ca="1">NETWORKDAYS(LeaveTracker[[#This Row],[Start Date]],LeaveTracker[[#This Row],[End Date]],lstHolidays)</f>
        <v>0</v>
      </c>
      <c r="M6155" s="27"/>
    </row>
    <row r="6156" spans="1:13" ht="30" hidden="1" customHeight="1" x14ac:dyDescent="0.3">
      <c r="A6156" s="27">
        <f t="shared" si="71"/>
        <v>2343</v>
      </c>
      <c r="B6156" s="31">
        <v>45090</v>
      </c>
      <c r="C6156" s="31">
        <v>45085</v>
      </c>
      <c r="D6156" s="19" t="s">
        <v>1851</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hidden="1" customHeight="1" x14ac:dyDescent="0.3">
      <c r="A6157" s="27">
        <f t="shared" si="71"/>
        <v>2344</v>
      </c>
      <c r="B6157" s="31">
        <v>45090</v>
      </c>
      <c r="C6157" s="31">
        <v>45085</v>
      </c>
      <c r="D6157" s="19" t="s">
        <v>1851</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hidden="1" customHeight="1" x14ac:dyDescent="0.3">
      <c r="A6158" s="27">
        <f t="shared" si="71"/>
        <v>2345</v>
      </c>
      <c r="B6158" s="31">
        <v>45090</v>
      </c>
      <c r="C6158" s="31">
        <v>45086</v>
      </c>
      <c r="D6158" s="19" t="s">
        <v>1798</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hidden="1" customHeight="1" x14ac:dyDescent="0.3">
      <c r="A6159" s="27">
        <f t="shared" si="71"/>
        <v>2346</v>
      </c>
      <c r="B6159" s="31">
        <v>45090</v>
      </c>
      <c r="C6159" s="31">
        <v>45084</v>
      </c>
      <c r="D6159" s="19" t="s">
        <v>1884</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hidden="1" customHeight="1" x14ac:dyDescent="0.3">
      <c r="A6160" s="27">
        <f t="shared" si="71"/>
        <v>2347</v>
      </c>
      <c r="B6160" s="31">
        <v>45090</v>
      </c>
      <c r="C6160" s="31">
        <v>45086</v>
      </c>
      <c r="D6160" s="19" t="s">
        <v>1813</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hidden="1" customHeight="1" x14ac:dyDescent="0.3">
      <c r="A6161" s="27">
        <f t="shared" si="71"/>
        <v>2348</v>
      </c>
      <c r="B6161" s="31">
        <v>45090</v>
      </c>
      <c r="C6161" s="56">
        <v>45078</v>
      </c>
      <c r="D6161" s="19" t="s">
        <v>1756</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hidden="1" customHeight="1" x14ac:dyDescent="0.3">
      <c r="A6162" s="27">
        <f t="shared" si="71"/>
        <v>2349</v>
      </c>
      <c r="B6162" s="31">
        <v>45090</v>
      </c>
      <c r="C6162" s="31">
        <v>45086</v>
      </c>
      <c r="D6162" s="19" t="s">
        <v>1756</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hidden="1" customHeight="1" x14ac:dyDescent="0.3">
      <c r="A6163" s="27">
        <f t="shared" si="71"/>
        <v>2350</v>
      </c>
      <c r="B6163" s="31">
        <v>45090</v>
      </c>
      <c r="C6163" s="31">
        <v>45086</v>
      </c>
      <c r="D6163" s="19" t="s">
        <v>1776</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hidden="1" customHeight="1" x14ac:dyDescent="0.3">
      <c r="A6164" s="27">
        <f t="shared" si="71"/>
        <v>2351</v>
      </c>
      <c r="B6164" s="31">
        <v>45090</v>
      </c>
      <c r="C6164" s="31">
        <v>45090</v>
      </c>
      <c r="D6164" s="19" t="s">
        <v>1803</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hidden="1" customHeight="1" x14ac:dyDescent="0.3">
      <c r="A6165" s="27">
        <f t="shared" si="71"/>
        <v>2352</v>
      </c>
      <c r="B6165" s="31">
        <v>45090</v>
      </c>
      <c r="C6165" s="31">
        <v>45089</v>
      </c>
      <c r="D6165" s="19" t="s">
        <v>2205</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hidden="1" customHeight="1" x14ac:dyDescent="0.3">
      <c r="A6166" s="27">
        <f t="shared" si="71"/>
        <v>2353</v>
      </c>
      <c r="B6166" s="31">
        <v>45090</v>
      </c>
      <c r="C6166" s="31">
        <v>45090</v>
      </c>
      <c r="D6166" s="19" t="s">
        <v>1808</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hidden="1"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1955</v>
      </c>
      <c r="K6167" s="61" t="str">
        <f ca="1">LeaveTracker[[#This Row],[Days]]&amp;" "&amp;LeaveTracker[[#This Row],[Type of Leave]]</f>
        <v>0 OTHER</v>
      </c>
      <c r="L6167" s="23">
        <f ca="1">NETWORKDAYS(LeaveTracker[[#This Row],[Start Date]],LeaveTracker[[#This Row],[End Date]],lstHolidays)</f>
        <v>0</v>
      </c>
      <c r="M6167" s="27"/>
    </row>
    <row r="6168" spans="1:13" ht="30" hidden="1"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hidden="1" customHeight="1" x14ac:dyDescent="0.3">
      <c r="A6169" s="27">
        <f t="shared" si="71"/>
        <v>2356</v>
      </c>
      <c r="B6169" s="31">
        <v>45093</v>
      </c>
      <c r="C6169" s="31">
        <v>45085</v>
      </c>
      <c r="D6169" s="19" t="s">
        <v>1954</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hidden="1" customHeight="1" x14ac:dyDescent="0.3">
      <c r="A6170" s="27">
        <f t="shared" si="71"/>
        <v>2357</v>
      </c>
      <c r="B6170" s="31">
        <v>45093</v>
      </c>
      <c r="C6170" s="31">
        <v>45085</v>
      </c>
      <c r="D6170" s="19" t="s">
        <v>1954</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hidden="1" customHeight="1" x14ac:dyDescent="0.3">
      <c r="A6171" s="27">
        <f t="shared" si="71"/>
        <v>2358</v>
      </c>
      <c r="B6171" s="31">
        <v>45093</v>
      </c>
      <c r="C6171" s="31">
        <v>45090</v>
      </c>
      <c r="D6171" s="19" t="s">
        <v>2401</v>
      </c>
      <c r="E6171" s="19" t="str">
        <f>IF(ISBLANK(LeaveTracker[[#This Row],[Employee Name]]),"-----",VLOOKUP(LeaveTracker[[#This Row],[Employee Name]],Employees[[Employee Name]:[Office]],7))</f>
        <v>CHO</v>
      </c>
      <c r="F6171" s="19" t="str">
        <f>IF(ISBLANK(LeaveTracker[[#This Row],[Employee Name]]),"-----",VLOOKUP(LeaveTracker[[#This Row],[Employee Name]],Employees[[Employee Name]:[Office]],6))</f>
        <v>JOBCON</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hidden="1" customHeight="1" x14ac:dyDescent="0.3">
      <c r="A6172" s="27">
        <f t="shared" si="71"/>
        <v>2359</v>
      </c>
      <c r="B6172" s="31">
        <v>45093</v>
      </c>
      <c r="C6172" s="31">
        <v>45091</v>
      </c>
      <c r="D6172" s="19" t="s">
        <v>2404</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2 OTHER</v>
      </c>
      <c r="L6172" s="23">
        <f ca="1">NETWORKDAYS(LeaveTracker[[#This Row],[Start Date]],LeaveTracker[[#This Row],[End Date]],lstHolidays)</f>
        <v>2</v>
      </c>
      <c r="M6172" s="27"/>
    </row>
    <row r="6173" spans="1:13" ht="30" hidden="1" customHeight="1" x14ac:dyDescent="0.3">
      <c r="A6173" s="27">
        <f t="shared" si="71"/>
        <v>2360</v>
      </c>
      <c r="B6173" s="31">
        <v>45093</v>
      </c>
      <c r="C6173" s="31">
        <v>45085</v>
      </c>
      <c r="D6173" s="19" t="s">
        <v>2016</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hidden="1"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hidden="1"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hidden="1"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hidden="1" customHeight="1" x14ac:dyDescent="0.3">
      <c r="A6177" s="27">
        <f t="shared" si="71"/>
        <v>2364</v>
      </c>
      <c r="B6177" s="31">
        <v>45093</v>
      </c>
      <c r="C6177" s="31">
        <v>45087</v>
      </c>
      <c r="D6177" s="19" t="s">
        <v>2163</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hidden="1"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hidden="1"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hidden="1"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hidden="1"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hidden="1"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12 VL</v>
      </c>
      <c r="L6182" s="23">
        <f ca="1">NETWORKDAYS(LeaveTracker[[#This Row],[Start Date]],LeaveTracker[[#This Row],[End Date]],lstHolidays)</f>
        <v>12</v>
      </c>
      <c r="M6182" s="27"/>
    </row>
    <row r="6183" spans="1:13" ht="30" hidden="1"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hidden="1"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hidden="1"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hidden="1" customHeight="1" x14ac:dyDescent="0.3">
      <c r="A6186" s="27">
        <f t="shared" si="72"/>
        <v>2373</v>
      </c>
      <c r="B6186" s="31">
        <v>45093</v>
      </c>
      <c r="C6186" s="31">
        <v>45090</v>
      </c>
      <c r="D6186" s="19" t="s">
        <v>2016</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hidden="1" customHeight="1" x14ac:dyDescent="0.3">
      <c r="A6187" s="27">
        <f t="shared" si="72"/>
        <v>2374</v>
      </c>
      <c r="B6187" s="31">
        <v>45093</v>
      </c>
      <c r="C6187" s="31">
        <v>45092</v>
      </c>
      <c r="D6187" s="19" t="s">
        <v>2016</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hidden="1"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hidden="1"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hidden="1"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hidden="1" customHeight="1" x14ac:dyDescent="0.3">
      <c r="A6191" s="27">
        <f t="shared" si="72"/>
        <v>2378</v>
      </c>
      <c r="B6191" s="31">
        <v>45093</v>
      </c>
      <c r="C6191" s="31">
        <v>45092</v>
      </c>
      <c r="D6191" s="19" t="s">
        <v>2135</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hidden="1" customHeight="1" x14ac:dyDescent="0.3">
      <c r="A6192" s="27">
        <f t="shared" si="72"/>
        <v>2379</v>
      </c>
      <c r="B6192" s="31">
        <v>45093</v>
      </c>
      <c r="C6192" s="31">
        <v>45091</v>
      </c>
      <c r="D6192" s="19" t="s">
        <v>2024</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hidden="1"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hidden="1"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hidden="1"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hidden="1"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hidden="1"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hidden="1" customHeight="1" x14ac:dyDescent="0.3">
      <c r="A6198" s="27">
        <f t="shared" si="72"/>
        <v>2385</v>
      </c>
      <c r="B6198" s="31">
        <v>45093</v>
      </c>
      <c r="C6198" s="31">
        <v>45091</v>
      </c>
      <c r="D6198" s="19" t="s">
        <v>1801</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hidden="1"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hidden="1"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hidden="1"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hidden="1"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hidden="1"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hidden="1" customHeight="1" x14ac:dyDescent="0.3">
      <c r="A6204" s="27">
        <f t="shared" si="72"/>
        <v>2391</v>
      </c>
      <c r="B6204" s="31">
        <v>45093</v>
      </c>
      <c r="C6204" s="31">
        <v>45086</v>
      </c>
      <c r="D6204" s="19" t="s">
        <v>1887</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hidden="1" customHeight="1" x14ac:dyDescent="0.3">
      <c r="A6205" s="27">
        <f t="shared" si="72"/>
        <v>2392</v>
      </c>
      <c r="B6205" s="31">
        <v>45093</v>
      </c>
      <c r="C6205" s="31">
        <v>45086</v>
      </c>
      <c r="D6205" s="19" t="s">
        <v>1887</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hidden="1" customHeight="1" x14ac:dyDescent="0.3">
      <c r="A6206" s="27">
        <f t="shared" si="72"/>
        <v>2393</v>
      </c>
      <c r="B6206" s="31">
        <v>45093</v>
      </c>
      <c r="C6206" s="31">
        <v>45090</v>
      </c>
      <c r="D6206" s="19" t="s">
        <v>2201</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hidden="1" customHeight="1" x14ac:dyDescent="0.3">
      <c r="A6207" s="27">
        <f t="shared" si="72"/>
        <v>2394</v>
      </c>
      <c r="B6207" s="31">
        <v>45093</v>
      </c>
      <c r="C6207" s="31">
        <v>45090</v>
      </c>
      <c r="D6207" s="19" t="s">
        <v>2201</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hidden="1" customHeight="1" x14ac:dyDescent="0.3">
      <c r="A6208" s="27">
        <f t="shared" si="72"/>
        <v>2395</v>
      </c>
      <c r="B6208" s="31">
        <v>45093</v>
      </c>
      <c r="C6208" s="31">
        <v>45086</v>
      </c>
      <c r="D6208" s="19" t="s">
        <v>1879</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hidden="1" customHeight="1" x14ac:dyDescent="0.3">
      <c r="A6209" s="27">
        <f t="shared" si="72"/>
        <v>2396</v>
      </c>
      <c r="B6209" s="31">
        <v>45093</v>
      </c>
      <c r="C6209" s="31">
        <v>45086</v>
      </c>
      <c r="D6209" s="19" t="s">
        <v>1863</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hidden="1" customHeight="1" x14ac:dyDescent="0.3">
      <c r="A6210" s="27">
        <f t="shared" si="72"/>
        <v>2397</v>
      </c>
      <c r="B6210" s="31">
        <v>45093</v>
      </c>
      <c r="C6210" s="31">
        <v>45083</v>
      </c>
      <c r="D6210" s="19" t="s">
        <v>1877</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hidden="1" customHeight="1" x14ac:dyDescent="0.3">
      <c r="A6211" s="27">
        <f t="shared" si="72"/>
        <v>2398</v>
      </c>
      <c r="B6211" s="31">
        <v>45093</v>
      </c>
      <c r="C6211" s="31">
        <v>45083</v>
      </c>
      <c r="D6211" s="19" t="s">
        <v>1877</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hidden="1" customHeight="1" x14ac:dyDescent="0.3">
      <c r="A6212" s="27">
        <f t="shared" si="72"/>
        <v>2399</v>
      </c>
      <c r="B6212" s="31">
        <v>45093</v>
      </c>
      <c r="C6212" s="31">
        <v>45066</v>
      </c>
      <c r="D6212" s="19" t="s">
        <v>2029</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hidden="1" customHeight="1" x14ac:dyDescent="0.3">
      <c r="A6213" s="27">
        <f t="shared" si="72"/>
        <v>2400</v>
      </c>
      <c r="B6213" s="31">
        <v>45093</v>
      </c>
      <c r="C6213" s="31">
        <v>45087</v>
      </c>
      <c r="D6213" s="19" t="s">
        <v>1834</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hidden="1" customHeight="1" x14ac:dyDescent="0.3">
      <c r="A6214" s="27">
        <f t="shared" si="72"/>
        <v>2401</v>
      </c>
      <c r="B6214" s="31">
        <v>45093</v>
      </c>
      <c r="C6214" s="31">
        <v>45091</v>
      </c>
      <c r="D6214" s="19" t="s">
        <v>1774</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hidden="1" customHeight="1" x14ac:dyDescent="0.3">
      <c r="A6215" s="27">
        <f t="shared" si="72"/>
        <v>2402</v>
      </c>
      <c r="B6215" s="31">
        <v>45093</v>
      </c>
      <c r="C6215" s="31">
        <v>45089</v>
      </c>
      <c r="D6215" s="19" t="s">
        <v>1829</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hidden="1" customHeight="1" x14ac:dyDescent="0.3">
      <c r="A6216" s="27">
        <f t="shared" si="72"/>
        <v>2403</v>
      </c>
      <c r="B6216" s="31">
        <v>45093</v>
      </c>
      <c r="C6216" s="31">
        <v>45089</v>
      </c>
      <c r="D6216" s="19" t="s">
        <v>1829</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hidden="1" customHeight="1" x14ac:dyDescent="0.3">
      <c r="A6217" s="27">
        <f t="shared" si="72"/>
        <v>2404</v>
      </c>
      <c r="B6217" s="31">
        <v>45093</v>
      </c>
      <c r="C6217" s="31">
        <v>45086</v>
      </c>
      <c r="D6217" s="19" t="s">
        <v>1746</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hidden="1" customHeight="1" x14ac:dyDescent="0.3">
      <c r="A6218" s="27">
        <f t="shared" si="72"/>
        <v>2405</v>
      </c>
      <c r="B6218" s="31">
        <v>45093</v>
      </c>
      <c r="C6218" s="31">
        <v>45086</v>
      </c>
      <c r="D6218" s="19" t="s">
        <v>1746</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hidden="1" customHeight="1" x14ac:dyDescent="0.3">
      <c r="A6219" s="27">
        <f t="shared" si="72"/>
        <v>2406</v>
      </c>
      <c r="B6219" s="31">
        <v>45093</v>
      </c>
      <c r="C6219" s="31">
        <v>45086</v>
      </c>
      <c r="D6219" s="19" t="s">
        <v>1746</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hidden="1" customHeight="1" x14ac:dyDescent="0.3">
      <c r="A6220" s="27">
        <f t="shared" si="72"/>
        <v>2407</v>
      </c>
      <c r="B6220" s="31">
        <v>45093</v>
      </c>
      <c r="C6220" s="31">
        <v>45091</v>
      </c>
      <c r="D6220" s="19" t="s">
        <v>1820</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hidden="1" customHeight="1" x14ac:dyDescent="0.3">
      <c r="A6221" s="27">
        <f t="shared" si="72"/>
        <v>2408</v>
      </c>
      <c r="B6221" s="31">
        <v>45093</v>
      </c>
      <c r="C6221" s="31">
        <v>45092</v>
      </c>
      <c r="D6221" s="19" t="s">
        <v>1841</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hidden="1" customHeight="1" x14ac:dyDescent="0.3">
      <c r="A6222" s="27">
        <f t="shared" si="72"/>
        <v>2409</v>
      </c>
      <c r="B6222" s="31">
        <v>45093</v>
      </c>
      <c r="C6222" s="31">
        <v>45092</v>
      </c>
      <c r="D6222" s="19" t="s">
        <v>1841</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hidden="1" customHeight="1" x14ac:dyDescent="0.3">
      <c r="A6223" s="27">
        <f t="shared" si="72"/>
        <v>2410</v>
      </c>
      <c r="B6223" s="31">
        <v>45093</v>
      </c>
      <c r="C6223" s="31">
        <v>45086</v>
      </c>
      <c r="D6223" s="19" t="s">
        <v>1752</v>
      </c>
      <c r="E6223" s="19" t="str">
        <f>IF(ISBLANK(LeaveTracker[[#This Row],[Employee Name]]),"-----",VLOOKUP(LeaveTracker[[#This Row],[Employee Name]],Employees[[Employee Name]:[Office]],7))</f>
        <v>TCNHS-ISHS</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hidden="1" customHeight="1" x14ac:dyDescent="0.3">
      <c r="A6224" s="27">
        <f t="shared" si="72"/>
        <v>2411</v>
      </c>
      <c r="B6224" s="31">
        <v>45093</v>
      </c>
      <c r="C6224" s="31">
        <v>45068</v>
      </c>
      <c r="D6224" s="19" t="s">
        <v>2407</v>
      </c>
      <c r="E6224" s="19" t="str">
        <f>IF(ISBLANK(LeaveTracker[[#This Row],[Employee Name]]),"-----",VLOOKUP(LeaveTracker[[#This Row],[Employee Name]],Employees[[Employee Name]:[Office]],7))</f>
        <v>LCR</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42 OTHER</v>
      </c>
      <c r="L6224" s="23">
        <f ca="1">NETWORKDAYS(LeaveTracker[[#This Row],[Start Date]],LeaveTracker[[#This Row],[End Date]],lstHolidays)</f>
        <v>42</v>
      </c>
      <c r="M6224" s="27"/>
    </row>
    <row r="6225" spans="1:13" ht="30" hidden="1" customHeight="1" x14ac:dyDescent="0.3">
      <c r="A6225" s="27">
        <f t="shared" si="72"/>
        <v>2412</v>
      </c>
      <c r="B6225" s="31">
        <v>45093</v>
      </c>
      <c r="C6225" s="31">
        <v>45084</v>
      </c>
      <c r="D6225" s="19" t="s">
        <v>1900</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hidden="1" customHeight="1" x14ac:dyDescent="0.3">
      <c r="A6226" s="27">
        <f t="shared" si="72"/>
        <v>2413</v>
      </c>
      <c r="B6226" s="31">
        <v>45093</v>
      </c>
      <c r="C6226" s="31">
        <v>45084</v>
      </c>
      <c r="D6226" s="19" t="s">
        <v>1900</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hidden="1"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hidden="1"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hidden="1" customHeight="1" x14ac:dyDescent="0.3">
      <c r="A6229" s="27">
        <f t="shared" si="72"/>
        <v>2416</v>
      </c>
      <c r="B6229" s="31">
        <v>45093</v>
      </c>
      <c r="C6229" s="31">
        <v>45093</v>
      </c>
      <c r="D6229" s="19" t="s">
        <v>2147</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hidden="1"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hidden="1"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hidden="1"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hidden="1"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hidden="1"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hidden="1"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hidden="1"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hidden="1" customHeight="1" x14ac:dyDescent="0.3">
      <c r="A6237" s="27">
        <f t="shared" si="72"/>
        <v>2424</v>
      </c>
      <c r="B6237" s="31">
        <v>45103</v>
      </c>
      <c r="C6237" s="31">
        <v>45099</v>
      </c>
      <c r="D6237" s="19" t="s">
        <v>1845</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hidden="1" customHeight="1" x14ac:dyDescent="0.3">
      <c r="A6238" s="27">
        <f t="shared" si="72"/>
        <v>2425</v>
      </c>
      <c r="B6238" s="31">
        <v>45103</v>
      </c>
      <c r="C6238" s="31">
        <v>45093</v>
      </c>
      <c r="D6238" s="19" t="s">
        <v>1892</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hidden="1" customHeight="1" x14ac:dyDescent="0.3">
      <c r="A6239" s="27">
        <f t="shared" si="72"/>
        <v>2426</v>
      </c>
      <c r="B6239" s="31">
        <v>45103</v>
      </c>
      <c r="C6239" s="31">
        <v>45093</v>
      </c>
      <c r="D6239" s="19" t="s">
        <v>2306</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hidden="1"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hidden="1"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hidden="1"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hidden="1" customHeight="1" x14ac:dyDescent="0.3">
      <c r="A6243" s="27">
        <f t="shared" si="72"/>
        <v>2430</v>
      </c>
      <c r="B6243" s="31">
        <v>45103</v>
      </c>
      <c r="C6243" s="31">
        <v>45096</v>
      </c>
      <c r="D6243" s="19" t="s">
        <v>1771</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hidden="1" customHeight="1" x14ac:dyDescent="0.3">
      <c r="A6244" s="27">
        <f t="shared" si="72"/>
        <v>2431</v>
      </c>
      <c r="B6244" s="31">
        <v>45103</v>
      </c>
      <c r="C6244" s="31">
        <v>45096</v>
      </c>
      <c r="D6244" s="19" t="s">
        <v>1771</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hidden="1" customHeight="1" x14ac:dyDescent="0.3">
      <c r="A6245" s="27">
        <f t="shared" ref="A6245:A6308" si="73">A6244+1</f>
        <v>2432</v>
      </c>
      <c r="B6245" s="31">
        <v>45103</v>
      </c>
      <c r="C6245" s="31">
        <v>45099</v>
      </c>
      <c r="D6245" s="19" t="s">
        <v>1797</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hidden="1"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hidden="1"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hidden="1" customHeight="1" x14ac:dyDescent="0.3">
      <c r="A6248" s="27">
        <f t="shared" si="73"/>
        <v>2435</v>
      </c>
      <c r="B6248" s="31">
        <v>45103</v>
      </c>
      <c r="C6248" s="31">
        <v>45096</v>
      </c>
      <c r="D6248" s="19" t="s">
        <v>398</v>
      </c>
      <c r="E6248" s="19" t="str">
        <f>IF(ISBLANK(LeaveTracker[[#This Row],[Employee Name]]),"-----",VLOOKUP(LeaveTracker[[#This Row],[Employee Name]],Employees[[Employee Name]:[Office]],7))</f>
        <v>CTO</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hidden="1" customHeight="1" x14ac:dyDescent="0.3">
      <c r="A6249" s="27">
        <f t="shared" si="73"/>
        <v>2436</v>
      </c>
      <c r="B6249" s="31">
        <v>45103</v>
      </c>
      <c r="C6249" s="31">
        <v>45096</v>
      </c>
      <c r="D6249" s="19" t="s">
        <v>1759</v>
      </c>
      <c r="E6249" s="19" t="str">
        <f>IF(ISBLANK(LeaveTracker[[#This Row],[Employee Name]]),"-----",VLOOKUP(LeaveTracker[[#This Row],[Employee Name]],Employees[[Employee Name]:[Office]],7))</f>
        <v>TCIS</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9 SL</v>
      </c>
      <c r="L6249" s="23">
        <f ca="1">NETWORKDAYS(LeaveTracker[[#This Row],[Start Date]],LeaveTracker[[#This Row],[End Date]],lstHolidays)</f>
        <v>9</v>
      </c>
      <c r="M6249" s="27"/>
    </row>
    <row r="6250" spans="1:13" ht="30" hidden="1" customHeight="1" x14ac:dyDescent="0.3">
      <c r="A6250" s="27">
        <f t="shared" si="73"/>
        <v>2437</v>
      </c>
      <c r="B6250" s="31">
        <v>45103</v>
      </c>
      <c r="C6250" s="31">
        <v>45091</v>
      </c>
      <c r="D6250" s="19" t="s">
        <v>1973</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hidden="1" customHeight="1" x14ac:dyDescent="0.3">
      <c r="A6251" s="27">
        <f t="shared" si="73"/>
        <v>2438</v>
      </c>
      <c r="B6251" s="31">
        <v>45103</v>
      </c>
      <c r="C6251" s="31">
        <v>45091</v>
      </c>
      <c r="D6251" s="19" t="s">
        <v>1973</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1 VL</v>
      </c>
      <c r="L6251" s="23">
        <f ca="1">NETWORKDAYS(LeaveTracker[[#This Row],[Start Date]],LeaveTracker[[#This Row],[End Date]],lstHolidays)</f>
        <v>1</v>
      </c>
      <c r="M6251" s="27"/>
    </row>
    <row r="6252" spans="1:13" ht="30" hidden="1" customHeight="1" x14ac:dyDescent="0.3">
      <c r="A6252" s="27">
        <f t="shared" si="73"/>
        <v>2439</v>
      </c>
      <c r="B6252" s="31">
        <v>45103</v>
      </c>
      <c r="C6252" s="31">
        <v>45096</v>
      </c>
      <c r="D6252" s="19" t="s">
        <v>1926</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hidden="1" customHeight="1" x14ac:dyDescent="0.3">
      <c r="A6253" s="27">
        <f t="shared" si="73"/>
        <v>2440</v>
      </c>
      <c r="B6253" s="31">
        <v>45103</v>
      </c>
      <c r="C6253" s="31">
        <v>45096</v>
      </c>
      <c r="D6253" s="19" t="s">
        <v>1926</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hidden="1" customHeight="1" x14ac:dyDescent="0.3">
      <c r="A6254" s="27">
        <f t="shared" si="73"/>
        <v>2441</v>
      </c>
      <c r="B6254" s="31">
        <v>45103</v>
      </c>
      <c r="C6254" s="31">
        <v>45096</v>
      </c>
      <c r="D6254" s="19" t="s">
        <v>1926</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hidden="1" customHeight="1" x14ac:dyDescent="0.3">
      <c r="A6255" s="27">
        <f t="shared" si="73"/>
        <v>2442</v>
      </c>
      <c r="B6255" s="31">
        <v>45103</v>
      </c>
      <c r="C6255" s="31">
        <v>45096</v>
      </c>
      <c r="D6255" s="19" t="s">
        <v>1886</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hidden="1" customHeight="1" x14ac:dyDescent="0.3">
      <c r="A6256" s="27">
        <f t="shared" si="73"/>
        <v>2443</v>
      </c>
      <c r="B6256" s="31">
        <v>45103</v>
      </c>
      <c r="C6256" s="31">
        <v>45096</v>
      </c>
      <c r="D6256" s="19" t="s">
        <v>1952</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hidden="1"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hidden="1"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hidden="1"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hidden="1" customHeight="1" x14ac:dyDescent="0.3">
      <c r="A6260" s="27">
        <f t="shared" si="73"/>
        <v>2447</v>
      </c>
      <c r="B6260" s="31">
        <v>45103</v>
      </c>
      <c r="C6260" s="31">
        <v>45093</v>
      </c>
      <c r="D6260" s="19" t="s">
        <v>1935</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hidden="1"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hidden="1"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hidden="1" customHeight="1" x14ac:dyDescent="0.3">
      <c r="A6263" s="27">
        <f t="shared" si="73"/>
        <v>2450</v>
      </c>
      <c r="B6263" s="31">
        <v>45103</v>
      </c>
      <c r="C6263" s="31">
        <v>45097</v>
      </c>
      <c r="D6263" s="19" t="s">
        <v>1829</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hidden="1" customHeight="1" x14ac:dyDescent="0.3">
      <c r="A6264" s="27">
        <f t="shared" si="73"/>
        <v>2451</v>
      </c>
      <c r="B6264" s="31">
        <v>45103</v>
      </c>
      <c r="C6264" s="31">
        <v>45097</v>
      </c>
      <c r="D6264" s="19" t="s">
        <v>2212</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hidden="1" customHeight="1" x14ac:dyDescent="0.3">
      <c r="A6265" s="27">
        <f t="shared" si="73"/>
        <v>2452</v>
      </c>
      <c r="B6265" s="31">
        <v>45103</v>
      </c>
      <c r="C6265" s="31">
        <v>45097</v>
      </c>
      <c r="D6265" s="19" t="s">
        <v>1972</v>
      </c>
      <c r="E6265" s="19" t="str">
        <f>IF(ISBLANK(LeaveTracker[[#This Row],[Employee Name]]),"-----",VLOOKUP(LeaveTracker[[#This Row],[Employee Name]],Employees[[Employee Name]:[Office]],7))</f>
        <v>CSWDO</v>
      </c>
      <c r="F6265" s="19" t="str">
        <f>IF(ISBLANK(LeaveTracker[[#This Row],[Employee Name]]),"-----",VLOOKUP(LeaveTracker[[#This Row],[Employee Name]],Employees[[Employee Name]:[Office]],6))</f>
        <v>REGULAR</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hidden="1" customHeight="1" x14ac:dyDescent="0.3">
      <c r="A6266" s="27">
        <f t="shared" si="73"/>
        <v>2453</v>
      </c>
      <c r="B6266" s="31">
        <v>45103</v>
      </c>
      <c r="C6266" s="31">
        <v>45096</v>
      </c>
      <c r="D6266" s="19" t="s">
        <v>2029</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hidden="1" customHeight="1" x14ac:dyDescent="0.3">
      <c r="A6267" s="27">
        <f t="shared" si="73"/>
        <v>2454</v>
      </c>
      <c r="B6267" s="31">
        <v>45103</v>
      </c>
      <c r="C6267" s="31">
        <v>45093</v>
      </c>
      <c r="D6267" s="19" t="s">
        <v>1937</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hidden="1" customHeight="1" x14ac:dyDescent="0.3">
      <c r="A6268" s="27">
        <f t="shared" si="73"/>
        <v>2455</v>
      </c>
      <c r="B6268" s="31">
        <v>45103</v>
      </c>
      <c r="C6268" s="31">
        <v>45096</v>
      </c>
      <c r="D6268" s="19" t="s">
        <v>1833</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hidden="1" customHeight="1" x14ac:dyDescent="0.3">
      <c r="A6269" s="27">
        <f t="shared" si="73"/>
        <v>2456</v>
      </c>
      <c r="B6269" s="31">
        <v>45103</v>
      </c>
      <c r="C6269" s="31">
        <v>45096</v>
      </c>
      <c r="D6269" s="19" t="s">
        <v>1844</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hidden="1" customHeight="1" x14ac:dyDescent="0.3">
      <c r="A6270" s="27">
        <f t="shared" si="73"/>
        <v>2457</v>
      </c>
      <c r="B6270" s="31">
        <v>45103</v>
      </c>
      <c r="C6270" s="31">
        <v>45096</v>
      </c>
      <c r="D6270" s="19" t="s">
        <v>1813</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hidden="1"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hidden="1"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hidden="1" customHeight="1" x14ac:dyDescent="0.3">
      <c r="A6273" s="27">
        <f t="shared" si="73"/>
        <v>2460</v>
      </c>
      <c r="B6273" s="31">
        <v>45103</v>
      </c>
      <c r="C6273" s="31">
        <v>45097</v>
      </c>
      <c r="D6273" s="19" t="s">
        <v>1910</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hidden="1" customHeight="1" x14ac:dyDescent="0.3">
      <c r="A6274" s="27">
        <f t="shared" si="73"/>
        <v>2461</v>
      </c>
      <c r="B6274" s="31">
        <v>45103</v>
      </c>
      <c r="C6274" s="31">
        <v>45093</v>
      </c>
      <c r="D6274" s="19" t="s">
        <v>2024</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hidden="1"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hidden="1" customHeight="1" x14ac:dyDescent="0.3">
      <c r="A6276" s="27">
        <f t="shared" si="73"/>
        <v>2463</v>
      </c>
      <c r="B6276" s="31">
        <v>45103</v>
      </c>
      <c r="C6276" s="31">
        <v>45097</v>
      </c>
      <c r="D6276" s="19" t="s">
        <v>714</v>
      </c>
      <c r="E6276" s="19" t="str">
        <f>IF(ISBLANK(LeaveTracker[[#This Row],[Employee Name]]),"-----",VLOOKUP(LeaveTracker[[#This Row],[Employee Name]],Employees[[Employee Name]:[Office]],7))</f>
        <v>CSWDO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hidden="1" customHeight="1" x14ac:dyDescent="0.3">
      <c r="A6277" s="27">
        <f t="shared" si="73"/>
        <v>2464</v>
      </c>
      <c r="B6277" s="31">
        <v>45103</v>
      </c>
      <c r="C6277" s="31">
        <v>45097</v>
      </c>
      <c r="D6277" s="19" t="s">
        <v>1815</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hidden="1"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hidden="1"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hidden="1"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hidden="1"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hidden="1" customHeight="1" x14ac:dyDescent="0.3">
      <c r="A6282" s="27">
        <f t="shared" si="73"/>
        <v>2469</v>
      </c>
      <c r="B6282" s="31">
        <v>45103</v>
      </c>
      <c r="C6282" s="31">
        <v>45084</v>
      </c>
      <c r="D6282" s="19" t="s">
        <v>1010</v>
      </c>
      <c r="E6282" s="19" t="str">
        <f>IF(ISBLANK(LeaveTracker[[#This Row],[Employee Name]]),"-----",VLOOKUP(LeaveTracker[[#This Row],[Employee Name]],Employees[[Employee Name]:[Office]],7))</f>
        <v>ACCOUNTING</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hidden="1" customHeight="1" x14ac:dyDescent="0.3">
      <c r="A6283" s="27">
        <f t="shared" si="73"/>
        <v>2470</v>
      </c>
      <c r="B6283" s="31">
        <v>45103</v>
      </c>
      <c r="C6283" s="31">
        <v>45096</v>
      </c>
      <c r="D6283" s="19" t="s">
        <v>2238</v>
      </c>
      <c r="E6283" s="19" t="str">
        <f>IF(ISBLANK(LeaveTracker[[#This Row],[Employee Name]]),"-----",VLOOKUP(LeaveTracker[[#This Row],[Employee Name]],Employees[[Employee Name]:[Office]],7))</f>
        <v>ASSESSORS OFFICE</v>
      </c>
      <c r="F6283" s="19" t="str">
        <f>IF(ISBLANK(LeaveTracker[[#This Row],[Employee Name]]),"-----",VLOOKUP(LeaveTracker[[#This Row],[Employee Name]],Employees[[Employee Name]:[Office]],6))</f>
        <v>REGULAR</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hidden="1"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hidden="1"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hidden="1" customHeight="1" x14ac:dyDescent="0.3">
      <c r="A6286" s="27">
        <f t="shared" si="73"/>
        <v>2473</v>
      </c>
      <c r="B6286" s="31">
        <v>45103</v>
      </c>
      <c r="C6286" s="31">
        <v>45096</v>
      </c>
      <c r="D6286" s="19" t="s">
        <v>2016</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hidden="1"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hidden="1"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hidden="1"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hidden="1"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hidden="1"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hidden="1" customHeight="1" x14ac:dyDescent="0.3">
      <c r="A6292" s="27">
        <f t="shared" si="73"/>
        <v>2479</v>
      </c>
      <c r="B6292" s="31">
        <v>45104</v>
      </c>
      <c r="C6292" s="31">
        <v>45096</v>
      </c>
      <c r="D6292" s="19" t="s">
        <v>1946</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hidden="1" customHeight="1" x14ac:dyDescent="0.3">
      <c r="A6293" s="27">
        <f t="shared" si="73"/>
        <v>2480</v>
      </c>
      <c r="B6293" s="31">
        <v>45104</v>
      </c>
      <c r="C6293" s="31">
        <v>45099</v>
      </c>
      <c r="D6293" s="19" t="s">
        <v>2294</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10 VL</v>
      </c>
      <c r="L6293" s="23">
        <f ca="1">NETWORKDAYS(LeaveTracker[[#This Row],[Start Date]],LeaveTracker[[#This Row],[End Date]],lstHolidays)</f>
        <v>10</v>
      </c>
      <c r="M6293" s="27"/>
    </row>
    <row r="6294" spans="1:13" ht="30" hidden="1" customHeight="1" x14ac:dyDescent="0.3">
      <c r="A6294" s="27">
        <f t="shared" si="73"/>
        <v>2481</v>
      </c>
      <c r="B6294" s="31">
        <v>45104</v>
      </c>
      <c r="C6294" s="31">
        <v>45098</v>
      </c>
      <c r="D6294" s="19" t="s">
        <v>2243</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hidden="1" customHeight="1" x14ac:dyDescent="0.3">
      <c r="A6295" s="27">
        <f t="shared" si="73"/>
        <v>2482</v>
      </c>
      <c r="B6295" s="31">
        <v>45104</v>
      </c>
      <c r="C6295" s="31">
        <v>45098</v>
      </c>
      <c r="D6295" s="19" t="s">
        <v>2243</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4 VL</v>
      </c>
      <c r="L6295" s="23">
        <f ca="1">NETWORKDAYS(LeaveTracker[[#This Row],[Start Date]],LeaveTracker[[#This Row],[End Date]],lstHolidays)</f>
        <v>4</v>
      </c>
      <c r="M6295" s="27"/>
    </row>
    <row r="6296" spans="1:13" ht="30" hidden="1" customHeight="1" x14ac:dyDescent="0.3">
      <c r="A6296" s="27">
        <f t="shared" si="73"/>
        <v>2483</v>
      </c>
      <c r="B6296" s="31">
        <v>45104</v>
      </c>
      <c r="C6296" s="31">
        <v>45098</v>
      </c>
      <c r="D6296" s="19" t="s">
        <v>2243</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hidden="1" customHeight="1" x14ac:dyDescent="0.3">
      <c r="A6297" s="27">
        <f t="shared" si="73"/>
        <v>2484</v>
      </c>
      <c r="B6297" s="31">
        <v>45104</v>
      </c>
      <c r="C6297" s="31">
        <v>45100</v>
      </c>
      <c r="D6297" s="19" t="s">
        <v>1894</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hidden="1" customHeight="1" x14ac:dyDescent="0.3">
      <c r="A6298" s="27">
        <f t="shared" si="73"/>
        <v>2485</v>
      </c>
      <c r="B6298" s="31">
        <v>45104</v>
      </c>
      <c r="C6298" s="31">
        <v>45100</v>
      </c>
      <c r="D6298" s="19" t="s">
        <v>1894</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hidden="1" customHeight="1" x14ac:dyDescent="0.3">
      <c r="A6299" s="27">
        <f t="shared" si="73"/>
        <v>2486</v>
      </c>
      <c r="B6299" s="31">
        <v>45104</v>
      </c>
      <c r="C6299" s="31">
        <v>45100</v>
      </c>
      <c r="D6299" s="19" t="s">
        <v>1894</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hidden="1" customHeight="1" x14ac:dyDescent="0.3">
      <c r="A6300" s="27">
        <f t="shared" si="73"/>
        <v>2487</v>
      </c>
      <c r="B6300" s="31">
        <v>45104</v>
      </c>
      <c r="C6300" s="31">
        <v>45100</v>
      </c>
      <c r="D6300" s="19" t="s">
        <v>1894</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hidden="1" customHeight="1" x14ac:dyDescent="0.3">
      <c r="A6301" s="27">
        <f t="shared" si="73"/>
        <v>2488</v>
      </c>
      <c r="B6301" s="31">
        <v>45104</v>
      </c>
      <c r="C6301" s="31">
        <v>45100</v>
      </c>
      <c r="D6301" s="19" t="s">
        <v>1894</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hidden="1" customHeight="1" x14ac:dyDescent="0.3">
      <c r="A6302" s="27">
        <f t="shared" si="73"/>
        <v>2489</v>
      </c>
      <c r="B6302" s="31">
        <v>45104</v>
      </c>
      <c r="C6302" s="31">
        <v>45100</v>
      </c>
      <c r="D6302" s="19" t="s">
        <v>1894</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hidden="1" customHeight="1" x14ac:dyDescent="0.3">
      <c r="A6303" s="27">
        <f t="shared" si="73"/>
        <v>2490</v>
      </c>
      <c r="B6303" s="31">
        <v>45104</v>
      </c>
      <c r="C6303" s="31">
        <v>45097</v>
      </c>
      <c r="D6303" s="19" t="s">
        <v>1743</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hidden="1" customHeight="1" x14ac:dyDescent="0.3">
      <c r="A6304" s="27">
        <f t="shared" si="73"/>
        <v>2491</v>
      </c>
      <c r="B6304" s="31">
        <v>45104</v>
      </c>
      <c r="C6304" s="31">
        <v>45100</v>
      </c>
      <c r="D6304" s="19" t="s">
        <v>2201</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hidden="1" customHeight="1" x14ac:dyDescent="0.3">
      <c r="A6305" s="27">
        <f t="shared" si="73"/>
        <v>2492</v>
      </c>
      <c r="B6305" s="31">
        <v>45104</v>
      </c>
      <c r="C6305" s="31">
        <v>45091</v>
      </c>
      <c r="D6305" s="19" t="s">
        <v>2201</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hidden="1" customHeight="1" x14ac:dyDescent="0.3">
      <c r="A6306" s="27">
        <f t="shared" si="73"/>
        <v>2493</v>
      </c>
      <c r="B6306" s="31">
        <v>45104</v>
      </c>
      <c r="C6306" s="31">
        <v>45091</v>
      </c>
      <c r="D6306" s="19" t="s">
        <v>2201</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hidden="1" customHeight="1" x14ac:dyDescent="0.3">
      <c r="A6307" s="27">
        <f t="shared" si="73"/>
        <v>2494</v>
      </c>
      <c r="B6307" s="31">
        <v>45104</v>
      </c>
      <c r="C6307" s="31">
        <v>45095</v>
      </c>
      <c r="D6307" s="19" t="s">
        <v>2411</v>
      </c>
      <c r="E6307" s="19">
        <f>IF(ISBLANK(LeaveTracker[[#This Row],[Employee Name]]),"-----",VLOOKUP(LeaveTracker[[#This Row],[Employee Name]],Employees[[Employee Name]:[Office]],7))</f>
        <v>0</v>
      </c>
      <c r="F6307" s="19">
        <f>IF(ISBLANK(LeaveTracker[[#This Row],[Employee Name]]),"-----",VLOOKUP(LeaveTracker[[#This Row],[Employee Name]],Employees[[Employee Name]:[Office]],6))</f>
        <v>0</v>
      </c>
      <c r="G6307" s="24">
        <v>45139</v>
      </c>
      <c r="H6307" s="24">
        <v>45169</v>
      </c>
      <c r="I6307" s="20" t="s">
        <v>82</v>
      </c>
      <c r="J6307" s="43" t="s">
        <v>2412</v>
      </c>
      <c r="K6307" s="61" t="str">
        <f ca="1">LeaveTracker[[#This Row],[Days]]&amp;" "&amp;LeaveTracker[[#This Row],[Type of Leave]]</f>
        <v>23 VL</v>
      </c>
      <c r="L6307" s="23">
        <f ca="1">NETWORKDAYS(LeaveTracker[[#This Row],[Start Date]],LeaveTracker[[#This Row],[End Date]],lstHolidays)</f>
        <v>23</v>
      </c>
      <c r="M6307" s="27"/>
    </row>
    <row r="6308" spans="1:13" ht="30" hidden="1" customHeight="1" x14ac:dyDescent="0.3">
      <c r="A6308" s="27">
        <f t="shared" si="73"/>
        <v>2495</v>
      </c>
      <c r="B6308" s="31">
        <v>45104</v>
      </c>
      <c r="C6308" s="31">
        <v>45095</v>
      </c>
      <c r="D6308" s="19" t="s">
        <v>2411</v>
      </c>
      <c r="E6308" s="19">
        <f>IF(ISBLANK(LeaveTracker[[#This Row],[Employee Name]]),"-----",VLOOKUP(LeaveTracker[[#This Row],[Employee Name]],Employees[[Employee Name]:[Office]],7))</f>
        <v>0</v>
      </c>
      <c r="F6308" s="19">
        <f>IF(ISBLANK(LeaveTracker[[#This Row],[Employee Name]]),"-----",VLOOKUP(LeaveTracker[[#This Row],[Employee Name]],Employees[[Employee Name]:[Office]],6))</f>
        <v>0</v>
      </c>
      <c r="G6308" s="24">
        <v>45119</v>
      </c>
      <c r="H6308" s="24">
        <v>45120</v>
      </c>
      <c r="I6308" s="20" t="s">
        <v>82</v>
      </c>
      <c r="J6308" s="43" t="s">
        <v>2412</v>
      </c>
      <c r="K6308" s="61" t="str">
        <f ca="1">LeaveTracker[[#This Row],[Days]]&amp;" "&amp;LeaveTracker[[#This Row],[Type of Leave]]</f>
        <v>2 VL</v>
      </c>
      <c r="L6308" s="23">
        <f ca="1">NETWORKDAYS(LeaveTracker[[#This Row],[Start Date]],LeaveTracker[[#This Row],[End Date]],lstHolidays)</f>
        <v>2</v>
      </c>
      <c r="M6308" s="27"/>
    </row>
    <row r="6309" spans="1:13" ht="30" hidden="1" customHeight="1" x14ac:dyDescent="0.3">
      <c r="A6309" s="27">
        <f t="shared" ref="A6309:A6372" si="74">A6308+1</f>
        <v>2496</v>
      </c>
      <c r="B6309" s="31">
        <v>45104</v>
      </c>
      <c r="C6309" s="31">
        <v>45099</v>
      </c>
      <c r="D6309" s="19" t="s">
        <v>2029</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hidden="1"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hidden="1"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hidden="1"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hidden="1" customHeight="1" x14ac:dyDescent="0.3">
      <c r="A6313" s="27">
        <f t="shared" si="74"/>
        <v>2500</v>
      </c>
      <c r="B6313" s="31">
        <v>45104</v>
      </c>
      <c r="C6313" s="31">
        <v>45094</v>
      </c>
      <c r="D6313" s="19" t="s">
        <v>1864</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hidden="1" customHeight="1" x14ac:dyDescent="0.3">
      <c r="A6314" s="27">
        <f t="shared" si="74"/>
        <v>2501</v>
      </c>
      <c r="B6314" s="31">
        <v>45104</v>
      </c>
      <c r="C6314" s="31">
        <v>45094</v>
      </c>
      <c r="D6314" s="19" t="s">
        <v>1864</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hidden="1" customHeight="1" x14ac:dyDescent="0.3">
      <c r="A6315" s="27">
        <f t="shared" si="74"/>
        <v>2502</v>
      </c>
      <c r="B6315" s="31">
        <v>45104</v>
      </c>
      <c r="C6315" s="31">
        <v>45094</v>
      </c>
      <c r="D6315" s="19" t="s">
        <v>1864</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hidden="1" customHeight="1" x14ac:dyDescent="0.3">
      <c r="A6316" s="27">
        <f t="shared" si="74"/>
        <v>2503</v>
      </c>
      <c r="B6316" s="31">
        <v>45104</v>
      </c>
      <c r="C6316" s="31">
        <v>45094</v>
      </c>
      <c r="D6316" s="19" t="s">
        <v>1878</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hidden="1" customHeight="1" x14ac:dyDescent="0.3">
      <c r="A6317" s="27">
        <f t="shared" si="74"/>
        <v>2504</v>
      </c>
      <c r="B6317" s="31">
        <v>45104</v>
      </c>
      <c r="C6317" s="31">
        <v>45099</v>
      </c>
      <c r="D6317" s="19" t="s">
        <v>1822</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hidden="1" customHeight="1" x14ac:dyDescent="0.3">
      <c r="A6318" s="27">
        <f t="shared" si="74"/>
        <v>2505</v>
      </c>
      <c r="B6318" s="31">
        <v>45104</v>
      </c>
      <c r="C6318" s="31">
        <v>45100</v>
      </c>
      <c r="D6318" s="19" t="s">
        <v>1969</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hidden="1"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hidden="1" customHeight="1" x14ac:dyDescent="0.3">
      <c r="A6320" s="27">
        <f t="shared" si="74"/>
        <v>2507</v>
      </c>
      <c r="B6320" s="31">
        <v>45104</v>
      </c>
      <c r="C6320" s="31">
        <v>45100</v>
      </c>
      <c r="D6320" s="19" t="s">
        <v>1813</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hidden="1" customHeight="1" x14ac:dyDescent="0.3">
      <c r="A6321" s="27">
        <f t="shared" si="74"/>
        <v>2508</v>
      </c>
      <c r="B6321" s="31">
        <v>45104</v>
      </c>
      <c r="C6321" s="31">
        <v>45100</v>
      </c>
      <c r="D6321" s="19" t="s">
        <v>1813</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hidden="1" customHeight="1" x14ac:dyDescent="0.3">
      <c r="A6322" s="27">
        <f t="shared" si="74"/>
        <v>2509</v>
      </c>
      <c r="B6322" s="31">
        <v>45104</v>
      </c>
      <c r="C6322" s="31">
        <v>45100</v>
      </c>
      <c r="D6322" s="19" t="s">
        <v>1813</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hidden="1" customHeight="1" x14ac:dyDescent="0.3">
      <c r="A6323" s="27">
        <f t="shared" si="74"/>
        <v>2510</v>
      </c>
      <c r="B6323" s="31">
        <v>45104</v>
      </c>
      <c r="C6323" s="31">
        <v>45086</v>
      </c>
      <c r="D6323" s="19" t="s">
        <v>2417</v>
      </c>
      <c r="E6323" s="19" t="str">
        <f>IF(ISBLANK(LeaveTracker[[#This Row],[Employee Name]]),"-----",VLOOKUP(LeaveTracker[[#This Row],[Employee Name]],Employees[[Employee Name]:[Office]],7))</f>
        <v>SHS</v>
      </c>
      <c r="F6323" s="19">
        <f>IF(ISBLANK(LeaveTracker[[#This Row],[Employee Name]]),"-----",VLOOKUP(LeaveTracker[[#This Row],[Employee Name]],Employees[[Employee Name]:[Office]],6))</f>
        <v>0</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hidden="1" customHeight="1" x14ac:dyDescent="0.3">
      <c r="A6324" s="27">
        <f t="shared" si="74"/>
        <v>2511</v>
      </c>
      <c r="B6324" s="31">
        <v>45104</v>
      </c>
      <c r="C6324" s="31">
        <v>45085</v>
      </c>
      <c r="D6324" s="19" t="s">
        <v>1943</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2390</v>
      </c>
      <c r="K6324" s="61" t="str">
        <f ca="1">LeaveTracker[[#This Row],[Days]]&amp;" "&amp;LeaveTracker[[#This Row],[Type of Leave]]</f>
        <v>1 SL</v>
      </c>
      <c r="L6324" s="23">
        <f ca="1">NETWORKDAYS(LeaveTracker[[#This Row],[Start Date]],LeaveTracker[[#This Row],[End Date]],lstHolidays)</f>
        <v>1</v>
      </c>
      <c r="M6324" s="27"/>
    </row>
    <row r="6325" spans="1:13" ht="30" hidden="1"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hidden="1"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hidden="1"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hidden="1"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hidden="1" customHeight="1" x14ac:dyDescent="0.3">
      <c r="A6329" s="27">
        <f t="shared" si="74"/>
        <v>2516</v>
      </c>
      <c r="B6329" s="31">
        <v>45104</v>
      </c>
      <c r="C6329" s="24">
        <v>45086</v>
      </c>
      <c r="D6329" s="19" t="s">
        <v>1836</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hidden="1" customHeight="1" x14ac:dyDescent="0.3">
      <c r="A6330" s="27">
        <f t="shared" si="74"/>
        <v>2517</v>
      </c>
      <c r="B6330" s="31">
        <v>45104</v>
      </c>
      <c r="C6330" s="24">
        <v>45086</v>
      </c>
      <c r="D6330" s="19" t="s">
        <v>1836</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hidden="1" customHeight="1" x14ac:dyDescent="0.3">
      <c r="A6331" s="27">
        <f t="shared" si="74"/>
        <v>2518</v>
      </c>
      <c r="B6331" s="31">
        <v>45104</v>
      </c>
      <c r="C6331" s="24">
        <v>45086</v>
      </c>
      <c r="D6331" s="19" t="s">
        <v>1836</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hidden="1" customHeight="1" x14ac:dyDescent="0.3">
      <c r="A6332" s="27">
        <f t="shared" si="74"/>
        <v>2519</v>
      </c>
      <c r="B6332" s="31">
        <v>45104</v>
      </c>
      <c r="C6332" s="24">
        <v>45086</v>
      </c>
      <c r="D6332" s="19" t="s">
        <v>1836</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hidden="1"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hidden="1"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hidden="1" customHeight="1" x14ac:dyDescent="0.3">
      <c r="A6335" s="27">
        <f t="shared" si="74"/>
        <v>2522</v>
      </c>
      <c r="B6335" s="31">
        <v>45104</v>
      </c>
      <c r="C6335" s="31">
        <v>45106</v>
      </c>
      <c r="D6335" s="19" t="s">
        <v>1799</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hidden="1" customHeight="1" x14ac:dyDescent="0.3">
      <c r="A6336" s="27">
        <f t="shared" si="74"/>
        <v>2523</v>
      </c>
      <c r="B6336" s="31">
        <v>45104</v>
      </c>
      <c r="C6336" s="31">
        <v>45106</v>
      </c>
      <c r="D6336" s="19" t="s">
        <v>1799</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hidden="1" customHeight="1" x14ac:dyDescent="0.3">
      <c r="A6337" s="27">
        <f t="shared" si="74"/>
        <v>2524</v>
      </c>
      <c r="B6337" s="31">
        <v>45104</v>
      </c>
      <c r="C6337" s="31">
        <v>45106</v>
      </c>
      <c r="D6337" s="19" t="s">
        <v>1799</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hidden="1" customHeight="1" x14ac:dyDescent="0.3">
      <c r="A6338" s="27">
        <f t="shared" si="74"/>
        <v>2525</v>
      </c>
      <c r="B6338" s="31">
        <v>45104</v>
      </c>
      <c r="C6338" s="31">
        <v>45106</v>
      </c>
      <c r="D6338" s="19" t="s">
        <v>1799</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hidden="1" customHeight="1" x14ac:dyDescent="0.3">
      <c r="A6339" s="27">
        <f t="shared" si="74"/>
        <v>2526</v>
      </c>
      <c r="B6339" s="31">
        <v>45104</v>
      </c>
      <c r="C6339" s="31">
        <v>45091</v>
      </c>
      <c r="D6339" s="19" t="s">
        <v>2419</v>
      </c>
      <c r="E6339" s="19">
        <f>IF(ISBLANK(LeaveTracker[[#This Row],[Employee Name]]),"-----",VLOOKUP(LeaveTracker[[#This Row],[Employee Name]],Employees[[Employee Name]:[Office]],7))</f>
        <v>0</v>
      </c>
      <c r="F6339" s="19">
        <f>IF(ISBLANK(LeaveTracker[[#This Row],[Employee Name]]),"-----",VLOOKUP(LeaveTracker[[#This Row],[Employee Name]],Employees[[Employee Name]:[Office]],6))</f>
        <v>0</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hidden="1"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hidden="1" customHeight="1" x14ac:dyDescent="0.3">
      <c r="A6341" s="27">
        <f t="shared" si="74"/>
        <v>2528</v>
      </c>
      <c r="B6341" s="31">
        <v>45110</v>
      </c>
      <c r="C6341" s="31">
        <v>45106</v>
      </c>
      <c r="D6341" s="19" t="s">
        <v>1882</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0 SL</v>
      </c>
      <c r="L6341" s="23">
        <f ca="1">NETWORKDAYS(LeaveTracker[[#This Row],[Start Date]],LeaveTracker[[#This Row],[End Date]],lstHolidays)</f>
        <v>0</v>
      </c>
      <c r="M6341" s="27"/>
    </row>
    <row r="6342" spans="1:13" ht="30" hidden="1" customHeight="1" x14ac:dyDescent="0.3">
      <c r="A6342" s="27">
        <f t="shared" si="74"/>
        <v>2529</v>
      </c>
      <c r="B6342" s="31">
        <v>45110</v>
      </c>
      <c r="C6342" s="31">
        <v>45106</v>
      </c>
      <c r="D6342" s="19" t="s">
        <v>2214</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hidden="1" customHeight="1" x14ac:dyDescent="0.3">
      <c r="A6343" s="27">
        <f t="shared" si="74"/>
        <v>2530</v>
      </c>
      <c r="B6343" s="31">
        <v>45110</v>
      </c>
      <c r="C6343" s="31">
        <v>45106</v>
      </c>
      <c r="D6343" s="19" t="s">
        <v>2205</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hidden="1" customHeight="1" x14ac:dyDescent="0.3">
      <c r="A6344" s="27">
        <f t="shared" si="74"/>
        <v>2531</v>
      </c>
      <c r="B6344" s="31">
        <v>45110</v>
      </c>
      <c r="C6344" s="31">
        <v>45104</v>
      </c>
      <c r="D6344" s="19" t="s">
        <v>1801</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hidden="1" customHeight="1" x14ac:dyDescent="0.3">
      <c r="A6345" s="27">
        <f t="shared" si="74"/>
        <v>2532</v>
      </c>
      <c r="B6345" s="31">
        <v>45110</v>
      </c>
      <c r="C6345" s="31">
        <v>45103</v>
      </c>
      <c r="D6345" s="19" t="s">
        <v>1973</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hidden="1" customHeight="1" x14ac:dyDescent="0.3">
      <c r="A6346" s="27">
        <f t="shared" si="74"/>
        <v>2533</v>
      </c>
      <c r="B6346" s="31">
        <v>45110</v>
      </c>
      <c r="C6346" s="31">
        <v>45103</v>
      </c>
      <c r="D6346" s="19" t="s">
        <v>1973</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hidden="1" customHeight="1" x14ac:dyDescent="0.3">
      <c r="A6347" s="27">
        <f t="shared" si="74"/>
        <v>2534</v>
      </c>
      <c r="B6347" s="31">
        <v>45110</v>
      </c>
      <c r="C6347" s="31">
        <v>45103</v>
      </c>
      <c r="D6347" s="19" t="s">
        <v>1973</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LeaveTracker[[#This Row],[Days]]&amp;" "&amp;LeaveTracker[[#This Row],[Type of Leave]]</f>
        <v>1 VL</v>
      </c>
      <c r="L6347" s="23">
        <v>1</v>
      </c>
      <c r="M6347" s="27"/>
    </row>
    <row r="6348" spans="1:13" ht="30" hidden="1" customHeight="1" x14ac:dyDescent="0.3">
      <c r="A6348" s="27">
        <f t="shared" si="74"/>
        <v>2535</v>
      </c>
      <c r="B6348" s="31">
        <v>45110</v>
      </c>
      <c r="C6348" s="31">
        <v>45103</v>
      </c>
      <c r="D6348" s="19" t="s">
        <v>1973</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hidden="1" customHeight="1" x14ac:dyDescent="0.3">
      <c r="A6349" s="27">
        <f t="shared" si="74"/>
        <v>2536</v>
      </c>
      <c r="B6349" s="31">
        <v>45110</v>
      </c>
      <c r="C6349" s="31">
        <v>45100</v>
      </c>
      <c r="D6349" s="19" t="s">
        <v>1941</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hidden="1" customHeight="1" x14ac:dyDescent="0.3">
      <c r="A6350" s="27">
        <f t="shared" si="74"/>
        <v>2537</v>
      </c>
      <c r="B6350" s="31">
        <v>45110</v>
      </c>
      <c r="C6350" s="31">
        <v>45097</v>
      </c>
      <c r="D6350" s="19" t="s">
        <v>2110</v>
      </c>
      <c r="E6350" s="19" t="str">
        <f>IF(ISBLANK(LeaveTracker[[#This Row],[Employee Name]]),"-----",VLOOKUP(LeaveTracker[[#This Row],[Employee Name]],Employees[[Employee Name]:[Office]],7))</f>
        <v>CENRO</v>
      </c>
      <c r="F6350" s="19">
        <f>IF(ISBLANK(LeaveTracker[[#This Row],[Employee Name]]),"-----",VLOOKUP(LeaveTracker[[#This Row],[Employee Name]],Employees[[Employee Name]:[Office]],6))</f>
        <v>0</v>
      </c>
      <c r="G6350" s="24">
        <v>45094</v>
      </c>
      <c r="H6350" s="24">
        <v>45094</v>
      </c>
      <c r="I6350" s="20" t="s">
        <v>81</v>
      </c>
      <c r="K6350" s="61" t="str">
        <f>LeaveTracker[[#This Row],[Days]]&amp;" "&amp;LeaveTracker[[#This Row],[Type of Leave]]</f>
        <v>1 SL</v>
      </c>
      <c r="L6350" s="23">
        <v>1</v>
      </c>
      <c r="M6350" s="27"/>
    </row>
    <row r="6351" spans="1:13" ht="30" hidden="1" customHeight="1" x14ac:dyDescent="0.3">
      <c r="A6351" s="27">
        <f t="shared" si="74"/>
        <v>2538</v>
      </c>
      <c r="B6351" s="31">
        <v>45110</v>
      </c>
      <c r="C6351" s="31">
        <v>45097</v>
      </c>
      <c r="D6351" s="19" t="s">
        <v>2110</v>
      </c>
      <c r="E6351" s="19" t="str">
        <f>IF(ISBLANK(LeaveTracker[[#This Row],[Employee Name]]),"-----",VLOOKUP(LeaveTracker[[#This Row],[Employee Name]],Employees[[Employee Name]:[Office]],7))</f>
        <v>CENRO</v>
      </c>
      <c r="F6351" s="19">
        <f>IF(ISBLANK(LeaveTracker[[#This Row],[Employee Name]]),"-----",VLOOKUP(LeaveTracker[[#This Row],[Employee Name]],Employees[[Employee Name]:[Office]],6))</f>
        <v>0</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hidden="1" customHeight="1" x14ac:dyDescent="0.3">
      <c r="A6352" s="27">
        <f t="shared" si="74"/>
        <v>2539</v>
      </c>
      <c r="B6352" s="31">
        <v>45110</v>
      </c>
      <c r="C6352" s="31">
        <v>45107</v>
      </c>
      <c r="D6352" s="19" t="s">
        <v>2201</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hidden="1" customHeight="1" x14ac:dyDescent="0.3">
      <c r="A6353" s="27">
        <f t="shared" si="74"/>
        <v>2540</v>
      </c>
      <c r="B6353" s="31">
        <v>45110</v>
      </c>
      <c r="C6353" s="31">
        <v>45107</v>
      </c>
      <c r="D6353" s="19" t="s">
        <v>2201</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hidden="1" customHeight="1" x14ac:dyDescent="0.3">
      <c r="A6354" s="27">
        <f t="shared" si="74"/>
        <v>2541</v>
      </c>
      <c r="B6354" s="31">
        <v>45110</v>
      </c>
      <c r="C6354" s="31">
        <v>45090</v>
      </c>
      <c r="D6354" s="19" t="s">
        <v>2420</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hidden="1" customHeight="1" x14ac:dyDescent="0.3">
      <c r="A6355" s="27">
        <f t="shared" si="74"/>
        <v>2542</v>
      </c>
      <c r="B6355" s="31">
        <v>45110</v>
      </c>
      <c r="C6355" s="31">
        <v>45104</v>
      </c>
      <c r="D6355" s="19" t="s">
        <v>1756</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hidden="1"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hidden="1"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hidden="1" customHeight="1" x14ac:dyDescent="0.3">
      <c r="A6358" s="27">
        <f t="shared" si="74"/>
        <v>2545</v>
      </c>
      <c r="B6358" s="31">
        <v>45110</v>
      </c>
      <c r="C6358" s="31">
        <v>45096</v>
      </c>
      <c r="D6358" s="19" t="s">
        <v>1828</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hidden="1" customHeight="1" x14ac:dyDescent="0.3">
      <c r="A6359" s="27">
        <f t="shared" si="74"/>
        <v>2546</v>
      </c>
      <c r="B6359" s="31">
        <v>45110</v>
      </c>
      <c r="C6359" s="31">
        <v>45096</v>
      </c>
      <c r="D6359" s="19" t="s">
        <v>1828</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hidden="1" customHeight="1" x14ac:dyDescent="0.3">
      <c r="A6360" s="27">
        <f t="shared" si="74"/>
        <v>2547</v>
      </c>
      <c r="B6360" s="31">
        <v>45110</v>
      </c>
      <c r="C6360" s="31">
        <v>45099</v>
      </c>
      <c r="D6360" s="19" t="s">
        <v>1760</v>
      </c>
      <c r="E6360" s="19" t="str">
        <f>IF(ISBLANK(LeaveTracker[[#This Row],[Employee Name]]),"-----",VLOOKUP(LeaveTracker[[#This Row],[Employee Name]],Employees[[Employee Name]:[Office]],7))</f>
        <v>TCIS</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hidden="1" customHeight="1" x14ac:dyDescent="0.3">
      <c r="A6361" s="27">
        <f t="shared" si="74"/>
        <v>2548</v>
      </c>
      <c r="B6361" s="31">
        <v>45110</v>
      </c>
      <c r="C6361" s="31">
        <v>45103</v>
      </c>
      <c r="D6361" s="19" t="s">
        <v>1884</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hidden="1" customHeight="1" x14ac:dyDescent="0.3">
      <c r="A6362" s="27">
        <f t="shared" si="74"/>
        <v>2549</v>
      </c>
      <c r="B6362" s="31">
        <v>45110</v>
      </c>
      <c r="C6362" s="31">
        <v>45103</v>
      </c>
      <c r="D6362" s="19" t="s">
        <v>1884</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hidden="1" customHeight="1" x14ac:dyDescent="0.3">
      <c r="A6363" s="27">
        <f t="shared" si="74"/>
        <v>2550</v>
      </c>
      <c r="B6363" s="31">
        <v>45110</v>
      </c>
      <c r="C6363" s="31">
        <v>45103</v>
      </c>
      <c r="D6363" s="19" t="s">
        <v>1884</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hidden="1"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hidden="1"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hidden="1"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hidden="1"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hidden="1"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hidden="1"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hidden="1" customHeight="1" x14ac:dyDescent="0.3">
      <c r="A6370" s="27">
        <f t="shared" si="74"/>
        <v>2557</v>
      </c>
      <c r="B6370" s="31">
        <v>45110</v>
      </c>
      <c r="C6370" s="31">
        <v>45099</v>
      </c>
      <c r="D6370" s="19" t="s">
        <v>2273</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2421</v>
      </c>
      <c r="K6370" s="61" t="str">
        <f ca="1">LeaveTracker[[#This Row],[Days]]&amp;" "&amp;LeaveTracker[[#This Row],[Type of Leave]]</f>
        <v>1 SL</v>
      </c>
      <c r="L6370" s="23">
        <f ca="1">NETWORKDAYS(LeaveTracker[[#This Row],[Start Date]],LeaveTracker[[#This Row],[End Date]],lstHolidays)</f>
        <v>1</v>
      </c>
      <c r="M6370" s="27"/>
    </row>
    <row r="6371" spans="1:13" ht="30" hidden="1"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LeaveTracker[[#This Row],[Days]]&amp;" "&amp;LeaveTracker[[#This Row],[Type of Leave]]</f>
        <v>1 OTHER</v>
      </c>
      <c r="L6371" s="23">
        <v>1</v>
      </c>
      <c r="M6371" s="27"/>
    </row>
    <row r="6372" spans="1:13" ht="30" hidden="1" customHeight="1" x14ac:dyDescent="0.3">
      <c r="A6372" s="27">
        <f t="shared" si="74"/>
        <v>2559</v>
      </c>
      <c r="B6372" s="31">
        <v>45110</v>
      </c>
      <c r="C6372" s="31">
        <v>45102</v>
      </c>
      <c r="D6372" s="19" t="s">
        <v>2424</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LeaveTracker[[#This Row],[Days]]&amp;" "&amp;LeaveTracker[[#This Row],[Type of Leave]]</f>
        <v>1 VL</v>
      </c>
      <c r="L6372" s="23">
        <v>1</v>
      </c>
      <c r="M6372" s="27"/>
    </row>
    <row r="6373" spans="1:13" ht="30" hidden="1" customHeight="1" x14ac:dyDescent="0.3">
      <c r="A6373" s="27">
        <f t="shared" ref="A6373:A6436" si="75">A6372+1</f>
        <v>2560</v>
      </c>
      <c r="B6373" s="31">
        <v>45110</v>
      </c>
      <c r="C6373" s="31">
        <v>45102</v>
      </c>
      <c r="D6373" s="19" t="s">
        <v>2424</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hidden="1" customHeight="1" x14ac:dyDescent="0.3">
      <c r="A6374" s="27">
        <f t="shared" si="75"/>
        <v>2561</v>
      </c>
      <c r="B6374" s="31">
        <v>45110</v>
      </c>
      <c r="C6374" s="31">
        <v>45102</v>
      </c>
      <c r="D6374" s="19" t="s">
        <v>2424</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LeaveTracker[[#This Row],[Days]]&amp;" "&amp;LeaveTracker[[#This Row],[Type of Leave]]</f>
        <v>1 VL</v>
      </c>
      <c r="L6374" s="23">
        <v>1</v>
      </c>
      <c r="M6374" s="27"/>
    </row>
    <row r="6375" spans="1:13" ht="30" hidden="1" customHeight="1" x14ac:dyDescent="0.3">
      <c r="A6375" s="27">
        <f t="shared" si="75"/>
        <v>2562</v>
      </c>
      <c r="B6375" s="31">
        <v>45110</v>
      </c>
      <c r="C6375" s="31">
        <v>45102</v>
      </c>
      <c r="D6375" s="19" t="s">
        <v>2424</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hidden="1" customHeight="1" x14ac:dyDescent="0.3">
      <c r="A6376" s="27">
        <f t="shared" si="75"/>
        <v>2563</v>
      </c>
      <c r="B6376" s="31">
        <v>45110</v>
      </c>
      <c r="C6376" s="31">
        <v>45102</v>
      </c>
      <c r="D6376" s="19" t="s">
        <v>2424</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LeaveTracker[[#This Row],[Days]]&amp;" "&amp;LeaveTracker[[#This Row],[Type of Leave]]</f>
        <v>1 VL</v>
      </c>
      <c r="L6376" s="23">
        <v>1</v>
      </c>
      <c r="M6376" s="27"/>
    </row>
    <row r="6377" spans="1:13" ht="30" hidden="1" customHeight="1" x14ac:dyDescent="0.3">
      <c r="A6377" s="27">
        <f t="shared" si="75"/>
        <v>2564</v>
      </c>
      <c r="B6377" s="31">
        <v>45110</v>
      </c>
      <c r="C6377" s="31">
        <v>45097</v>
      </c>
      <c r="D6377" s="19" t="s">
        <v>1795</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LeaveTracker[[#This Row],[Days]]&amp;" "&amp;LeaveTracker[[#This Row],[Type of Leave]]</f>
        <v>1 SL</v>
      </c>
      <c r="L6377" s="23">
        <v>1</v>
      </c>
      <c r="M6377" s="27"/>
    </row>
    <row r="6378" spans="1:13" ht="30" hidden="1" customHeight="1" x14ac:dyDescent="0.3">
      <c r="A6378" s="27">
        <f t="shared" si="75"/>
        <v>2565</v>
      </c>
      <c r="B6378" s="31">
        <v>45110</v>
      </c>
      <c r="C6378" s="31">
        <v>45097</v>
      </c>
      <c r="D6378" s="19" t="s">
        <v>1795</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hidden="1" customHeight="1" x14ac:dyDescent="0.3">
      <c r="A6379" s="27">
        <f t="shared" si="75"/>
        <v>2566</v>
      </c>
      <c r="B6379" s="31">
        <v>45110</v>
      </c>
      <c r="C6379" s="31">
        <v>45104</v>
      </c>
      <c r="D6379" s="19" t="s">
        <v>2121</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hidden="1"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hidden="1"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hidden="1" customHeight="1" x14ac:dyDescent="0.3">
      <c r="A6382" s="27">
        <f t="shared" si="75"/>
        <v>2569</v>
      </c>
      <c r="B6382" s="31">
        <v>45110</v>
      </c>
      <c r="C6382" s="31">
        <v>45103</v>
      </c>
      <c r="D6382" s="19" t="s">
        <v>578</v>
      </c>
      <c r="E6382" s="19" t="str">
        <f>IF(ISBLANK(LeaveTracker[[#This Row],[Employee Name]]),"-----",VLOOKUP(LeaveTracker[[#This Row],[Employee Name]],Employees[[Employee Name]:[Office]],7))</f>
        <v>CCT</v>
      </c>
      <c r="F6382" s="19" t="str">
        <f>IF(ISBLANK(LeaveTracker[[#This Row],[Employee Name]]),"-----",VLOOKUP(LeaveTracker[[#This Row],[Employee Name]],Employees[[Employee Name]:[Office]],6))</f>
        <v>REGULAR</v>
      </c>
      <c r="G6382" s="24">
        <v>45100</v>
      </c>
      <c r="H6382" s="24">
        <v>45100</v>
      </c>
      <c r="I6382" s="20" t="s">
        <v>81</v>
      </c>
      <c r="K6382" s="61" t="str">
        <f ca="1">LeaveTracker[[#This Row],[Days]]&amp;" "&amp;LeaveTracker[[#This Row],[Type of Leave]]</f>
        <v>1 SL</v>
      </c>
      <c r="L6382" s="23">
        <f ca="1">NETWORKDAYS(LeaveTracker[[#This Row],[Start Date]],LeaveTracker[[#This Row],[End Date]],lstHolidays)</f>
        <v>1</v>
      </c>
      <c r="M6382" s="27"/>
    </row>
    <row r="6383" spans="1:13" ht="30" hidden="1" customHeight="1" x14ac:dyDescent="0.3">
      <c r="A6383" s="27">
        <f t="shared" si="75"/>
        <v>2570</v>
      </c>
      <c r="B6383" s="31">
        <v>45110</v>
      </c>
      <c r="C6383" s="31">
        <v>45103</v>
      </c>
      <c r="D6383" s="19" t="s">
        <v>1774</v>
      </c>
      <c r="E6383" s="19" t="str">
        <f>IF(ISBLANK(LeaveTracker[[#This Row],[Employee Name]]),"-----",VLOOKUP(LeaveTracker[[#This Row],[Employee Name]],Employees[[Employee Name]:[Office]],7))</f>
        <v>GSO</v>
      </c>
      <c r="F6383" s="19" t="str">
        <f>IF(ISBLANK(LeaveTracker[[#This Row],[Employee Name]]),"-----",VLOOKUP(LeaveTracker[[#This Row],[Employee Name]],Employees[[Employee Name]:[Office]],6))</f>
        <v>CASUAL</v>
      </c>
      <c r="G6383" s="24">
        <v>45110</v>
      </c>
      <c r="H6383" s="24">
        <v>45112</v>
      </c>
      <c r="I6383" s="20" t="s">
        <v>82</v>
      </c>
      <c r="K6383" s="61" t="str">
        <f ca="1">LeaveTracker[[#This Row],[Days]]&amp;" "&amp;LeaveTracker[[#This Row],[Type of Leave]]</f>
        <v>3 VL</v>
      </c>
      <c r="L6383" s="23">
        <f ca="1">NETWORKDAYS(LeaveTracker[[#This Row],[Start Date]],LeaveTracker[[#This Row],[End Date]],lstHolidays)</f>
        <v>3</v>
      </c>
      <c r="M6383" s="27"/>
    </row>
    <row r="6384" spans="1:13" ht="30" hidden="1" customHeight="1" x14ac:dyDescent="0.3">
      <c r="A6384" s="27">
        <f t="shared" si="75"/>
        <v>2571</v>
      </c>
      <c r="B6384" s="31">
        <v>45110</v>
      </c>
      <c r="C6384" s="31">
        <v>45104</v>
      </c>
      <c r="D6384" s="19" t="s">
        <v>1886</v>
      </c>
      <c r="E6384" s="19" t="str">
        <f>IF(ISBLANK(LeaveTracker[[#This Row],[Employee Name]]),"-----",VLOOKUP(LeaveTracker[[#This Row],[Employee Name]],Employees[[Employee Name]:[Office]],7))</f>
        <v>GSO</v>
      </c>
      <c r="F6384" s="19" t="str">
        <f>IF(ISBLANK(LeaveTracker[[#This Row],[Employee Name]]),"-----",VLOOKUP(LeaveTracker[[#This Row],[Employee Name]],Employees[[Employee Name]:[Office]],6))</f>
        <v>CASUAL</v>
      </c>
      <c r="G6384" s="24">
        <v>45100</v>
      </c>
      <c r="H6384" s="24">
        <v>45100</v>
      </c>
      <c r="I6384" s="19"/>
      <c r="K6384" s="61" t="str">
        <f ca="1">LeaveTracker[[#This Row],[Days]]&amp;" "&amp;LeaveTracker[[#This Row],[Type of Leave]]</f>
        <v xml:space="preserve">1 </v>
      </c>
      <c r="L6384" s="23">
        <f ca="1">NETWORKDAYS(LeaveTracker[[#This Row],[Start Date]],LeaveTracker[[#This Row],[End Date]],lstHolidays)</f>
        <v>1</v>
      </c>
      <c r="M6384" s="27"/>
    </row>
    <row r="6385" spans="1:13" ht="30" hidden="1" customHeight="1" x14ac:dyDescent="0.3">
      <c r="A6385" s="27">
        <f t="shared" si="75"/>
        <v>2572</v>
      </c>
      <c r="B6385" s="31">
        <v>45110</v>
      </c>
      <c r="C6385" s="31">
        <v>45104</v>
      </c>
      <c r="D6385" s="19" t="s">
        <v>1886</v>
      </c>
      <c r="E6385" s="19" t="str">
        <f>IF(ISBLANK(LeaveTracker[[#This Row],[Employee Name]]),"-----",VLOOKUP(LeaveTracker[[#This Row],[Employee Name]],Employees[[Employee Name]:[Office]],7))</f>
        <v>GSO</v>
      </c>
      <c r="F6385" s="19" t="str">
        <f>IF(ISBLANK(LeaveTracker[[#This Row],[Employee Name]]),"-----",VLOOKUP(LeaveTracker[[#This Row],[Employee Name]],Employees[[Employee Name]:[Office]],6))</f>
        <v>CASUAL</v>
      </c>
      <c r="G6385" s="24">
        <v>45103</v>
      </c>
      <c r="H6385" s="24">
        <v>45103</v>
      </c>
      <c r="I6385" s="19"/>
      <c r="K6385" s="61" t="str">
        <f ca="1">LeaveTracker[[#This Row],[Days]]&amp;" "&amp;LeaveTracker[[#This Row],[Type of Leave]]</f>
        <v xml:space="preserve">1 </v>
      </c>
      <c r="L6385" s="23">
        <f ca="1">NETWORKDAYS(LeaveTracker[[#This Row],[Start Date]],LeaveTracker[[#This Row],[End Date]],lstHolidays)</f>
        <v>1</v>
      </c>
      <c r="M6385" s="27"/>
    </row>
    <row r="6386" spans="1:13" ht="30" hidden="1" customHeight="1" x14ac:dyDescent="0.3">
      <c r="A6386" s="27">
        <f t="shared" si="75"/>
        <v>2573</v>
      </c>
      <c r="B6386" s="31">
        <v>45110</v>
      </c>
      <c r="C6386" s="31">
        <v>45104</v>
      </c>
      <c r="D6386" s="19" t="s">
        <v>2087</v>
      </c>
      <c r="E6386" s="19" t="str">
        <f>IF(ISBLANK(LeaveTracker[[#This Row],[Employee Name]]),"-----",VLOOKUP(LeaveTracker[[#This Row],[Employee Name]],Employees[[Employee Name]:[Office]],7))</f>
        <v>CPDO</v>
      </c>
      <c r="F6386" s="19">
        <f>IF(ISBLANK(LeaveTracker[[#This Row],[Employee Name]]),"-----",VLOOKUP(LeaveTracker[[#This Row],[Employee Name]],Employees[[Employee Name]:[Office]],6))</f>
        <v>0</v>
      </c>
      <c r="G6386" s="24">
        <v>45117</v>
      </c>
      <c r="H6386" s="24">
        <v>45121</v>
      </c>
      <c r="I6386" s="20" t="s">
        <v>82</v>
      </c>
      <c r="K6386" s="61" t="str">
        <f ca="1">LeaveTracker[[#This Row],[Days]]&amp;" "&amp;LeaveTracker[[#This Row],[Type of Leave]]</f>
        <v>5 VL</v>
      </c>
      <c r="L6386" s="23">
        <f ca="1">NETWORKDAYS(LeaveTracker[[#This Row],[Start Date]],LeaveTracker[[#This Row],[End Date]],lstHolidays)</f>
        <v>5</v>
      </c>
      <c r="M6386" s="27"/>
    </row>
    <row r="6387" spans="1:13" ht="30" hidden="1" customHeight="1" x14ac:dyDescent="0.3">
      <c r="A6387" s="27">
        <f t="shared" si="75"/>
        <v>2574</v>
      </c>
      <c r="B6387" s="31">
        <v>45110</v>
      </c>
      <c r="C6387" s="31">
        <v>45104</v>
      </c>
      <c r="D6387" s="19" t="s">
        <v>2087</v>
      </c>
      <c r="E6387" s="19" t="str">
        <f>IF(ISBLANK(LeaveTracker[[#This Row],[Employee Name]]),"-----",VLOOKUP(LeaveTracker[[#This Row],[Employee Name]],Employees[[Employee Name]:[Office]],7))</f>
        <v>CPDO</v>
      </c>
      <c r="F6387" s="19">
        <f>IF(ISBLANK(LeaveTracker[[#This Row],[Employee Name]]),"-----",VLOOKUP(LeaveTracker[[#This Row],[Employee Name]],Employees[[Employee Name]:[Office]],6))</f>
        <v>0</v>
      </c>
      <c r="G6387" s="21">
        <v>45124</v>
      </c>
      <c r="H6387" s="24">
        <v>45128</v>
      </c>
      <c r="I6387" s="20" t="s">
        <v>82</v>
      </c>
      <c r="K6387" s="61" t="str">
        <f ca="1">LeaveTracker[[#This Row],[Days]]&amp;" "&amp;LeaveTracker[[#This Row],[Type of Leave]]</f>
        <v>5 VL</v>
      </c>
      <c r="L6387" s="23">
        <f ca="1">NETWORKDAYS(LeaveTracker[[#This Row],[Start Date]],LeaveTracker[[#This Row],[End Date]],lstHolidays)</f>
        <v>5</v>
      </c>
      <c r="M6387" s="27"/>
    </row>
    <row r="6388" spans="1:13" ht="30" hidden="1" customHeight="1" x14ac:dyDescent="0.3">
      <c r="A6388" s="27">
        <f t="shared" si="75"/>
        <v>2575</v>
      </c>
      <c r="B6388" s="31">
        <v>45110</v>
      </c>
      <c r="C6388" s="31">
        <v>45104</v>
      </c>
      <c r="D6388" s="19" t="s">
        <v>2087</v>
      </c>
      <c r="E6388" s="19" t="str">
        <f>IF(ISBLANK(LeaveTracker[[#This Row],[Employee Name]]),"-----",VLOOKUP(LeaveTracker[[#This Row],[Employee Name]],Employees[[Employee Name]:[Office]],7))</f>
        <v>CPDO</v>
      </c>
      <c r="F6388" s="19">
        <f>IF(ISBLANK(LeaveTracker[[#This Row],[Employee Name]]),"-----",VLOOKUP(LeaveTracker[[#This Row],[Employee Name]],Employees[[Employee Name]:[Office]],6))</f>
        <v>0</v>
      </c>
      <c r="G6388" s="24">
        <v>45131</v>
      </c>
      <c r="H6388" s="24">
        <v>45138</v>
      </c>
      <c r="I6388" s="20" t="s">
        <v>82</v>
      </c>
      <c r="K6388" s="61" t="str">
        <f ca="1">LeaveTracker[[#This Row],[Days]]&amp;" "&amp;LeaveTracker[[#This Row],[Type of Leave]]</f>
        <v>5 VL</v>
      </c>
      <c r="L6388" s="23">
        <f ca="1">NETWORKDAYS(LeaveTracker[[#This Row],[Start Date]],LeaveTracker[[#This Row],[End Date]],lstHolidays)</f>
        <v>5</v>
      </c>
      <c r="M6388" s="27"/>
    </row>
    <row r="6389" spans="1:13" ht="30" hidden="1" customHeight="1" x14ac:dyDescent="0.3">
      <c r="A6389" s="27">
        <f t="shared" si="75"/>
        <v>2576</v>
      </c>
      <c r="B6389" s="31">
        <v>45110</v>
      </c>
      <c r="C6389" s="31">
        <v>45103</v>
      </c>
      <c r="D6389" s="19" t="s">
        <v>1820</v>
      </c>
      <c r="E6389" s="19" t="str">
        <f>IF(ISBLANK(LeaveTracker[[#This Row],[Employee Name]]),"-----",VLOOKUP(LeaveTracker[[#This Row],[Employee Name]],Employees[[Employee Name]:[Office]],7))</f>
        <v>TICC/TCCH</v>
      </c>
      <c r="F6389" s="19" t="str">
        <f>IF(ISBLANK(LeaveTracker[[#This Row],[Employee Name]]),"-----",VLOOKUP(LeaveTracker[[#This Row],[Employee Name]],Employees[[Employee Name]:[Office]],6))</f>
        <v>CASUAL</v>
      </c>
      <c r="G6389" s="24">
        <v>45099</v>
      </c>
      <c r="H6389" s="24">
        <v>45099</v>
      </c>
      <c r="I6389" s="20" t="s">
        <v>81</v>
      </c>
      <c r="K6389" s="61" t="str">
        <f ca="1">LeaveTracker[[#This Row],[Days]]&amp;" "&amp;LeaveTracker[[#This Row],[Type of Leave]]</f>
        <v>1 SL</v>
      </c>
      <c r="L6389" s="23">
        <f ca="1">NETWORKDAYS(LeaveTracker[[#This Row],[Start Date]],LeaveTracker[[#This Row],[End Date]],lstHolidays)</f>
        <v>1</v>
      </c>
      <c r="M6389" s="27"/>
    </row>
    <row r="6390" spans="1:13" ht="30" hidden="1" customHeight="1" x14ac:dyDescent="0.3">
      <c r="A6390" s="27">
        <f t="shared" si="75"/>
        <v>2577</v>
      </c>
      <c r="B6390" s="31">
        <v>45110</v>
      </c>
      <c r="C6390" s="31">
        <v>45103</v>
      </c>
      <c r="D6390" s="19" t="s">
        <v>726</v>
      </c>
      <c r="E6390" s="19" t="str">
        <f>IF(ISBLANK(LeaveTracker[[#This Row],[Employee Name]]),"-----",VLOOKUP(LeaveTracker[[#This Row],[Employee Name]],Employees[[Employee Name]:[Office]],7))</f>
        <v>SP</v>
      </c>
      <c r="F6390" s="19" t="str">
        <f>IF(ISBLANK(LeaveTracker[[#This Row],[Employee Name]]),"-----",VLOOKUP(LeaveTracker[[#This Row],[Employee Name]],Employees[[Employee Name]:[Office]],6))</f>
        <v>REGULAR</v>
      </c>
      <c r="G6390" s="24">
        <v>45100</v>
      </c>
      <c r="H6390" s="24">
        <v>45100</v>
      </c>
      <c r="I6390" s="20" t="s">
        <v>81</v>
      </c>
      <c r="K6390" s="61" t="str">
        <f ca="1">LeaveTracker[[#This Row],[Days]]&amp;" "&amp;LeaveTracker[[#This Row],[Type of Leave]]</f>
        <v>1 SL</v>
      </c>
      <c r="L6390" s="23">
        <f ca="1">NETWORKDAYS(LeaveTracker[[#This Row],[Start Date]],LeaveTracker[[#This Row],[End Date]],lstHolidays)</f>
        <v>1</v>
      </c>
      <c r="M6390" s="27"/>
    </row>
    <row r="6391" spans="1:13" ht="30" hidden="1" customHeight="1" x14ac:dyDescent="0.3">
      <c r="A6391" s="27">
        <f t="shared" si="75"/>
        <v>2578</v>
      </c>
      <c r="B6391" s="31">
        <v>45110</v>
      </c>
      <c r="C6391" s="31">
        <v>45126</v>
      </c>
      <c r="D6391" s="19" t="s">
        <v>2419</v>
      </c>
      <c r="E6391" s="19">
        <f>IF(ISBLANK(LeaveTracker[[#This Row],[Employee Name]]),"-----",VLOOKUP(LeaveTracker[[#This Row],[Employee Name]],Employees[[Employee Name]:[Office]],7))</f>
        <v>0</v>
      </c>
      <c r="F6391" s="19">
        <f>IF(ISBLANK(LeaveTracker[[#This Row],[Employee Name]]),"-----",VLOOKUP(LeaveTracker[[#This Row],[Employee Name]],Employees[[Employee Name]:[Office]],6))</f>
        <v>0</v>
      </c>
      <c r="G6391" s="24">
        <v>45100</v>
      </c>
      <c r="H6391" s="24">
        <v>45105</v>
      </c>
      <c r="I6391" s="20" t="s">
        <v>82</v>
      </c>
      <c r="K6391" s="61" t="str">
        <f ca="1">LeaveTracker[[#This Row],[Days]]&amp;" "&amp;LeaveTracker[[#This Row],[Type of Leave]]</f>
        <v>3 VL</v>
      </c>
      <c r="L6391" s="23">
        <f ca="1">NETWORKDAYS(LeaveTracker[[#This Row],[Start Date]],LeaveTracker[[#This Row],[End Date]],lstHolidays)</f>
        <v>3</v>
      </c>
      <c r="M6391" s="27"/>
    </row>
    <row r="6392" spans="1:13" ht="30" hidden="1" customHeight="1" x14ac:dyDescent="0.3">
      <c r="A6392" s="27">
        <f t="shared" si="75"/>
        <v>2579</v>
      </c>
      <c r="B6392" s="31">
        <v>45110</v>
      </c>
      <c r="C6392" s="31">
        <v>45103</v>
      </c>
      <c r="D6392" s="19" t="s">
        <v>1881</v>
      </c>
      <c r="E6392" s="19" t="str">
        <f>IF(ISBLANK(LeaveTracker[[#This Row],[Employee Name]]),"-----",VLOOKUP(LeaveTracker[[#This Row],[Employee Name]],Employees[[Employee Name]:[Office]],7))</f>
        <v>MO</v>
      </c>
      <c r="F6392" s="19" t="str">
        <f>IF(ISBLANK(LeaveTracker[[#This Row],[Employee Name]]),"-----",VLOOKUP(LeaveTracker[[#This Row],[Employee Name]],Employees[[Employee Name]:[Office]],6))</f>
        <v>CASUAL</v>
      </c>
      <c r="G6392" s="24">
        <v>45107</v>
      </c>
      <c r="H6392" s="24">
        <v>45107</v>
      </c>
      <c r="I6392" s="20" t="s">
        <v>298</v>
      </c>
      <c r="J6392" s="43" t="s">
        <v>1003</v>
      </c>
      <c r="K6392" s="61" t="str">
        <f ca="1">LeaveTracker[[#This Row],[Days]]&amp;" "&amp;LeaveTracker[[#This Row],[Type of Leave]]</f>
        <v>1 OTHER</v>
      </c>
      <c r="L6392" s="23">
        <f ca="1">NETWORKDAYS(LeaveTracker[[#This Row],[Start Date]],LeaveTracker[[#This Row],[End Date]],lstHolidays)</f>
        <v>1</v>
      </c>
      <c r="M6392" s="27"/>
    </row>
    <row r="6393" spans="1:13" ht="30" hidden="1" customHeight="1" x14ac:dyDescent="0.3">
      <c r="A6393" s="27">
        <f t="shared" si="75"/>
        <v>2580</v>
      </c>
      <c r="B6393" s="31">
        <v>45110</v>
      </c>
      <c r="C6393" s="31">
        <v>45106</v>
      </c>
      <c r="D6393" s="19" t="s">
        <v>1826</v>
      </c>
      <c r="E6393" s="19" t="str">
        <f>IF(ISBLANK(LeaveTracker[[#This Row],[Employee Name]]),"-----",VLOOKUP(LeaveTracker[[#This Row],[Employee Name]],Employees[[Employee Name]:[Office]],7))</f>
        <v>ONT</v>
      </c>
      <c r="F6393" s="19" t="str">
        <f>IF(ISBLANK(LeaveTracker[[#This Row],[Employee Name]]),"-----",VLOOKUP(LeaveTracker[[#This Row],[Employee Name]],Employees[[Employee Name]:[Office]],6))</f>
        <v>CASUAL</v>
      </c>
      <c r="G6393" s="24">
        <v>45139</v>
      </c>
      <c r="H6393" s="24">
        <v>45149</v>
      </c>
      <c r="I6393" s="20" t="s">
        <v>82</v>
      </c>
      <c r="K6393" s="61" t="str">
        <f ca="1">LeaveTracker[[#This Row],[Days]]&amp;" "&amp;LeaveTracker[[#This Row],[Type of Leave]]</f>
        <v>9 VL</v>
      </c>
      <c r="L6393" s="23">
        <f ca="1">NETWORKDAYS(LeaveTracker[[#This Row],[Start Date]],LeaveTracker[[#This Row],[End Date]],lstHolidays)</f>
        <v>9</v>
      </c>
      <c r="M6393" s="27"/>
    </row>
    <row r="6394" spans="1:13" ht="30" hidden="1" customHeight="1" x14ac:dyDescent="0.3">
      <c r="A6394" s="27">
        <f t="shared" si="75"/>
        <v>2581</v>
      </c>
      <c r="B6394" s="31">
        <v>45110</v>
      </c>
      <c r="C6394" s="31">
        <v>45104</v>
      </c>
      <c r="D6394" s="19" t="s">
        <v>506</v>
      </c>
      <c r="E6394" s="19" t="str">
        <f>IF(ISBLANK(LeaveTracker[[#This Row],[Employee Name]]),"-----",VLOOKUP(LeaveTracker[[#This Row],[Employee Name]],Employees[[Employee Name]:[Office]],7))</f>
        <v>ACCOUNTING</v>
      </c>
      <c r="F6394" s="19" t="str">
        <f>IF(ISBLANK(LeaveTracker[[#This Row],[Employee Name]]),"-----",VLOOKUP(LeaveTracker[[#This Row],[Employee Name]],Employees[[Employee Name]:[Office]],6))</f>
        <v>REGULAR</v>
      </c>
      <c r="G6394" s="24">
        <v>45099</v>
      </c>
      <c r="H6394" s="24">
        <v>45100</v>
      </c>
      <c r="I6394" s="20" t="s">
        <v>81</v>
      </c>
      <c r="K6394" s="61" t="str">
        <f ca="1">LeaveTracker[[#This Row],[Days]]&amp;" "&amp;LeaveTracker[[#This Row],[Type of Leave]]</f>
        <v>2 SL</v>
      </c>
      <c r="L6394" s="23">
        <f ca="1">NETWORKDAYS(LeaveTracker[[#This Row],[Start Date]],LeaveTracker[[#This Row],[End Date]],lstHolidays)</f>
        <v>2</v>
      </c>
      <c r="M6394" s="27"/>
    </row>
    <row r="6395" spans="1:13" ht="30" hidden="1" customHeight="1" x14ac:dyDescent="0.3">
      <c r="A6395" s="27">
        <f t="shared" si="75"/>
        <v>2582</v>
      </c>
      <c r="B6395" s="31">
        <v>45110</v>
      </c>
      <c r="D6395" s="19" t="s">
        <v>950</v>
      </c>
      <c r="E6395" s="19" t="str">
        <f>IF(ISBLANK(LeaveTracker[[#This Row],[Employee Name]]),"-----",VLOOKUP(LeaveTracker[[#This Row],[Employee Name]],Employees[[Employee Name]:[Office]],7))</f>
        <v>ACCOUNTING</v>
      </c>
      <c r="F6395" s="19" t="str">
        <f>IF(ISBLANK(LeaveTracker[[#This Row],[Employee Name]]),"-----",VLOOKUP(LeaveTracker[[#This Row],[Employee Name]],Employees[[Employee Name]:[Office]],6))</f>
        <v>REGULAR</v>
      </c>
      <c r="G6395" s="24">
        <v>45100</v>
      </c>
      <c r="H6395" s="24">
        <v>45100</v>
      </c>
      <c r="I6395" s="20" t="s">
        <v>2425</v>
      </c>
      <c r="K6395" s="61" t="str">
        <f ca="1">LeaveTracker[[#This Row],[Days]]&amp;" "&amp;LeaveTracker[[#This Row],[Type of Leave]]</f>
        <v xml:space="preserve">1 SL </v>
      </c>
      <c r="L6395" s="23">
        <f ca="1">NETWORKDAYS(LeaveTracker[[#This Row],[Start Date]],LeaveTracker[[#This Row],[End Date]],lstHolidays)</f>
        <v>1</v>
      </c>
      <c r="M6395" s="27"/>
    </row>
    <row r="6396" spans="1:13" ht="30" hidden="1" customHeight="1" x14ac:dyDescent="0.3">
      <c r="A6396" s="27">
        <f t="shared" si="75"/>
        <v>2583</v>
      </c>
      <c r="B6396" s="31">
        <v>45110</v>
      </c>
      <c r="C6396" s="31">
        <v>45104</v>
      </c>
      <c r="D6396" s="19" t="s">
        <v>871</v>
      </c>
      <c r="E6396" s="19" t="str">
        <f>IF(ISBLANK(LeaveTracker[[#This Row],[Employee Name]]),"-----",VLOOKUP(LeaveTracker[[#This Row],[Employee Name]],Employees[[Employee Name]:[Office]],7))</f>
        <v>ACCOUNTING</v>
      </c>
      <c r="F6396" s="19" t="str">
        <f>IF(ISBLANK(LeaveTracker[[#This Row],[Employee Name]]),"-----",VLOOKUP(LeaveTracker[[#This Row],[Employee Name]],Employees[[Employee Name]:[Office]],6))</f>
        <v>REGULAR</v>
      </c>
      <c r="G6396" s="24">
        <v>45096</v>
      </c>
      <c r="H6396" s="24">
        <v>45096</v>
      </c>
      <c r="I6396" s="20" t="s">
        <v>81</v>
      </c>
      <c r="K6396" s="61" t="str">
        <f ca="1">LeaveTracker[[#This Row],[Days]]&amp;" "&amp;LeaveTracker[[#This Row],[Type of Leave]]</f>
        <v>1 SL</v>
      </c>
      <c r="L6396" s="23">
        <f ca="1">NETWORKDAYS(LeaveTracker[[#This Row],[Start Date]],LeaveTracker[[#This Row],[End Date]],lstHolidays)</f>
        <v>1</v>
      </c>
      <c r="M6396" s="27"/>
    </row>
    <row r="6397" spans="1:13" ht="30" hidden="1" customHeight="1" x14ac:dyDescent="0.3">
      <c r="A6397" s="27">
        <f t="shared" si="75"/>
        <v>2584</v>
      </c>
      <c r="B6397" s="31">
        <v>45110</v>
      </c>
      <c r="C6397" s="31">
        <v>45104</v>
      </c>
      <c r="D6397" s="19" t="s">
        <v>1034</v>
      </c>
      <c r="E6397" s="19" t="str">
        <f>IF(ISBLANK(LeaveTracker[[#This Row],[Employee Name]]),"-----",VLOOKUP(LeaveTracker[[#This Row],[Employee Name]],Employees[[Employee Name]:[Office]],7))</f>
        <v>CSWDO</v>
      </c>
      <c r="F6397" s="19" t="str">
        <f>IF(ISBLANK(LeaveTracker[[#This Row],[Employee Name]]),"-----",VLOOKUP(LeaveTracker[[#This Row],[Employee Name]],Employees[[Employee Name]:[Office]],6))</f>
        <v>REGULAR</v>
      </c>
      <c r="G6397" s="24">
        <v>45101</v>
      </c>
      <c r="H6397" s="24">
        <v>45101</v>
      </c>
      <c r="I6397" s="20" t="s">
        <v>2426</v>
      </c>
      <c r="K6397" s="61" t="str">
        <f>LeaveTracker[[#This Row],[Days]]&amp;" "&amp;LeaveTracker[[#This Row],[Type of Leave]]</f>
        <v xml:space="preserve">1 OTHER </v>
      </c>
      <c r="L6397" s="23">
        <v>1</v>
      </c>
      <c r="M6397" s="27"/>
    </row>
    <row r="6398" spans="1:13" ht="30" hidden="1" customHeight="1" x14ac:dyDescent="0.3">
      <c r="A6398" s="27">
        <f t="shared" si="75"/>
        <v>2585</v>
      </c>
      <c r="B6398" s="31">
        <v>45110</v>
      </c>
      <c r="C6398" s="31">
        <v>45104</v>
      </c>
      <c r="D6398" s="19" t="s">
        <v>1034</v>
      </c>
      <c r="E6398" s="19" t="str">
        <f>IF(ISBLANK(LeaveTracker[[#This Row],[Employee Name]]),"-----",VLOOKUP(LeaveTracker[[#This Row],[Employee Name]],Employees[[Employee Name]:[Office]],7))</f>
        <v>CSWDO</v>
      </c>
      <c r="F6398" s="19" t="str">
        <f>IF(ISBLANK(LeaveTracker[[#This Row],[Employee Name]]),"-----",VLOOKUP(LeaveTracker[[#This Row],[Employee Name]],Employees[[Employee Name]:[Office]],6))</f>
        <v>REGULAR</v>
      </c>
      <c r="G6398" s="24">
        <v>45104</v>
      </c>
      <c r="H6398" s="24">
        <v>45104</v>
      </c>
      <c r="I6398" s="20" t="s">
        <v>298</v>
      </c>
      <c r="K6398" s="61" t="str">
        <f ca="1">LeaveTracker[[#This Row],[Days]]&amp;" "&amp;LeaveTracker[[#This Row],[Type of Leave]]</f>
        <v>1 OTHER</v>
      </c>
      <c r="L6398" s="23">
        <f ca="1">NETWORKDAYS(LeaveTracker[[#This Row],[Start Date]],LeaveTracker[[#This Row],[End Date]],lstHolidays)</f>
        <v>1</v>
      </c>
      <c r="M6398" s="27"/>
    </row>
    <row r="6399" spans="1:13" ht="30" hidden="1" customHeight="1" x14ac:dyDescent="0.3">
      <c r="A6399" s="27">
        <f t="shared" si="75"/>
        <v>2586</v>
      </c>
      <c r="B6399" s="31">
        <v>45110</v>
      </c>
      <c r="C6399" s="31">
        <v>45103</v>
      </c>
      <c r="D6399" s="19" t="s">
        <v>206</v>
      </c>
      <c r="E6399" s="19" t="str">
        <f>IF(ISBLANK(LeaveTracker[[#This Row],[Employee Name]]),"-----",VLOOKUP(LeaveTracker[[#This Row],[Employee Name]],Employees[[Employee Name]:[Office]],7))</f>
        <v>ONT</v>
      </c>
      <c r="F6399" s="19" t="str">
        <f>IF(ISBLANK(LeaveTracker[[#This Row],[Employee Name]]),"-----",VLOOKUP(LeaveTracker[[#This Row],[Employee Name]],Employees[[Employee Name]:[Office]],6))</f>
        <v>REGULAR</v>
      </c>
      <c r="G6399" s="24">
        <v>45114</v>
      </c>
      <c r="H6399" s="24">
        <v>45114</v>
      </c>
      <c r="I6399" s="20" t="s">
        <v>81</v>
      </c>
      <c r="K6399" s="61" t="str">
        <f ca="1">LeaveTracker[[#This Row],[Days]]&amp;" "&amp;LeaveTracker[[#This Row],[Type of Leave]]</f>
        <v>1 SL</v>
      </c>
      <c r="L6399" s="23">
        <f ca="1">NETWORKDAYS(LeaveTracker[[#This Row],[Start Date]],LeaveTracker[[#This Row],[End Date]],lstHolidays)</f>
        <v>1</v>
      </c>
      <c r="M6399" s="27"/>
    </row>
    <row r="6400" spans="1:13" ht="30" hidden="1" customHeight="1" x14ac:dyDescent="0.3">
      <c r="A6400" s="27">
        <f t="shared" si="75"/>
        <v>2587</v>
      </c>
      <c r="B6400" s="31">
        <v>45110</v>
      </c>
      <c r="C6400" s="31">
        <v>45103</v>
      </c>
      <c r="D6400" s="19" t="s">
        <v>206</v>
      </c>
      <c r="E6400" s="19" t="str">
        <f>IF(ISBLANK(LeaveTracker[[#This Row],[Employee Name]]),"-----",VLOOKUP(LeaveTracker[[#This Row],[Employee Name]],Employees[[Employee Name]:[Office]],7))</f>
        <v>ONT</v>
      </c>
      <c r="F6400" s="19" t="str">
        <f>IF(ISBLANK(LeaveTracker[[#This Row],[Employee Name]]),"-----",VLOOKUP(LeaveTracker[[#This Row],[Employee Name]],Employees[[Employee Name]:[Office]],6))</f>
        <v>REGULAR</v>
      </c>
      <c r="G6400" s="24">
        <v>45115</v>
      </c>
      <c r="H6400" s="24">
        <v>45117</v>
      </c>
      <c r="I6400" s="20" t="s">
        <v>82</v>
      </c>
      <c r="K6400" s="61" t="str">
        <f ca="1">LeaveTracker[[#This Row],[Days]]&amp;" "&amp;LeaveTracker[[#This Row],[Type of Leave]]</f>
        <v>1 VL</v>
      </c>
      <c r="L6400" s="23">
        <f ca="1">NETWORKDAYS(LeaveTracker[[#This Row],[Start Date]],LeaveTracker[[#This Row],[End Date]],lstHolidays)</f>
        <v>1</v>
      </c>
      <c r="M6400" s="27"/>
    </row>
    <row r="6401" spans="1:13" ht="30" hidden="1" customHeight="1" x14ac:dyDescent="0.3">
      <c r="A6401" s="27">
        <f t="shared" si="75"/>
        <v>2588</v>
      </c>
      <c r="B6401" s="31">
        <v>45110</v>
      </c>
      <c r="C6401" s="31">
        <v>45084</v>
      </c>
      <c r="D6401" s="19" t="s">
        <v>1765</v>
      </c>
      <c r="E6401" s="19" t="str">
        <f>IF(ISBLANK(LeaveTracker[[#This Row],[Employee Name]]),"-----",VLOOKUP(LeaveTracker[[#This Row],[Employee Name]],Employees[[Employee Name]:[Office]],7))</f>
        <v>SP</v>
      </c>
      <c r="F6401" s="19" t="str">
        <f>IF(ISBLANK(LeaveTracker[[#This Row],[Employee Name]]),"-----",VLOOKUP(LeaveTracker[[#This Row],[Employee Name]],Employees[[Employee Name]:[Office]],6))</f>
        <v>CASUAL</v>
      </c>
      <c r="G6401" s="24">
        <v>45103</v>
      </c>
      <c r="H6401" s="24">
        <v>45103</v>
      </c>
      <c r="I6401" s="20" t="s">
        <v>81</v>
      </c>
      <c r="K6401" s="61" t="str">
        <f ca="1">LeaveTracker[[#This Row],[Days]]&amp;" "&amp;LeaveTracker[[#This Row],[Type of Leave]]</f>
        <v>1 SL</v>
      </c>
      <c r="L6401" s="23">
        <f ca="1">NETWORKDAYS(LeaveTracker[[#This Row],[Start Date]],LeaveTracker[[#This Row],[End Date]],lstHolidays)</f>
        <v>1</v>
      </c>
      <c r="M6401" s="27"/>
    </row>
    <row r="6402" spans="1:13" ht="30" hidden="1" customHeight="1" x14ac:dyDescent="0.3">
      <c r="A6402" s="27">
        <f t="shared" si="75"/>
        <v>2589</v>
      </c>
      <c r="B6402" s="31">
        <v>45110</v>
      </c>
      <c r="C6402" s="31">
        <v>45106</v>
      </c>
      <c r="D6402" s="19" t="s">
        <v>1748</v>
      </c>
      <c r="E6402" s="19">
        <f>IF(ISBLANK(LeaveTracker[[#This Row],[Employee Name]]),"-----",VLOOKUP(LeaveTracker[[#This Row],[Employee Name]],Employees[[Employee Name]:[Office]],7))</f>
        <v>0</v>
      </c>
      <c r="F6402" s="19" t="str">
        <f>IF(ISBLANK(LeaveTracker[[#This Row],[Employee Name]]),"-----",VLOOKUP(LeaveTracker[[#This Row],[Employee Name]],Employees[[Employee Name]:[Office]],6))</f>
        <v>CASUAL</v>
      </c>
      <c r="G6402" s="24">
        <v>45099</v>
      </c>
      <c r="H6402" s="24">
        <v>45099</v>
      </c>
      <c r="I6402" s="20" t="s">
        <v>81</v>
      </c>
      <c r="K6402" s="61" t="str">
        <f ca="1">LeaveTracker[[#This Row],[Days]]&amp;" "&amp;LeaveTracker[[#This Row],[Type of Leave]]</f>
        <v>1 SL</v>
      </c>
      <c r="L6402" s="23">
        <f ca="1">NETWORKDAYS(LeaveTracker[[#This Row],[Start Date]],LeaveTracker[[#This Row],[End Date]],lstHolidays)</f>
        <v>1</v>
      </c>
      <c r="M6402" s="27"/>
    </row>
    <row r="6403" spans="1:13" ht="30" hidden="1" customHeight="1" x14ac:dyDescent="0.3">
      <c r="A6403" s="27">
        <f t="shared" si="75"/>
        <v>2590</v>
      </c>
      <c r="B6403" s="31">
        <v>45110</v>
      </c>
      <c r="C6403" s="31">
        <v>45106</v>
      </c>
      <c r="D6403" s="19" t="s">
        <v>1748</v>
      </c>
      <c r="E6403" s="19">
        <f>IF(ISBLANK(LeaveTracker[[#This Row],[Employee Name]]),"-----",VLOOKUP(LeaveTracker[[#This Row],[Employee Name]],Employees[[Employee Name]:[Office]],7))</f>
        <v>0</v>
      </c>
      <c r="F6403" s="19" t="str">
        <f>IF(ISBLANK(LeaveTracker[[#This Row],[Employee Name]]),"-----",VLOOKUP(LeaveTracker[[#This Row],[Employee Name]],Employees[[Employee Name]:[Office]],6))</f>
        <v>CASUAL</v>
      </c>
      <c r="G6403" s="24">
        <v>45103</v>
      </c>
      <c r="H6403" s="24">
        <v>45104</v>
      </c>
      <c r="I6403" s="20" t="s">
        <v>81</v>
      </c>
      <c r="K6403" s="61" t="str">
        <f ca="1">LeaveTracker[[#This Row],[Days]]&amp;" "&amp;LeaveTracker[[#This Row],[Type of Leave]]</f>
        <v>2 SL</v>
      </c>
      <c r="L6403" s="23">
        <f ca="1">NETWORKDAYS(LeaveTracker[[#This Row],[Start Date]],LeaveTracker[[#This Row],[End Date]],lstHolidays)</f>
        <v>2</v>
      </c>
      <c r="M6403" s="27"/>
    </row>
    <row r="6404" spans="1:13" ht="30" hidden="1" customHeight="1" x14ac:dyDescent="0.3">
      <c r="A6404" s="27">
        <f t="shared" si="75"/>
        <v>2591</v>
      </c>
      <c r="B6404" s="31">
        <v>45110</v>
      </c>
      <c r="C6404" s="31">
        <v>45099</v>
      </c>
      <c r="D6404" s="19" t="s">
        <v>1847</v>
      </c>
      <c r="E6404" s="19" t="str">
        <f>IF(ISBLANK(LeaveTracker[[#This Row],[Employee Name]]),"-----",VLOOKUP(LeaveTracker[[#This Row],[Employee Name]],Employees[[Employee Name]:[Office]],7))</f>
        <v>ONT</v>
      </c>
      <c r="F6404" s="19" t="str">
        <f>IF(ISBLANK(LeaveTracker[[#This Row],[Employee Name]]),"-----",VLOOKUP(LeaveTracker[[#This Row],[Employee Name]],Employees[[Employee Name]:[Office]],6))</f>
        <v>CASUAL</v>
      </c>
      <c r="G6404" s="24">
        <v>45112</v>
      </c>
      <c r="H6404" s="24">
        <v>45112</v>
      </c>
      <c r="I6404" s="20" t="s">
        <v>298</v>
      </c>
      <c r="K6404" s="61" t="str">
        <f ca="1">LeaveTracker[[#This Row],[Days]]&amp;" "&amp;LeaveTracker[[#This Row],[Type of Leave]]</f>
        <v>1 OTHER</v>
      </c>
      <c r="L6404" s="23">
        <f ca="1">NETWORKDAYS(LeaveTracker[[#This Row],[Start Date]],LeaveTracker[[#This Row],[End Date]],lstHolidays)</f>
        <v>1</v>
      </c>
      <c r="M6404" s="27"/>
    </row>
    <row r="6405" spans="1:13" ht="30" hidden="1" customHeight="1" x14ac:dyDescent="0.3">
      <c r="A6405" s="27">
        <f t="shared" si="75"/>
        <v>2592</v>
      </c>
      <c r="B6405" s="31">
        <v>45110</v>
      </c>
      <c r="C6405" s="31">
        <v>45100</v>
      </c>
      <c r="D6405" s="19" t="s">
        <v>541</v>
      </c>
      <c r="E6405" s="19" t="str">
        <f>IF(ISBLANK(LeaveTracker[[#This Row],[Employee Name]]),"-----",VLOOKUP(LeaveTracker[[#This Row],[Employee Name]],Employees[[Employee Name]:[Office]],7))</f>
        <v>LCR</v>
      </c>
      <c r="F6405" s="19" t="str">
        <f>IF(ISBLANK(LeaveTracker[[#This Row],[Employee Name]]),"-----",VLOOKUP(LeaveTracker[[#This Row],[Employee Name]],Employees[[Employee Name]:[Office]],6))</f>
        <v>REGULAR</v>
      </c>
      <c r="G6405" s="24">
        <v>45097</v>
      </c>
      <c r="H6405" s="24">
        <v>45097</v>
      </c>
      <c r="I6405" s="20" t="s">
        <v>81</v>
      </c>
      <c r="K6405" s="61" t="str">
        <f ca="1">LeaveTracker[[#This Row],[Days]]&amp;" "&amp;LeaveTracker[[#This Row],[Type of Leave]]</f>
        <v>1 SL</v>
      </c>
      <c r="L6405" s="23">
        <f ca="1">NETWORKDAYS(LeaveTracker[[#This Row],[Start Date]],LeaveTracker[[#This Row],[End Date]],lstHolidays)</f>
        <v>1</v>
      </c>
      <c r="M6405" s="27"/>
    </row>
    <row r="6406" spans="1:13" ht="30" hidden="1" customHeight="1" x14ac:dyDescent="0.3">
      <c r="A6406" s="27">
        <f t="shared" si="75"/>
        <v>2593</v>
      </c>
      <c r="B6406" s="31">
        <v>45110</v>
      </c>
      <c r="C6406" s="31">
        <v>45103</v>
      </c>
      <c r="D6406" s="19" t="s">
        <v>1938</v>
      </c>
      <c r="E6406" s="19" t="str">
        <f>IF(ISBLANK(LeaveTracker[[#This Row],[Employee Name]]),"-----",VLOOKUP(LeaveTracker[[#This Row],[Employee Name]],Employees[[Employee Name]:[Office]],7))</f>
        <v>CPDO</v>
      </c>
      <c r="F6406" s="19" t="str">
        <f>IF(ISBLANK(LeaveTracker[[#This Row],[Employee Name]]),"-----",VLOOKUP(LeaveTracker[[#This Row],[Employee Name]],Employees[[Employee Name]:[Office]],6))</f>
        <v>REGULAR</v>
      </c>
      <c r="G6406" s="24">
        <v>45110</v>
      </c>
      <c r="H6406" s="24">
        <v>45114</v>
      </c>
      <c r="I6406" s="20" t="s">
        <v>82</v>
      </c>
      <c r="K6406" s="61" t="str">
        <f ca="1">LeaveTracker[[#This Row],[Days]]&amp;" "&amp;LeaveTracker[[#This Row],[Type of Leave]]</f>
        <v>5 VL</v>
      </c>
      <c r="L6406" s="23">
        <f ca="1">NETWORKDAYS(LeaveTracker[[#This Row],[Start Date]],LeaveTracker[[#This Row],[End Date]],lstHolidays)</f>
        <v>5</v>
      </c>
      <c r="M6406" s="27"/>
    </row>
    <row r="6407" spans="1:13" ht="30" hidden="1" customHeight="1" x14ac:dyDescent="0.3">
      <c r="A6407" s="27">
        <f t="shared" si="75"/>
        <v>2594</v>
      </c>
      <c r="B6407" s="31">
        <v>45110</v>
      </c>
      <c r="C6407" s="31">
        <v>45103</v>
      </c>
      <c r="D6407" s="19" t="s">
        <v>1938</v>
      </c>
      <c r="E6407" s="19" t="str">
        <f>IF(ISBLANK(LeaveTracker[[#This Row],[Employee Name]]),"-----",VLOOKUP(LeaveTracker[[#This Row],[Employee Name]],Employees[[Employee Name]:[Office]],7))</f>
        <v>CPDO</v>
      </c>
      <c r="F6407" s="19" t="str">
        <f>IF(ISBLANK(LeaveTracker[[#This Row],[Employee Name]]),"-----",VLOOKUP(LeaveTracker[[#This Row],[Employee Name]],Employees[[Employee Name]:[Office]],6))</f>
        <v>REGULAR</v>
      </c>
      <c r="G6407" s="24">
        <v>45117</v>
      </c>
      <c r="H6407" s="24">
        <v>45121</v>
      </c>
      <c r="I6407" s="20" t="s">
        <v>82</v>
      </c>
      <c r="K6407" s="61" t="str">
        <f ca="1">LeaveTracker[[#This Row],[Days]]&amp;" "&amp;LeaveTracker[[#This Row],[Type of Leave]]</f>
        <v>5 VL</v>
      </c>
      <c r="L6407" s="23">
        <f ca="1">NETWORKDAYS(LeaveTracker[[#This Row],[Start Date]],LeaveTracker[[#This Row],[End Date]],lstHolidays)</f>
        <v>5</v>
      </c>
      <c r="M6407" s="27"/>
    </row>
    <row r="6408" spans="1:13" ht="30" hidden="1" customHeight="1" x14ac:dyDescent="0.3">
      <c r="A6408" s="27">
        <f t="shared" si="75"/>
        <v>2595</v>
      </c>
      <c r="B6408" s="31">
        <v>45110</v>
      </c>
      <c r="C6408" s="31">
        <v>45096</v>
      </c>
      <c r="D6408" s="19" t="s">
        <v>1297</v>
      </c>
      <c r="E6408" s="19" t="str">
        <f>IF(ISBLANK(LeaveTracker[[#This Row],[Employee Name]]),"-----",VLOOKUP(LeaveTracker[[#This Row],[Employee Name]],Employees[[Employee Name]:[Office]],7))</f>
        <v>CTO</v>
      </c>
      <c r="F6408" s="19" t="str">
        <f>IF(ISBLANK(LeaveTracker[[#This Row],[Employee Name]]),"-----",VLOOKUP(LeaveTracker[[#This Row],[Employee Name]],Employees[[Employee Name]:[Office]],6))</f>
        <v>REGULAR</v>
      </c>
      <c r="G6408" s="24">
        <v>45104</v>
      </c>
      <c r="H6408" s="24">
        <v>45104</v>
      </c>
      <c r="I6408" s="20" t="s">
        <v>298</v>
      </c>
      <c r="K6408" s="61" t="str">
        <f ca="1">LeaveTracker[[#This Row],[Days]]&amp;" "&amp;LeaveTracker[[#This Row],[Type of Leave]]</f>
        <v>1 OTHER</v>
      </c>
      <c r="L6408" s="23">
        <f ca="1">NETWORKDAYS(LeaveTracker[[#This Row],[Start Date]],LeaveTracker[[#This Row],[End Date]],lstHolidays)</f>
        <v>1</v>
      </c>
      <c r="M6408" s="27"/>
    </row>
    <row r="6409" spans="1:13" ht="30" hidden="1" customHeight="1" x14ac:dyDescent="0.3">
      <c r="A6409" s="27">
        <f t="shared" si="75"/>
        <v>2596</v>
      </c>
      <c r="B6409" s="31">
        <v>45110</v>
      </c>
      <c r="C6409" s="31">
        <v>45103</v>
      </c>
      <c r="D6409" s="19" t="s">
        <v>944</v>
      </c>
      <c r="E6409" s="19" t="str">
        <f>IF(ISBLANK(LeaveTracker[[#This Row],[Employee Name]]),"-----",VLOOKUP(LeaveTracker[[#This Row],[Employee Name]],Employees[[Employee Name]:[Office]],7))</f>
        <v>EEO/ CITY MARKET</v>
      </c>
      <c r="F6409" s="19" t="str">
        <f>IF(ISBLANK(LeaveTracker[[#This Row],[Employee Name]]),"-----",VLOOKUP(LeaveTracker[[#This Row],[Employee Name]],Employees[[Employee Name]:[Office]],6))</f>
        <v>REGULAR</v>
      </c>
      <c r="G6409" s="21">
        <v>45106</v>
      </c>
      <c r="H6409" s="24">
        <v>45107</v>
      </c>
      <c r="I6409" s="20" t="s">
        <v>298</v>
      </c>
      <c r="J6409" s="43" t="s">
        <v>1003</v>
      </c>
      <c r="K6409" s="61" t="str">
        <f ca="1">LeaveTracker[[#This Row],[Days]]&amp;" "&amp;LeaveTracker[[#This Row],[Type of Leave]]</f>
        <v>2 OTHER</v>
      </c>
      <c r="L6409" s="23">
        <f ca="1">NETWORKDAYS(LeaveTracker[[#This Row],[Start Date]],LeaveTracker[[#This Row],[End Date]],lstHolidays)</f>
        <v>2</v>
      </c>
      <c r="M6409" s="27"/>
    </row>
    <row r="6410" spans="1:13" ht="30" hidden="1" customHeight="1" x14ac:dyDescent="0.3">
      <c r="A6410" s="27">
        <f t="shared" si="75"/>
        <v>2597</v>
      </c>
      <c r="B6410" s="31">
        <v>45110</v>
      </c>
      <c r="C6410" s="31">
        <v>45101</v>
      </c>
      <c r="D6410" s="19" t="s">
        <v>1764</v>
      </c>
      <c r="E6410" s="19" t="str">
        <f>IF(ISBLANK(LeaveTracker[[#This Row],[Employee Name]]),"-----",VLOOKUP(LeaveTracker[[#This Row],[Employee Name]],Employees[[Employee Name]:[Office]],7))</f>
        <v>EEO/CITY MARKET</v>
      </c>
      <c r="F6410" s="19" t="str">
        <f>IF(ISBLANK(LeaveTracker[[#This Row],[Employee Name]]),"-----",VLOOKUP(LeaveTracker[[#This Row],[Employee Name]],Employees[[Employee Name]:[Office]],6))</f>
        <v>CASUAL</v>
      </c>
      <c r="G6410" s="24">
        <v>45100</v>
      </c>
      <c r="H6410" s="24">
        <v>45100</v>
      </c>
      <c r="I6410" s="20" t="s">
        <v>81</v>
      </c>
      <c r="K6410" s="61" t="str">
        <f ca="1">LeaveTracker[[#This Row],[Days]]&amp;" "&amp;LeaveTracker[[#This Row],[Type of Leave]]</f>
        <v>1 SL</v>
      </c>
      <c r="L6410" s="23">
        <f ca="1">NETWORKDAYS(LeaveTracker[[#This Row],[Start Date]],LeaveTracker[[#This Row],[End Date]],lstHolidays)</f>
        <v>1</v>
      </c>
      <c r="M6410" s="27"/>
    </row>
    <row r="6411" spans="1:13" ht="30" hidden="1" customHeight="1" x14ac:dyDescent="0.3">
      <c r="A6411" s="27">
        <f t="shared" si="75"/>
        <v>2598</v>
      </c>
      <c r="B6411" s="31">
        <v>45110</v>
      </c>
      <c r="C6411" s="31">
        <v>45099</v>
      </c>
      <c r="D6411" s="19" t="s">
        <v>336</v>
      </c>
      <c r="E6411" s="19" t="str">
        <f>IF(ISBLANK(LeaveTracker[[#This Row],[Employee Name]]),"-----",VLOOKUP(LeaveTracker[[#This Row],[Employee Name]],Employees[[Employee Name]:[Office]],7))</f>
        <v>COMELEC</v>
      </c>
      <c r="F6411" s="19" t="str">
        <f>IF(ISBLANK(LeaveTracker[[#This Row],[Employee Name]]),"-----",VLOOKUP(LeaveTracker[[#This Row],[Employee Name]],Employees[[Employee Name]:[Office]],6))</f>
        <v>REGULAR</v>
      </c>
      <c r="G6411" s="24">
        <v>45091</v>
      </c>
      <c r="H6411" s="24">
        <v>45093</v>
      </c>
      <c r="I6411" s="20" t="s">
        <v>81</v>
      </c>
      <c r="K6411" s="61" t="str">
        <f ca="1">LeaveTracker[[#This Row],[Days]]&amp;" "&amp;LeaveTracker[[#This Row],[Type of Leave]]</f>
        <v>3 SL</v>
      </c>
      <c r="L6411" s="23">
        <f ca="1">NETWORKDAYS(LeaveTracker[[#This Row],[Start Date]],LeaveTracker[[#This Row],[End Date]],lstHolidays)</f>
        <v>3</v>
      </c>
      <c r="M6411" s="27"/>
    </row>
    <row r="6412" spans="1:13" ht="30" hidden="1" customHeight="1" x14ac:dyDescent="0.3">
      <c r="A6412" s="27">
        <f t="shared" si="75"/>
        <v>2599</v>
      </c>
      <c r="B6412" s="31">
        <v>45110</v>
      </c>
      <c r="C6412" s="31">
        <v>45103</v>
      </c>
      <c r="D6412" s="19" t="s">
        <v>336</v>
      </c>
      <c r="E6412" s="19" t="str">
        <f>IF(ISBLANK(LeaveTracker[[#This Row],[Employee Name]]),"-----",VLOOKUP(LeaveTracker[[#This Row],[Employee Name]],Employees[[Employee Name]:[Office]],7))</f>
        <v>COMELEC</v>
      </c>
      <c r="F6412" s="19" t="str">
        <f>IF(ISBLANK(LeaveTracker[[#This Row],[Employee Name]]),"-----",VLOOKUP(LeaveTracker[[#This Row],[Employee Name]],Employees[[Employee Name]:[Office]],6))</f>
        <v>REGULAR</v>
      </c>
      <c r="G6412" s="21">
        <v>45096</v>
      </c>
      <c r="H6412" s="24">
        <v>45097</v>
      </c>
      <c r="I6412" s="20" t="s">
        <v>81</v>
      </c>
      <c r="K6412" s="61" t="str">
        <f ca="1">LeaveTracker[[#This Row],[Days]]&amp;" "&amp;LeaveTracker[[#This Row],[Type of Leave]]</f>
        <v>2 SL</v>
      </c>
      <c r="L6412" s="23">
        <f ca="1">NETWORKDAYS(LeaveTracker[[#This Row],[Start Date]],LeaveTracker[[#This Row],[End Date]],lstHolidays)</f>
        <v>2</v>
      </c>
      <c r="M6412" s="27"/>
    </row>
    <row r="6413" spans="1:13" ht="30" hidden="1" customHeight="1" x14ac:dyDescent="0.3">
      <c r="A6413" s="27">
        <f t="shared" si="75"/>
        <v>2600</v>
      </c>
      <c r="B6413" s="31">
        <v>45110</v>
      </c>
      <c r="C6413" s="31">
        <v>45103</v>
      </c>
      <c r="D6413" s="19" t="s">
        <v>530</v>
      </c>
      <c r="E6413" s="19" t="str">
        <f>IF(ISBLANK(LeaveTracker[[#This Row],[Employee Name]]),"-----",VLOOKUP(LeaveTracker[[#This Row],[Employee Name]],Employees[[Employee Name]:[Office]],7))</f>
        <v>GSO</v>
      </c>
      <c r="F6413" s="19" t="str">
        <f>IF(ISBLANK(LeaveTracker[[#This Row],[Employee Name]]),"-----",VLOOKUP(LeaveTracker[[#This Row],[Employee Name]],Employees[[Employee Name]:[Office]],6))</f>
        <v>REGULAR</v>
      </c>
      <c r="G6413" s="24">
        <v>45100</v>
      </c>
      <c r="H6413" s="24">
        <v>45100</v>
      </c>
      <c r="I6413" s="20" t="s">
        <v>81</v>
      </c>
      <c r="K6413" s="61" t="str">
        <f ca="1">LeaveTracker[[#This Row],[Days]]&amp;" "&amp;LeaveTracker[[#This Row],[Type of Leave]]</f>
        <v>1 SL</v>
      </c>
      <c r="L6413" s="23">
        <f ca="1">NETWORKDAYS(LeaveTracker[[#This Row],[Start Date]],LeaveTracker[[#This Row],[End Date]],lstHolidays)</f>
        <v>1</v>
      </c>
      <c r="M6413" s="27"/>
    </row>
    <row r="6414" spans="1:13" ht="30" hidden="1" customHeight="1" x14ac:dyDescent="0.3">
      <c r="A6414" s="27">
        <f t="shared" si="75"/>
        <v>2601</v>
      </c>
      <c r="B6414" s="31">
        <v>45110</v>
      </c>
      <c r="C6414" s="31">
        <v>45104</v>
      </c>
      <c r="D6414" s="19" t="s">
        <v>179</v>
      </c>
      <c r="E6414" s="19" t="str">
        <f>IF(ISBLANK(LeaveTracker[[#This Row],[Employee Name]]),"-----",VLOOKUP(LeaveTracker[[#This Row],[Employee Name]],Employees[[Employee Name]:[Office]],7))</f>
        <v>DOE</v>
      </c>
      <c r="F6414" s="19" t="str">
        <f>IF(ISBLANK(LeaveTracker[[#This Row],[Employee Name]]),"-----",VLOOKUP(LeaveTracker[[#This Row],[Employee Name]],Employees[[Employee Name]:[Office]],6))</f>
        <v>REGULAR</v>
      </c>
      <c r="G6414" s="24">
        <v>45110</v>
      </c>
      <c r="H6414" s="24">
        <v>45112</v>
      </c>
      <c r="I6414" s="20" t="s">
        <v>82</v>
      </c>
      <c r="K6414" s="61" t="str">
        <f ca="1">LeaveTracker[[#This Row],[Days]]&amp;" "&amp;LeaveTracker[[#This Row],[Type of Leave]]</f>
        <v>3 VL</v>
      </c>
      <c r="L6414" s="23">
        <f ca="1">NETWORKDAYS(LeaveTracker[[#This Row],[Start Date]],LeaveTracker[[#This Row],[End Date]],lstHolidays)</f>
        <v>3</v>
      </c>
      <c r="M6414" s="27"/>
    </row>
    <row r="6415" spans="1:13" ht="30" hidden="1" customHeight="1" x14ac:dyDescent="0.3">
      <c r="A6415" s="27">
        <f t="shared" si="75"/>
        <v>2602</v>
      </c>
      <c r="B6415" s="31">
        <v>45110</v>
      </c>
      <c r="C6415" s="31">
        <v>45106</v>
      </c>
      <c r="D6415" s="19" t="s">
        <v>1757</v>
      </c>
      <c r="E6415" s="19" t="str">
        <f>IF(ISBLANK(LeaveTracker[[#This Row],[Employee Name]]),"-----",VLOOKUP(LeaveTracker[[#This Row],[Employee Name]],Employees[[Employee Name]:[Office]],7))</f>
        <v>AGRICULTURE OFFICE</v>
      </c>
      <c r="F6415" s="19" t="str">
        <f>IF(ISBLANK(LeaveTracker[[#This Row],[Employee Name]]),"-----",VLOOKUP(LeaveTracker[[#This Row],[Employee Name]],Employees[[Employee Name]:[Office]],6))</f>
        <v>CASUAL</v>
      </c>
      <c r="G6415" s="24">
        <v>45103</v>
      </c>
      <c r="H6415" s="24">
        <v>45104</v>
      </c>
      <c r="I6415" s="20" t="s">
        <v>81</v>
      </c>
      <c r="K6415" s="61" t="str">
        <f ca="1">LeaveTracker[[#This Row],[Days]]&amp;" "&amp;LeaveTracker[[#This Row],[Type of Leave]]</f>
        <v>2 SL</v>
      </c>
      <c r="L6415" s="23">
        <f ca="1">NETWORKDAYS(LeaveTracker[[#This Row],[Start Date]],LeaveTracker[[#This Row],[End Date]],lstHolidays)</f>
        <v>2</v>
      </c>
      <c r="M6415" s="27"/>
    </row>
    <row r="6416" spans="1:13" ht="30" hidden="1" customHeight="1" x14ac:dyDescent="0.3">
      <c r="A6416" s="27">
        <f t="shared" si="75"/>
        <v>2603</v>
      </c>
      <c r="B6416" s="31">
        <v>45110</v>
      </c>
      <c r="C6416" s="31">
        <v>45106</v>
      </c>
      <c r="D6416" s="19" t="s">
        <v>1768</v>
      </c>
      <c r="E6416" s="19" t="str">
        <f>IF(ISBLANK(LeaveTracker[[#This Row],[Employee Name]]),"-----",VLOOKUP(LeaveTracker[[#This Row],[Employee Name]],Employees[[Employee Name]:[Office]],7))</f>
        <v>CEO</v>
      </c>
      <c r="F6416" s="19" t="str">
        <f>IF(ISBLANK(LeaveTracker[[#This Row],[Employee Name]]),"-----",VLOOKUP(LeaveTracker[[#This Row],[Employee Name]],Employees[[Employee Name]:[Office]],6))</f>
        <v>CASUAL</v>
      </c>
      <c r="G6416" s="24">
        <v>45104</v>
      </c>
      <c r="H6416" s="24">
        <v>45104</v>
      </c>
      <c r="I6416" s="20" t="s">
        <v>81</v>
      </c>
      <c r="K6416" s="61" t="str">
        <f ca="1">LeaveTracker[[#This Row],[Days]]&amp;" "&amp;LeaveTracker[[#This Row],[Type of Leave]]</f>
        <v>1 SL</v>
      </c>
      <c r="L6416" s="23">
        <f ca="1">NETWORKDAYS(LeaveTracker[[#This Row],[Start Date]],LeaveTracker[[#This Row],[End Date]],lstHolidays)</f>
        <v>1</v>
      </c>
      <c r="M6416" s="27"/>
    </row>
    <row r="6417" spans="1:13" ht="30" hidden="1" customHeight="1" x14ac:dyDescent="0.3">
      <c r="A6417" s="27">
        <f t="shared" si="75"/>
        <v>2604</v>
      </c>
      <c r="B6417" s="31">
        <v>45110</v>
      </c>
      <c r="C6417" s="31">
        <v>45106</v>
      </c>
      <c r="D6417" s="19" t="s">
        <v>541</v>
      </c>
      <c r="E6417" s="19" t="str">
        <f>IF(ISBLANK(LeaveTracker[[#This Row],[Employee Name]]),"-----",VLOOKUP(LeaveTracker[[#This Row],[Employee Name]],Employees[[Employee Name]:[Office]],7))</f>
        <v>LCR</v>
      </c>
      <c r="F6417" s="19" t="str">
        <f>IF(ISBLANK(LeaveTracker[[#This Row],[Employee Name]]),"-----",VLOOKUP(LeaveTracker[[#This Row],[Employee Name]],Employees[[Employee Name]:[Office]],6))</f>
        <v>REGULAR</v>
      </c>
      <c r="G6417" s="24">
        <v>45117</v>
      </c>
      <c r="H6417" s="24">
        <v>45117</v>
      </c>
      <c r="I6417" s="20" t="s">
        <v>298</v>
      </c>
      <c r="J6417" s="43" t="s">
        <v>1003</v>
      </c>
      <c r="K6417" s="61" t="str">
        <f ca="1">LeaveTracker[[#This Row],[Days]]&amp;" "&amp;LeaveTracker[[#This Row],[Type of Leave]]</f>
        <v>1 OTHER</v>
      </c>
      <c r="L6417" s="23">
        <f ca="1">NETWORKDAYS(LeaveTracker[[#This Row],[Start Date]],LeaveTracker[[#This Row],[End Date]],lstHolidays)</f>
        <v>1</v>
      </c>
      <c r="M6417" s="27"/>
    </row>
    <row r="6418" spans="1:13" ht="30" hidden="1" customHeight="1" x14ac:dyDescent="0.3">
      <c r="A6418" s="27">
        <f t="shared" si="75"/>
        <v>2605</v>
      </c>
      <c r="B6418" s="31">
        <v>45110</v>
      </c>
      <c r="C6418" s="31">
        <v>45106</v>
      </c>
      <c r="D6418" s="19" t="s">
        <v>735</v>
      </c>
      <c r="E6418" s="19" t="str">
        <f>IF(ISBLANK(LeaveTracker[[#This Row],[Employee Name]]),"-----",VLOOKUP(LeaveTracker[[#This Row],[Employee Name]],Employees[[Employee Name]:[Office]],7))</f>
        <v>SP</v>
      </c>
      <c r="F6418" s="19" t="str">
        <f>IF(ISBLANK(LeaveTracker[[#This Row],[Employee Name]]),"-----",VLOOKUP(LeaveTracker[[#This Row],[Employee Name]],Employees[[Employee Name]:[Office]],6))</f>
        <v>REGULAR</v>
      </c>
      <c r="G6418" s="24">
        <v>45103</v>
      </c>
      <c r="H6418" s="24">
        <v>45104</v>
      </c>
      <c r="I6418" s="20" t="s">
        <v>81</v>
      </c>
      <c r="K6418" s="61" t="str">
        <f ca="1">LeaveTracker[[#This Row],[Days]]&amp;" "&amp;LeaveTracker[[#This Row],[Type of Leave]]</f>
        <v>2 SL</v>
      </c>
      <c r="L6418" s="23">
        <f ca="1">NETWORKDAYS(LeaveTracker[[#This Row],[Start Date]],LeaveTracker[[#This Row],[End Date]],lstHolidays)</f>
        <v>2</v>
      </c>
      <c r="M6418" s="27"/>
    </row>
    <row r="6419" spans="1:13" ht="30" hidden="1" customHeight="1" x14ac:dyDescent="0.3">
      <c r="A6419" s="27">
        <f t="shared" si="75"/>
        <v>2606</v>
      </c>
      <c r="B6419" s="31">
        <v>45110</v>
      </c>
      <c r="C6419" s="31">
        <v>45106</v>
      </c>
      <c r="D6419" s="19" t="s">
        <v>543</v>
      </c>
      <c r="E6419" s="19" t="str">
        <f>IF(ISBLANK(LeaveTracker[[#This Row],[Employee Name]]),"-----",VLOOKUP(LeaveTracker[[#This Row],[Employee Name]],Employees[[Employee Name]:[Office]],7))</f>
        <v>LCR</v>
      </c>
      <c r="F6419" s="19" t="str">
        <f>IF(ISBLANK(LeaveTracker[[#This Row],[Employee Name]]),"-----",VLOOKUP(LeaveTracker[[#This Row],[Employee Name]],Employees[[Employee Name]:[Office]],6))</f>
        <v>REGULAR</v>
      </c>
      <c r="G6419" s="24">
        <v>45104</v>
      </c>
      <c r="H6419" s="24">
        <v>45104</v>
      </c>
      <c r="I6419" s="20" t="s">
        <v>81</v>
      </c>
      <c r="K6419" s="61" t="str">
        <f ca="1">LeaveTracker[[#This Row],[Days]]&amp;" "&amp;LeaveTracker[[#This Row],[Type of Leave]]</f>
        <v>1 SL</v>
      </c>
      <c r="L6419" s="23">
        <f ca="1">NETWORKDAYS(LeaveTracker[[#This Row],[Start Date]],LeaveTracker[[#This Row],[End Date]],lstHolidays)</f>
        <v>1</v>
      </c>
      <c r="M6419" s="27"/>
    </row>
    <row r="6420" spans="1:13" ht="30" hidden="1" customHeight="1" x14ac:dyDescent="0.3">
      <c r="A6420" s="27">
        <f t="shared" si="75"/>
        <v>2607</v>
      </c>
      <c r="B6420" s="31">
        <v>45110</v>
      </c>
      <c r="C6420" s="31">
        <v>45106</v>
      </c>
      <c r="D6420" s="19" t="s">
        <v>355</v>
      </c>
      <c r="E6420" s="19" t="str">
        <f>IF(ISBLANK(LeaveTracker[[#This Row],[Employee Name]]),"-----",VLOOKUP(LeaveTracker[[#This Row],[Employee Name]],Employees[[Employee Name]:[Office]],7))</f>
        <v>LCR</v>
      </c>
      <c r="F6420" s="19" t="str">
        <f>IF(ISBLANK(LeaveTracker[[#This Row],[Employee Name]]),"-----",VLOOKUP(LeaveTracker[[#This Row],[Employee Name]],Employees[[Employee Name]:[Office]],6))</f>
        <v>REGULAR</v>
      </c>
      <c r="G6420" s="24">
        <v>45103</v>
      </c>
      <c r="H6420" s="24">
        <v>45104</v>
      </c>
      <c r="I6420" s="20" t="s">
        <v>81</v>
      </c>
      <c r="K6420" s="61" t="str">
        <f ca="1">LeaveTracker[[#This Row],[Days]]&amp;" "&amp;LeaveTracker[[#This Row],[Type of Leave]]</f>
        <v>2 SL</v>
      </c>
      <c r="L6420" s="23">
        <f ca="1">NETWORKDAYS(LeaveTracker[[#This Row],[Start Date]],LeaveTracker[[#This Row],[End Date]],lstHolidays)</f>
        <v>2</v>
      </c>
      <c r="M6420" s="27"/>
    </row>
    <row r="6421" spans="1:13" ht="30" hidden="1" customHeight="1" x14ac:dyDescent="0.3">
      <c r="A6421" s="27">
        <f t="shared" si="75"/>
        <v>2608</v>
      </c>
      <c r="B6421" s="31">
        <v>45110</v>
      </c>
      <c r="C6421" s="31">
        <v>45096</v>
      </c>
      <c r="D6421" s="19" t="s">
        <v>1308</v>
      </c>
      <c r="E6421" s="19" t="str">
        <f>IF(ISBLANK(LeaveTracker[[#This Row],[Employee Name]]),"-----",VLOOKUP(LeaveTracker[[#This Row],[Employee Name]],Employees[[Employee Name]:[Office]],7))</f>
        <v>CTO</v>
      </c>
      <c r="F6421" s="19" t="str">
        <f>IF(ISBLANK(LeaveTracker[[#This Row],[Employee Name]]),"-----",VLOOKUP(LeaveTracker[[#This Row],[Employee Name]],Employees[[Employee Name]:[Office]],6))</f>
        <v>REGULAR</v>
      </c>
      <c r="G6421" s="24">
        <v>45100</v>
      </c>
      <c r="H6421" s="24">
        <v>45103</v>
      </c>
      <c r="I6421" s="20" t="s">
        <v>81</v>
      </c>
      <c r="K6421" s="61" t="str">
        <f ca="1">LeaveTracker[[#This Row],[Days]]&amp;" "&amp;LeaveTracker[[#This Row],[Type of Leave]]</f>
        <v>2 SL</v>
      </c>
      <c r="L6421" s="23">
        <f ca="1">NETWORKDAYS(LeaveTracker[[#This Row],[Start Date]],LeaveTracker[[#This Row],[End Date]],lstHolidays)</f>
        <v>2</v>
      </c>
      <c r="M6421" s="27"/>
    </row>
    <row r="6422" spans="1:13" ht="30" hidden="1" customHeight="1" x14ac:dyDescent="0.3">
      <c r="A6422" s="27">
        <f t="shared" si="75"/>
        <v>2609</v>
      </c>
      <c r="B6422" s="31">
        <v>45110</v>
      </c>
      <c r="C6422" s="31">
        <v>45104</v>
      </c>
      <c r="D6422" s="19" t="s">
        <v>394</v>
      </c>
      <c r="E6422" s="19" t="str">
        <f>IF(ISBLANK(LeaveTracker[[#This Row],[Employee Name]]),"-----",VLOOKUP(LeaveTracker[[#This Row],[Employee Name]],Employees[[Employee Name]:[Office]],7))</f>
        <v>CTO</v>
      </c>
      <c r="F6422" s="19" t="str">
        <f>IF(ISBLANK(LeaveTracker[[#This Row],[Employee Name]]),"-----",VLOOKUP(LeaveTracker[[#This Row],[Employee Name]],Employees[[Employee Name]:[Office]],6))</f>
        <v>REGULAR</v>
      </c>
      <c r="G6422" s="24">
        <v>45103</v>
      </c>
      <c r="H6422" s="24">
        <v>45103</v>
      </c>
      <c r="I6422" s="20" t="s">
        <v>298</v>
      </c>
      <c r="J6422" s="43" t="s">
        <v>1003</v>
      </c>
      <c r="K6422" s="61" t="str">
        <f ca="1">LeaveTracker[[#This Row],[Days]]&amp;" "&amp;LeaveTracker[[#This Row],[Type of Leave]]</f>
        <v>1 OTHER</v>
      </c>
      <c r="L6422" s="23">
        <f ca="1">NETWORKDAYS(LeaveTracker[[#This Row],[Start Date]],LeaveTracker[[#This Row],[End Date]],lstHolidays)</f>
        <v>1</v>
      </c>
      <c r="M6422" s="27"/>
    </row>
    <row r="6423" spans="1:13" ht="30" hidden="1" customHeight="1" x14ac:dyDescent="0.3">
      <c r="A6423" s="27">
        <f t="shared" si="75"/>
        <v>2610</v>
      </c>
      <c r="B6423" s="31">
        <v>45110</v>
      </c>
      <c r="C6423" s="31">
        <v>45090</v>
      </c>
      <c r="D6423" s="19" t="s">
        <v>471</v>
      </c>
      <c r="E6423" s="19" t="str">
        <f>IF(ISBLANK(LeaveTracker[[#This Row],[Employee Name]]),"-----",VLOOKUP(LeaveTracker[[#This Row],[Employee Name]],Employees[[Employee Name]:[Office]],7))</f>
        <v>PIO</v>
      </c>
      <c r="F6423" s="19" t="str">
        <f>IF(ISBLANK(LeaveTracker[[#This Row],[Employee Name]]),"-----",VLOOKUP(LeaveTracker[[#This Row],[Employee Name]],Employees[[Employee Name]:[Office]],6))</f>
        <v>REGULAR</v>
      </c>
      <c r="G6423" s="24">
        <v>45097</v>
      </c>
      <c r="H6423" s="24">
        <v>45097</v>
      </c>
      <c r="I6423" s="20" t="s">
        <v>298</v>
      </c>
      <c r="J6423" s="43" t="s">
        <v>1003</v>
      </c>
      <c r="K6423" s="61" t="str">
        <f ca="1">LeaveTracker[[#This Row],[Days]]&amp;" "&amp;LeaveTracker[[#This Row],[Type of Leave]]</f>
        <v>1 OTHER</v>
      </c>
      <c r="L6423" s="23">
        <f ca="1">NETWORKDAYS(LeaveTracker[[#This Row],[Start Date]],LeaveTracker[[#This Row],[End Date]],lstHolidays)</f>
        <v>1</v>
      </c>
      <c r="M6423" s="27"/>
    </row>
    <row r="6424" spans="1:13" ht="30" hidden="1" customHeight="1" x14ac:dyDescent="0.3">
      <c r="A6424" s="27">
        <f t="shared" si="75"/>
        <v>2611</v>
      </c>
      <c r="B6424" s="31">
        <v>45110</v>
      </c>
      <c r="C6424" s="31">
        <v>45137</v>
      </c>
      <c r="D6424" s="19" t="s">
        <v>1850</v>
      </c>
      <c r="E6424" s="19" t="str">
        <f>IF(ISBLANK(LeaveTracker[[#This Row],[Employee Name]]),"-----",VLOOKUP(LeaveTracker[[#This Row],[Employee Name]],Employees[[Employee Name]:[Office]],7))</f>
        <v>BIR</v>
      </c>
      <c r="F6424" s="19" t="str">
        <f>IF(ISBLANK(LeaveTracker[[#This Row],[Employee Name]]),"-----",VLOOKUP(LeaveTracker[[#This Row],[Employee Name]],Employees[[Employee Name]:[Office]],6))</f>
        <v>CASUAL</v>
      </c>
      <c r="G6424" s="24">
        <v>45096</v>
      </c>
      <c r="H6424" s="24">
        <v>45096</v>
      </c>
      <c r="I6424" s="20" t="s">
        <v>81</v>
      </c>
      <c r="K6424" s="61" t="str">
        <f ca="1">LeaveTracker[[#This Row],[Days]]&amp;" "&amp;LeaveTracker[[#This Row],[Type of Leave]]</f>
        <v>1 SL</v>
      </c>
      <c r="L6424" s="23">
        <f ca="1">NETWORKDAYS(LeaveTracker[[#This Row],[Start Date]],LeaveTracker[[#This Row],[End Date]],lstHolidays)</f>
        <v>1</v>
      </c>
      <c r="M6424" s="27"/>
    </row>
    <row r="6425" spans="1:13" ht="30" hidden="1" customHeight="1" x14ac:dyDescent="0.3">
      <c r="A6425" s="27">
        <f t="shared" si="75"/>
        <v>2612</v>
      </c>
      <c r="B6425" s="31">
        <v>45110</v>
      </c>
      <c r="C6425" s="31">
        <v>45137</v>
      </c>
      <c r="D6425" s="19" t="s">
        <v>1850</v>
      </c>
      <c r="E6425" s="19" t="str">
        <f>IF(ISBLANK(LeaveTracker[[#This Row],[Employee Name]]),"-----",VLOOKUP(LeaveTracker[[#This Row],[Employee Name]],Employees[[Employee Name]:[Office]],7))</f>
        <v>BIR</v>
      </c>
      <c r="F6425" s="19" t="str">
        <f>IF(ISBLANK(LeaveTracker[[#This Row],[Employee Name]]),"-----",VLOOKUP(LeaveTracker[[#This Row],[Employee Name]],Employees[[Employee Name]:[Office]],6))</f>
        <v>CASUAL</v>
      </c>
      <c r="G6425" s="24">
        <v>45104</v>
      </c>
      <c r="H6425" s="24">
        <v>45104</v>
      </c>
      <c r="I6425" s="20" t="s">
        <v>81</v>
      </c>
      <c r="K6425" s="61" t="str">
        <f ca="1">LeaveTracker[[#This Row],[Days]]&amp;" "&amp;LeaveTracker[[#This Row],[Type of Leave]]</f>
        <v>1 SL</v>
      </c>
      <c r="L6425" s="23">
        <f ca="1">NETWORKDAYS(LeaveTracker[[#This Row],[Start Date]],LeaveTracker[[#This Row],[End Date]],lstHolidays)</f>
        <v>1</v>
      </c>
      <c r="M6425" s="27"/>
    </row>
    <row r="6426" spans="1:13" ht="30" hidden="1" customHeight="1" x14ac:dyDescent="0.3">
      <c r="A6426" s="27">
        <f t="shared" si="75"/>
        <v>2613</v>
      </c>
      <c r="B6426" s="31">
        <v>45110</v>
      </c>
      <c r="C6426" s="31">
        <v>45104</v>
      </c>
      <c r="D6426" s="19" t="s">
        <v>1944</v>
      </c>
      <c r="E6426" s="19" t="str">
        <f>IF(ISBLANK(LeaveTracker[[#This Row],[Employee Name]]),"-----",VLOOKUP(LeaveTracker[[#This Row],[Employee Name]],Employees[[Employee Name]:[Office]],7))</f>
        <v>CHO</v>
      </c>
      <c r="F6426" s="19" t="str">
        <f>IF(ISBLANK(LeaveTracker[[#This Row],[Employee Name]]),"-----",VLOOKUP(LeaveTracker[[#This Row],[Employee Name]],Employees[[Employee Name]:[Office]],6))</f>
        <v>CASUAL</v>
      </c>
      <c r="G6426" s="24">
        <v>45112</v>
      </c>
      <c r="H6426" s="24">
        <v>45112</v>
      </c>
      <c r="I6426" s="20" t="s">
        <v>82</v>
      </c>
      <c r="K6426" s="61" t="str">
        <f ca="1">LeaveTracker[[#This Row],[Days]]&amp;" "&amp;LeaveTracker[[#This Row],[Type of Leave]]</f>
        <v>1 VL</v>
      </c>
      <c r="L6426" s="23">
        <f ca="1">NETWORKDAYS(LeaveTracker[[#This Row],[Start Date]],LeaveTracker[[#This Row],[End Date]],lstHolidays)</f>
        <v>1</v>
      </c>
      <c r="M6426" s="27"/>
    </row>
    <row r="6427" spans="1:13" ht="30" hidden="1" customHeight="1" x14ac:dyDescent="0.3">
      <c r="A6427" s="27">
        <f t="shared" si="75"/>
        <v>2614</v>
      </c>
      <c r="B6427" s="31">
        <v>45110</v>
      </c>
      <c r="C6427" s="31">
        <v>45103</v>
      </c>
      <c r="D6427" s="19" t="s">
        <v>163</v>
      </c>
      <c r="E6427" s="19" t="str">
        <f>IF(ISBLANK(LeaveTracker[[#This Row],[Employee Name]]),"-----",VLOOKUP(LeaveTracker[[#This Row],[Employee Name]],Employees[[Employee Name]:[Office]],7))</f>
        <v>CHO</v>
      </c>
      <c r="F6427" s="19" t="str">
        <f>IF(ISBLANK(LeaveTracker[[#This Row],[Employee Name]]),"-----",VLOOKUP(LeaveTracker[[#This Row],[Employee Name]],Employees[[Employee Name]:[Office]],6))</f>
        <v>REGULAR</v>
      </c>
      <c r="G6427" s="24">
        <v>45097</v>
      </c>
      <c r="H6427" s="24">
        <v>45097</v>
      </c>
      <c r="I6427" s="20" t="s">
        <v>81</v>
      </c>
      <c r="K6427" s="61" t="str">
        <f ca="1">LeaveTracker[[#This Row],[Days]]&amp;" "&amp;LeaveTracker[[#This Row],[Type of Leave]]</f>
        <v>1 SL</v>
      </c>
      <c r="L6427" s="23">
        <f ca="1">NETWORKDAYS(LeaveTracker[[#This Row],[Start Date]],LeaveTracker[[#This Row],[End Date]],lstHolidays)</f>
        <v>1</v>
      </c>
      <c r="M6427" s="27"/>
    </row>
    <row r="6428" spans="1:13" ht="30" hidden="1" customHeight="1" x14ac:dyDescent="0.3">
      <c r="A6428" s="27">
        <f t="shared" si="75"/>
        <v>2615</v>
      </c>
      <c r="B6428" s="31">
        <v>45110</v>
      </c>
      <c r="C6428" s="31">
        <v>45106</v>
      </c>
      <c r="D6428" s="19" t="s">
        <v>136</v>
      </c>
      <c r="E6428" s="19" t="str">
        <f>IF(ISBLANK(LeaveTracker[[#This Row],[Employee Name]]),"-----",VLOOKUP(LeaveTracker[[#This Row],[Employee Name]],Employees[[Employee Name]:[Office]],7))</f>
        <v>CHO</v>
      </c>
      <c r="F6428" s="19" t="str">
        <f>IF(ISBLANK(LeaveTracker[[#This Row],[Employee Name]]),"-----",VLOOKUP(LeaveTracker[[#This Row],[Employee Name]],Employees[[Employee Name]:[Office]],6))</f>
        <v>REGULAR</v>
      </c>
      <c r="G6428" s="24">
        <v>45104</v>
      </c>
      <c r="H6428" s="24">
        <v>45104</v>
      </c>
      <c r="I6428" s="20" t="s">
        <v>81</v>
      </c>
      <c r="K6428" s="61" t="str">
        <f ca="1">LeaveTracker[[#This Row],[Days]]&amp;" "&amp;LeaveTracker[[#This Row],[Type of Leave]]</f>
        <v>1 SL</v>
      </c>
      <c r="L6428" s="23">
        <f ca="1">NETWORKDAYS(LeaveTracker[[#This Row],[Start Date]],LeaveTracker[[#This Row],[End Date]],lstHolidays)</f>
        <v>1</v>
      </c>
      <c r="M6428" s="27"/>
    </row>
    <row r="6429" spans="1:13" ht="30" hidden="1" customHeight="1" x14ac:dyDescent="0.3">
      <c r="A6429" s="27">
        <f t="shared" si="75"/>
        <v>2616</v>
      </c>
      <c r="B6429" s="31">
        <v>45110</v>
      </c>
      <c r="C6429" s="31">
        <v>45103</v>
      </c>
      <c r="D6429" s="19" t="s">
        <v>2285</v>
      </c>
      <c r="E6429" s="19" t="str">
        <f>IF(ISBLANK(LeaveTracker[[#This Row],[Employee Name]]),"-----",VLOOKUP(LeaveTracker[[#This Row],[Employee Name]],Employees[[Employee Name]:[Office]],7))</f>
        <v>CHO</v>
      </c>
      <c r="F6429" s="19">
        <f>IF(ISBLANK(LeaveTracker[[#This Row],[Employee Name]]),"-----",VLOOKUP(LeaveTracker[[#This Row],[Employee Name]],Employees[[Employee Name]:[Office]],6))</f>
        <v>0</v>
      </c>
      <c r="G6429" s="24">
        <v>45100</v>
      </c>
      <c r="H6429" s="24">
        <v>45100</v>
      </c>
      <c r="I6429" s="20" t="s">
        <v>81</v>
      </c>
      <c r="K6429" s="61" t="str">
        <f ca="1">LeaveTracker[[#This Row],[Days]]&amp;" "&amp;LeaveTracker[[#This Row],[Type of Leave]]</f>
        <v>1 SL</v>
      </c>
      <c r="L6429" s="23">
        <f ca="1">NETWORKDAYS(LeaveTracker[[#This Row],[Start Date]],LeaveTracker[[#This Row],[End Date]],lstHolidays)</f>
        <v>1</v>
      </c>
      <c r="M6429" s="27"/>
    </row>
    <row r="6430" spans="1:13" ht="30" hidden="1" customHeight="1" x14ac:dyDescent="0.3">
      <c r="A6430" s="27">
        <f t="shared" si="75"/>
        <v>2617</v>
      </c>
      <c r="B6430" s="31">
        <v>45110</v>
      </c>
      <c r="C6430" s="31">
        <v>45106</v>
      </c>
      <c r="D6430" s="19" t="s">
        <v>530</v>
      </c>
      <c r="E6430" s="19" t="str">
        <f>IF(ISBLANK(LeaveTracker[[#This Row],[Employee Name]]),"-----",VLOOKUP(LeaveTracker[[#This Row],[Employee Name]],Employees[[Employee Name]:[Office]],7))</f>
        <v>GSO</v>
      </c>
      <c r="F6430" s="19" t="str">
        <f>IF(ISBLANK(LeaveTracker[[#This Row],[Employee Name]]),"-----",VLOOKUP(LeaveTracker[[#This Row],[Employee Name]],Employees[[Employee Name]:[Office]],6))</f>
        <v>REGULAR</v>
      </c>
      <c r="G6430" s="24">
        <v>45104</v>
      </c>
      <c r="H6430" s="24">
        <v>45104</v>
      </c>
      <c r="I6430" s="20" t="s">
        <v>81</v>
      </c>
      <c r="K6430" s="61" t="str">
        <f ca="1">LeaveTracker[[#This Row],[Days]]&amp;" "&amp;LeaveTracker[[#This Row],[Type of Leave]]</f>
        <v>1 SL</v>
      </c>
      <c r="L6430" s="23">
        <f ca="1">NETWORKDAYS(LeaveTracker[[#This Row],[Start Date]],LeaveTracker[[#This Row],[End Date]],lstHolidays)</f>
        <v>1</v>
      </c>
      <c r="M6430" s="27"/>
    </row>
    <row r="6431" spans="1:13" ht="30" hidden="1" customHeight="1" x14ac:dyDescent="0.3">
      <c r="A6431" s="27">
        <f t="shared" si="75"/>
        <v>2618</v>
      </c>
      <c r="B6431" s="31">
        <v>45110</v>
      </c>
      <c r="C6431" s="31">
        <v>45106</v>
      </c>
      <c r="D6431" s="19" t="s">
        <v>471</v>
      </c>
      <c r="E6431" s="19" t="str">
        <f>IF(ISBLANK(LeaveTracker[[#This Row],[Employee Name]]),"-----",VLOOKUP(LeaveTracker[[#This Row],[Employee Name]],Employees[[Employee Name]:[Office]],7))</f>
        <v>PIO</v>
      </c>
      <c r="F6431" s="19" t="str">
        <f>IF(ISBLANK(LeaveTracker[[#This Row],[Employee Name]]),"-----",VLOOKUP(LeaveTracker[[#This Row],[Employee Name]],Employees[[Employee Name]:[Office]],6))</f>
        <v>REGULAR</v>
      </c>
      <c r="G6431" s="24">
        <v>45103</v>
      </c>
      <c r="H6431" s="24">
        <v>45103</v>
      </c>
      <c r="I6431" s="20" t="s">
        <v>81</v>
      </c>
      <c r="K6431" s="61" t="str">
        <f ca="1">LeaveTracker[[#This Row],[Days]]&amp;" "&amp;LeaveTracker[[#This Row],[Type of Leave]]</f>
        <v>1 SL</v>
      </c>
      <c r="L6431" s="23">
        <f ca="1">NETWORKDAYS(LeaveTracker[[#This Row],[Start Date]],LeaveTracker[[#This Row],[End Date]],lstHolidays)</f>
        <v>1</v>
      </c>
      <c r="M6431" s="27"/>
    </row>
    <row r="6432" spans="1:13" ht="30" hidden="1" customHeight="1" x14ac:dyDescent="0.3">
      <c r="A6432" s="27">
        <f t="shared" si="75"/>
        <v>2619</v>
      </c>
      <c r="B6432" s="31">
        <v>45110</v>
      </c>
      <c r="C6432" s="31">
        <v>45106</v>
      </c>
      <c r="D6432" s="19" t="s">
        <v>473</v>
      </c>
      <c r="E6432" s="19" t="str">
        <f>IF(ISBLANK(LeaveTracker[[#This Row],[Employee Name]]),"-----",VLOOKUP(LeaveTracker[[#This Row],[Employee Name]],Employees[[Employee Name]:[Office]],7))</f>
        <v>PIO</v>
      </c>
      <c r="F6432" s="19" t="str">
        <f>IF(ISBLANK(LeaveTracker[[#This Row],[Employee Name]]),"-----",VLOOKUP(LeaveTracker[[#This Row],[Employee Name]],Employees[[Employee Name]:[Office]],6))</f>
        <v>REGULAR</v>
      </c>
      <c r="G6432" s="24">
        <v>45103</v>
      </c>
      <c r="H6432" s="24">
        <v>45104</v>
      </c>
      <c r="I6432" s="20" t="s">
        <v>81</v>
      </c>
      <c r="K6432" s="61" t="str">
        <f ca="1">LeaveTracker[[#This Row],[Days]]&amp;" "&amp;LeaveTracker[[#This Row],[Type of Leave]]</f>
        <v>2 SL</v>
      </c>
      <c r="L6432" s="23">
        <f ca="1">NETWORKDAYS(LeaveTracker[[#This Row],[Start Date]],LeaveTracker[[#This Row],[End Date]],lstHolidays)</f>
        <v>2</v>
      </c>
      <c r="M6432" s="27"/>
    </row>
    <row r="6433" spans="1:13" ht="30" hidden="1" customHeight="1" x14ac:dyDescent="0.3">
      <c r="A6433" s="27">
        <f t="shared" si="75"/>
        <v>2620</v>
      </c>
      <c r="B6433" s="31">
        <v>45110</v>
      </c>
      <c r="C6433" s="31">
        <v>45106</v>
      </c>
      <c r="D6433" s="19" t="s">
        <v>1049</v>
      </c>
      <c r="E6433" s="19" t="str">
        <f>IF(ISBLANK(LeaveTracker[[#This Row],[Employee Name]]),"-----",VLOOKUP(LeaveTracker[[#This Row],[Employee Name]],Employees[[Employee Name]:[Office]],7))</f>
        <v>PIO</v>
      </c>
      <c r="F6433" s="19" t="str">
        <f>IF(ISBLANK(LeaveTracker[[#This Row],[Employee Name]]),"-----",VLOOKUP(LeaveTracker[[#This Row],[Employee Name]],Employees[[Employee Name]:[Office]],6))</f>
        <v>REGULAR</v>
      </c>
      <c r="G6433" s="24">
        <v>45104</v>
      </c>
      <c r="H6433" s="24">
        <v>45104</v>
      </c>
      <c r="I6433" s="20" t="s">
        <v>81</v>
      </c>
      <c r="K6433" s="61" t="str">
        <f ca="1">LeaveTracker[[#This Row],[Days]]&amp;" "&amp;LeaveTracker[[#This Row],[Type of Leave]]</f>
        <v>1 SL</v>
      </c>
      <c r="L6433" s="23">
        <f ca="1">NETWORKDAYS(LeaveTracker[[#This Row],[Start Date]],LeaveTracker[[#This Row],[End Date]],lstHolidays)</f>
        <v>1</v>
      </c>
      <c r="M6433" s="27"/>
    </row>
    <row r="6434" spans="1:13" ht="30" hidden="1" customHeight="1" x14ac:dyDescent="0.3">
      <c r="A6434" s="27">
        <f t="shared" si="75"/>
        <v>2621</v>
      </c>
      <c r="B6434" s="31">
        <v>45110</v>
      </c>
      <c r="C6434" s="31">
        <v>45103</v>
      </c>
      <c r="D6434" s="19" t="s">
        <v>1070</v>
      </c>
      <c r="E6434" s="19" t="str">
        <f>IF(ISBLANK(LeaveTracker[[#This Row],[Employee Name]]),"-----",VLOOKUP(LeaveTracker[[#This Row],[Employee Name]],Employees[[Employee Name]:[Office]],7))</f>
        <v>PIO</v>
      </c>
      <c r="F6434" s="19" t="str">
        <f>IF(ISBLANK(LeaveTracker[[#This Row],[Employee Name]]),"-----",VLOOKUP(LeaveTracker[[#This Row],[Employee Name]],Employees[[Employee Name]:[Office]],6))</f>
        <v>REGULAR</v>
      </c>
      <c r="G6434" s="24">
        <v>45100</v>
      </c>
      <c r="H6434" s="24">
        <v>45100</v>
      </c>
      <c r="I6434" s="20" t="s">
        <v>81</v>
      </c>
      <c r="K6434" s="61" t="str">
        <f ca="1">LeaveTracker[[#This Row],[Days]]&amp;" "&amp;LeaveTracker[[#This Row],[Type of Leave]]</f>
        <v>1 SL</v>
      </c>
      <c r="L6434" s="23">
        <f ca="1">NETWORKDAYS(LeaveTracker[[#This Row],[Start Date]],LeaveTracker[[#This Row],[End Date]],lstHolidays)</f>
        <v>1</v>
      </c>
      <c r="M6434" s="27"/>
    </row>
    <row r="6435" spans="1:13" ht="30" hidden="1" customHeight="1" x14ac:dyDescent="0.3">
      <c r="A6435" s="27">
        <f t="shared" si="75"/>
        <v>2622</v>
      </c>
      <c r="B6435" s="31">
        <v>45110</v>
      </c>
      <c r="C6435" s="31">
        <v>45099</v>
      </c>
      <c r="D6435" s="19" t="s">
        <v>1070</v>
      </c>
      <c r="E6435" s="19" t="str">
        <f>IF(ISBLANK(LeaveTracker[[#This Row],[Employee Name]]),"-----",VLOOKUP(LeaveTracker[[#This Row],[Employee Name]],Employees[[Employee Name]:[Office]],7))</f>
        <v>PIO</v>
      </c>
      <c r="F6435" s="19" t="str">
        <f>IF(ISBLANK(LeaveTracker[[#This Row],[Employee Name]]),"-----",VLOOKUP(LeaveTracker[[#This Row],[Employee Name]],Employees[[Employee Name]:[Office]],6))</f>
        <v>REGULAR</v>
      </c>
      <c r="G6435" s="24">
        <v>45097</v>
      </c>
      <c r="H6435" s="24">
        <v>45097</v>
      </c>
      <c r="I6435" s="20" t="s">
        <v>298</v>
      </c>
      <c r="J6435" s="43" t="s">
        <v>1003</v>
      </c>
      <c r="K6435" s="61" t="str">
        <f ca="1">LeaveTracker[[#This Row],[Days]]&amp;" "&amp;LeaveTracker[[#This Row],[Type of Leave]]</f>
        <v>1 OTHER</v>
      </c>
      <c r="L6435" s="23">
        <f ca="1">NETWORKDAYS(LeaveTracker[[#This Row],[Start Date]],LeaveTracker[[#This Row],[End Date]],lstHolidays)</f>
        <v>1</v>
      </c>
      <c r="M6435" s="27"/>
    </row>
    <row r="6436" spans="1:13" ht="30" hidden="1" customHeight="1" x14ac:dyDescent="0.3">
      <c r="A6436" s="27">
        <f t="shared" si="75"/>
        <v>2623</v>
      </c>
      <c r="B6436" s="31">
        <v>45110</v>
      </c>
      <c r="C6436" s="31">
        <v>45106</v>
      </c>
      <c r="D6436" s="19" t="s">
        <v>323</v>
      </c>
      <c r="E6436" s="19" t="str">
        <f>IF(ISBLANK(LeaveTracker[[#This Row],[Employee Name]]),"-----",VLOOKUP(LeaveTracker[[#This Row],[Employee Name]],Employees[[Employee Name]:[Office]],7))</f>
        <v>CEO</v>
      </c>
      <c r="F6436" s="19" t="str">
        <f>IF(ISBLANK(LeaveTracker[[#This Row],[Employee Name]]),"-----",VLOOKUP(LeaveTracker[[#This Row],[Employee Name]],Employees[[Employee Name]:[Office]],6))</f>
        <v>REGULAR</v>
      </c>
      <c r="G6436" s="24">
        <v>45104</v>
      </c>
      <c r="H6436" s="24">
        <v>45104</v>
      </c>
      <c r="I6436" s="20" t="s">
        <v>81</v>
      </c>
      <c r="K6436" s="61" t="str">
        <f ca="1">LeaveTracker[[#This Row],[Days]]&amp;" "&amp;LeaveTracker[[#This Row],[Type of Leave]]</f>
        <v>1 SL</v>
      </c>
      <c r="L6436" s="23">
        <f ca="1">NETWORKDAYS(LeaveTracker[[#This Row],[Start Date]],LeaveTracker[[#This Row],[End Date]],lstHolidays)</f>
        <v>1</v>
      </c>
      <c r="M6436" s="27"/>
    </row>
    <row r="6437" spans="1:13" ht="30" hidden="1" customHeight="1" x14ac:dyDescent="0.3">
      <c r="A6437" s="27">
        <f t="shared" ref="A6437:A6500" si="76">A6436+1</f>
        <v>2624</v>
      </c>
      <c r="B6437" s="31">
        <v>45110</v>
      </c>
      <c r="C6437" s="31">
        <v>45106</v>
      </c>
      <c r="D6437" s="19" t="s">
        <v>418</v>
      </c>
      <c r="E6437" s="19" t="str">
        <f>IF(ISBLANK(LeaveTracker[[#This Row],[Employee Name]]),"-----",VLOOKUP(LeaveTracker[[#This Row],[Employee Name]],Employees[[Employee Name]:[Office]],7))</f>
        <v>CTO</v>
      </c>
      <c r="F6437" s="19" t="str">
        <f>IF(ISBLANK(LeaveTracker[[#This Row],[Employee Name]]),"-----",VLOOKUP(LeaveTracker[[#This Row],[Employee Name]],Employees[[Employee Name]:[Office]],6))</f>
        <v>REGULAR</v>
      </c>
      <c r="G6437" s="24">
        <v>45103</v>
      </c>
      <c r="H6437" s="24">
        <v>45104</v>
      </c>
      <c r="I6437" s="20" t="s">
        <v>81</v>
      </c>
      <c r="K6437" s="61" t="str">
        <f ca="1">LeaveTracker[[#This Row],[Days]]&amp;" "&amp;LeaveTracker[[#This Row],[Type of Leave]]</f>
        <v>2 SL</v>
      </c>
      <c r="L6437" s="23">
        <f ca="1">NETWORKDAYS(LeaveTracker[[#This Row],[Start Date]],LeaveTracker[[#This Row],[End Date]],lstHolidays)</f>
        <v>2</v>
      </c>
      <c r="M6437" s="27"/>
    </row>
    <row r="6438" spans="1:13" ht="30" hidden="1" customHeight="1" x14ac:dyDescent="0.3">
      <c r="A6438" s="27">
        <f t="shared" si="76"/>
        <v>2625</v>
      </c>
      <c r="B6438" s="31">
        <v>45110</v>
      </c>
      <c r="C6438" s="31">
        <v>45107</v>
      </c>
      <c r="D6438" s="19" t="s">
        <v>630</v>
      </c>
      <c r="E6438" s="19" t="str">
        <f>IF(ISBLANK(LeaveTracker[[#This Row],[Employee Name]]),"-----",VLOOKUP(LeaveTracker[[#This Row],[Employee Name]],Employees[[Employee Name]:[Office]],7))</f>
        <v>CCT</v>
      </c>
      <c r="F6438" s="19" t="str">
        <f>IF(ISBLANK(LeaveTracker[[#This Row],[Employee Name]]),"-----",VLOOKUP(LeaveTracker[[#This Row],[Employee Name]],Employees[[Employee Name]:[Office]],6))</f>
        <v>REGULAR</v>
      </c>
      <c r="G6438" s="21">
        <v>45117</v>
      </c>
      <c r="H6438" s="24">
        <v>45117</v>
      </c>
      <c r="I6438" s="20" t="s">
        <v>298</v>
      </c>
      <c r="J6438" s="43" t="s">
        <v>1003</v>
      </c>
      <c r="K6438" s="61" t="str">
        <f ca="1">LeaveTracker[[#This Row],[Days]]&amp;" "&amp;LeaveTracker[[#This Row],[Type of Leave]]</f>
        <v>1 OTHER</v>
      </c>
      <c r="L6438" s="23">
        <f ca="1">NETWORKDAYS(LeaveTracker[[#This Row],[Start Date]],LeaveTracker[[#This Row],[End Date]],lstHolidays)</f>
        <v>1</v>
      </c>
      <c r="M6438" s="27"/>
    </row>
    <row r="6439" spans="1:13" ht="30" hidden="1" customHeight="1" x14ac:dyDescent="0.3">
      <c r="A6439" s="27">
        <f t="shared" si="76"/>
        <v>2626</v>
      </c>
      <c r="B6439" s="31">
        <v>45110</v>
      </c>
      <c r="C6439" s="31">
        <v>45107</v>
      </c>
      <c r="D6439" s="19" t="s">
        <v>1934</v>
      </c>
      <c r="E6439" s="19" t="str">
        <f>IF(ISBLANK(LeaveTracker[[#This Row],[Employee Name]]),"-----",VLOOKUP(LeaveTracker[[#This Row],[Employee Name]],Employees[[Employee Name]:[Office]],7))</f>
        <v>FIRE DEPARTMENT</v>
      </c>
      <c r="F6439" s="19" t="str">
        <f>IF(ISBLANK(LeaveTracker[[#This Row],[Employee Name]]),"-----",VLOOKUP(LeaveTracker[[#This Row],[Employee Name]],Employees[[Employee Name]:[Office]],6))</f>
        <v>CASUAL</v>
      </c>
      <c r="G6439" s="24">
        <v>45113</v>
      </c>
      <c r="H6439" s="24">
        <v>45115</v>
      </c>
      <c r="I6439" s="20" t="s">
        <v>82</v>
      </c>
      <c r="K6439" s="61" t="str">
        <f ca="1">LeaveTracker[[#This Row],[Days]]&amp;" "&amp;LeaveTracker[[#This Row],[Type of Leave]]</f>
        <v>2 VL</v>
      </c>
      <c r="L6439" s="23">
        <f ca="1">NETWORKDAYS(LeaveTracker[[#This Row],[Start Date]],LeaveTracker[[#This Row],[End Date]],lstHolidays)</f>
        <v>2</v>
      </c>
      <c r="M6439" s="27"/>
    </row>
    <row r="6440" spans="1:13" ht="30" hidden="1" customHeight="1" x14ac:dyDescent="0.3">
      <c r="A6440" s="27">
        <f t="shared" si="76"/>
        <v>2627</v>
      </c>
      <c r="B6440" s="31">
        <v>45110</v>
      </c>
      <c r="C6440" s="31">
        <v>45107</v>
      </c>
      <c r="D6440" s="19" t="s">
        <v>1934</v>
      </c>
      <c r="E6440" s="19" t="str">
        <f>IF(ISBLANK(LeaveTracker[[#This Row],[Employee Name]]),"-----",VLOOKUP(LeaveTracker[[#This Row],[Employee Name]],Employees[[Employee Name]:[Office]],7))</f>
        <v>FIRE DEPARTMENT</v>
      </c>
      <c r="F6440" s="19" t="str">
        <f>IF(ISBLANK(LeaveTracker[[#This Row],[Employee Name]]),"-----",VLOOKUP(LeaveTracker[[#This Row],[Employee Name]],Employees[[Employee Name]:[Office]],6))</f>
        <v>CASUAL</v>
      </c>
      <c r="G6440" s="24">
        <v>45119</v>
      </c>
      <c r="H6440" s="24">
        <v>45121</v>
      </c>
      <c r="I6440" s="20" t="s">
        <v>82</v>
      </c>
      <c r="K6440" s="61" t="str">
        <f ca="1">LeaveTracker[[#This Row],[Days]]&amp;" "&amp;LeaveTracker[[#This Row],[Type of Leave]]</f>
        <v>3 VL</v>
      </c>
      <c r="L6440" s="23">
        <f ca="1">NETWORKDAYS(LeaveTracker[[#This Row],[Start Date]],LeaveTracker[[#This Row],[End Date]],lstHolidays)</f>
        <v>3</v>
      </c>
      <c r="M6440" s="27"/>
    </row>
    <row r="6441" spans="1:13" ht="30" hidden="1" customHeight="1" x14ac:dyDescent="0.3">
      <c r="A6441" s="27">
        <f t="shared" si="76"/>
        <v>2628</v>
      </c>
      <c r="B6441" s="31">
        <v>45110</v>
      </c>
      <c r="C6441" s="31">
        <v>45107</v>
      </c>
      <c r="D6441" s="19" t="s">
        <v>1934</v>
      </c>
      <c r="E6441" s="19" t="str">
        <f>IF(ISBLANK(LeaveTracker[[#This Row],[Employee Name]]),"-----",VLOOKUP(LeaveTracker[[#This Row],[Employee Name]],Employees[[Employee Name]:[Office]],7))</f>
        <v>FIRE DEPARTMENT</v>
      </c>
      <c r="F6441" s="19" t="str">
        <f>IF(ISBLANK(LeaveTracker[[#This Row],[Employee Name]]),"-----",VLOOKUP(LeaveTracker[[#This Row],[Employee Name]],Employees[[Employee Name]:[Office]],6))</f>
        <v>CASUAL</v>
      </c>
      <c r="G6441" s="24">
        <v>45125</v>
      </c>
      <c r="H6441" s="24">
        <v>45127</v>
      </c>
      <c r="I6441" s="20" t="s">
        <v>82</v>
      </c>
      <c r="K6441" s="61" t="str">
        <f ca="1">LeaveTracker[[#This Row],[Days]]&amp;" "&amp;LeaveTracker[[#This Row],[Type of Leave]]</f>
        <v>3 VL</v>
      </c>
      <c r="L6441" s="23">
        <f ca="1">NETWORKDAYS(LeaveTracker[[#This Row],[Start Date]],LeaveTracker[[#This Row],[End Date]],lstHolidays)</f>
        <v>3</v>
      </c>
      <c r="M6441" s="27"/>
    </row>
    <row r="6442" spans="1:13" ht="30" hidden="1" customHeight="1" x14ac:dyDescent="0.3">
      <c r="A6442" s="27">
        <f t="shared" si="76"/>
        <v>2629</v>
      </c>
      <c r="B6442" s="31">
        <v>45110</v>
      </c>
      <c r="C6442" s="31">
        <v>45107</v>
      </c>
      <c r="D6442" s="19" t="s">
        <v>1934</v>
      </c>
      <c r="E6442" s="19" t="str">
        <f>IF(ISBLANK(LeaveTracker[[#This Row],[Employee Name]]),"-----",VLOOKUP(LeaveTracker[[#This Row],[Employee Name]],Employees[[Employee Name]:[Office]],7))</f>
        <v>FIRE DEPARTMENT</v>
      </c>
      <c r="F6442" s="19" t="str">
        <f>IF(ISBLANK(LeaveTracker[[#This Row],[Employee Name]]),"-----",VLOOKUP(LeaveTracker[[#This Row],[Employee Name]],Employees[[Employee Name]:[Office]],6))</f>
        <v>CASUAL</v>
      </c>
      <c r="G6442" s="24">
        <v>45131</v>
      </c>
      <c r="H6442" s="24">
        <v>45133</v>
      </c>
      <c r="I6442" s="20" t="s">
        <v>82</v>
      </c>
      <c r="K6442" s="61" t="str">
        <f ca="1">LeaveTracker[[#This Row],[Days]]&amp;" "&amp;LeaveTracker[[#This Row],[Type of Leave]]</f>
        <v>2 VL</v>
      </c>
      <c r="L6442" s="23">
        <f ca="1">NETWORKDAYS(LeaveTracker[[#This Row],[Start Date]],LeaveTracker[[#This Row],[End Date]],lstHolidays)</f>
        <v>2</v>
      </c>
      <c r="M6442" s="27"/>
    </row>
    <row r="6443" spans="1:13" ht="30" hidden="1" customHeight="1" x14ac:dyDescent="0.3">
      <c r="A6443" s="27">
        <f t="shared" si="76"/>
        <v>2630</v>
      </c>
      <c r="B6443" s="31">
        <v>45110</v>
      </c>
      <c r="C6443" s="31">
        <v>45107</v>
      </c>
      <c r="D6443" s="19" t="s">
        <v>1934</v>
      </c>
      <c r="E6443" s="19" t="str">
        <f>IF(ISBLANK(LeaveTracker[[#This Row],[Employee Name]]),"-----",VLOOKUP(LeaveTracker[[#This Row],[Employee Name]],Employees[[Employee Name]:[Office]],7))</f>
        <v>FIRE DEPARTMENT</v>
      </c>
      <c r="F6443" s="19" t="str">
        <f>IF(ISBLANK(LeaveTracker[[#This Row],[Employee Name]]),"-----",VLOOKUP(LeaveTracker[[#This Row],[Employee Name]],Employees[[Employee Name]:[Office]],6))</f>
        <v>CASUAL</v>
      </c>
      <c r="G6443" s="24">
        <v>45137</v>
      </c>
      <c r="H6443" s="24">
        <v>45139</v>
      </c>
      <c r="I6443" s="20" t="s">
        <v>82</v>
      </c>
      <c r="K6443" s="61" t="str">
        <f ca="1">LeaveTracker[[#This Row],[Days]]&amp;" "&amp;LeaveTracker[[#This Row],[Type of Leave]]</f>
        <v>2 VL</v>
      </c>
      <c r="L6443" s="23">
        <f ca="1">NETWORKDAYS(LeaveTracker[[#This Row],[Start Date]],LeaveTracker[[#This Row],[End Date]],lstHolidays)</f>
        <v>2</v>
      </c>
      <c r="M6443" s="27"/>
    </row>
    <row r="6444" spans="1:13" ht="30" hidden="1" customHeight="1" x14ac:dyDescent="0.3">
      <c r="A6444" s="27">
        <f t="shared" si="76"/>
        <v>2631</v>
      </c>
      <c r="B6444" s="31">
        <v>45110</v>
      </c>
      <c r="C6444" s="31">
        <v>45103</v>
      </c>
      <c r="D6444" s="19" t="s">
        <v>111</v>
      </c>
      <c r="E6444" s="19" t="str">
        <f>IF(ISBLANK(LeaveTracker[[#This Row],[Employee Name]]),"-----",VLOOKUP(LeaveTracker[[#This Row],[Employee Name]],Employees[[Employee Name]:[Office]],7))</f>
        <v>ONT</v>
      </c>
      <c r="F6444" s="19" t="str">
        <f>IF(ISBLANK(LeaveTracker[[#This Row],[Employee Name]]),"-----",VLOOKUP(LeaveTracker[[#This Row],[Employee Name]],Employees[[Employee Name]:[Office]],6))</f>
        <v>REGULAR</v>
      </c>
      <c r="G6444" s="24">
        <v>45097</v>
      </c>
      <c r="H6444" s="24">
        <v>45097</v>
      </c>
      <c r="I6444" s="20" t="s">
        <v>81</v>
      </c>
      <c r="K6444" s="61" t="str">
        <f ca="1">LeaveTracker[[#This Row],[Days]]&amp;" "&amp;LeaveTracker[[#This Row],[Type of Leave]]</f>
        <v>1 SL</v>
      </c>
      <c r="L6444" s="23">
        <f ca="1">NETWORKDAYS(LeaveTracker[[#This Row],[Start Date]],LeaveTracker[[#This Row],[End Date]],lstHolidays)</f>
        <v>1</v>
      </c>
      <c r="M6444" s="27"/>
    </row>
    <row r="6445" spans="1:13" ht="30" hidden="1" customHeight="1" x14ac:dyDescent="0.3">
      <c r="A6445" s="27">
        <f t="shared" si="76"/>
        <v>2632</v>
      </c>
      <c r="B6445" s="31">
        <v>45110</v>
      </c>
      <c r="C6445" s="31">
        <v>45106</v>
      </c>
      <c r="D6445" s="19" t="s">
        <v>2354</v>
      </c>
      <c r="E6445" s="19" t="str">
        <f>IF(ISBLANK(LeaveTracker[[#This Row],[Employee Name]]),"-----",VLOOKUP(LeaveTracker[[#This Row],[Employee Name]],Employees[[Employee Name]:[Office]],7))</f>
        <v>SP</v>
      </c>
      <c r="F6445" s="19" t="str">
        <f>IF(ISBLANK(LeaveTracker[[#This Row],[Employee Name]]),"-----",VLOOKUP(LeaveTracker[[#This Row],[Employee Name]],Employees[[Employee Name]:[Office]],6))</f>
        <v>CASUAL</v>
      </c>
      <c r="G6445" s="24">
        <v>45113</v>
      </c>
      <c r="H6445" s="24">
        <v>45114</v>
      </c>
      <c r="I6445" s="20" t="s">
        <v>82</v>
      </c>
      <c r="K6445" s="61" t="str">
        <f ca="1">LeaveTracker[[#This Row],[Days]]&amp;" "&amp;LeaveTracker[[#This Row],[Type of Leave]]</f>
        <v>2 VL</v>
      </c>
      <c r="L6445" s="23">
        <f ca="1">NETWORKDAYS(LeaveTracker[[#This Row],[Start Date]],LeaveTracker[[#This Row],[End Date]],lstHolidays)</f>
        <v>2</v>
      </c>
      <c r="M6445" s="27"/>
    </row>
    <row r="6446" spans="1:13" ht="30" hidden="1" customHeight="1" x14ac:dyDescent="0.3">
      <c r="A6446" s="27">
        <f t="shared" si="76"/>
        <v>2633</v>
      </c>
      <c r="B6446" s="31">
        <v>45110</v>
      </c>
      <c r="C6446" s="31">
        <v>45106</v>
      </c>
      <c r="D6446" s="19" t="s">
        <v>1810</v>
      </c>
      <c r="E6446" s="19" t="str">
        <f>IF(ISBLANK(LeaveTracker[[#This Row],[Employee Name]]),"-----",VLOOKUP(LeaveTracker[[#This Row],[Employee Name]],Employees[[Employee Name]:[Office]],7))</f>
        <v>TCNHS</v>
      </c>
      <c r="F6446" s="19" t="str">
        <f>IF(ISBLANK(LeaveTracker[[#This Row],[Employee Name]]),"-----",VLOOKUP(LeaveTracker[[#This Row],[Employee Name]],Employees[[Employee Name]:[Office]],6))</f>
        <v>CASUAL</v>
      </c>
      <c r="G6446" s="24">
        <v>45097</v>
      </c>
      <c r="H6446" s="24">
        <v>45097</v>
      </c>
      <c r="I6446" s="20" t="s">
        <v>81</v>
      </c>
      <c r="K6446" s="61" t="str">
        <f ca="1">LeaveTracker[[#This Row],[Days]]&amp;" "&amp;LeaveTracker[[#This Row],[Type of Leave]]</f>
        <v>1 SL</v>
      </c>
      <c r="L6446" s="23">
        <f ca="1">NETWORKDAYS(LeaveTracker[[#This Row],[Start Date]],LeaveTracker[[#This Row],[End Date]],lstHolidays)</f>
        <v>1</v>
      </c>
      <c r="M6446" s="27"/>
    </row>
    <row r="6447" spans="1:13" ht="30" hidden="1" customHeight="1" x14ac:dyDescent="0.3">
      <c r="A6447" s="27">
        <f t="shared" si="76"/>
        <v>2634</v>
      </c>
      <c r="B6447" s="31">
        <v>45111</v>
      </c>
      <c r="C6447" s="31">
        <v>45106</v>
      </c>
      <c r="D6447" s="19" t="s">
        <v>1810</v>
      </c>
      <c r="E6447" s="19" t="str">
        <f>IF(ISBLANK(LeaveTracker[[#This Row],[Employee Name]]),"-----",VLOOKUP(LeaveTracker[[#This Row],[Employee Name]],Employees[[Employee Name]:[Office]],7))</f>
        <v>TCNHS</v>
      </c>
      <c r="F6447" s="19" t="str">
        <f>IF(ISBLANK(LeaveTracker[[#This Row],[Employee Name]]),"-----",VLOOKUP(LeaveTracker[[#This Row],[Employee Name]],Employees[[Employee Name]:[Office]],6))</f>
        <v>CASUAL</v>
      </c>
      <c r="G6447" s="24">
        <v>45103</v>
      </c>
      <c r="H6447" s="24">
        <v>45103</v>
      </c>
      <c r="I6447" s="20" t="s">
        <v>81</v>
      </c>
      <c r="K6447" s="61" t="str">
        <f ca="1">LeaveTracker[[#This Row],[Days]]&amp;" "&amp;LeaveTracker[[#This Row],[Type of Leave]]</f>
        <v>1 SL</v>
      </c>
      <c r="L6447" s="23">
        <f ca="1">NETWORKDAYS(LeaveTracker[[#This Row],[Start Date]],LeaveTracker[[#This Row],[End Date]],lstHolidays)</f>
        <v>1</v>
      </c>
      <c r="M6447" s="27"/>
    </row>
    <row r="6448" spans="1:13" ht="30" hidden="1" customHeight="1" x14ac:dyDescent="0.3">
      <c r="A6448" s="27">
        <f t="shared" si="76"/>
        <v>2635</v>
      </c>
      <c r="B6448" s="31">
        <v>45111</v>
      </c>
      <c r="C6448" s="31">
        <v>45108</v>
      </c>
      <c r="D6448" s="19" t="s">
        <v>1792</v>
      </c>
      <c r="E6448" s="19" t="str">
        <f>IF(ISBLANK(LeaveTracker[[#This Row],[Employee Name]]),"-----",VLOOKUP(LeaveTracker[[#This Row],[Employee Name]],Employees[[Employee Name]:[Office]],7))</f>
        <v>EEO/CITY MARKET</v>
      </c>
      <c r="F6448" s="19" t="str">
        <f>IF(ISBLANK(LeaveTracker[[#This Row],[Employee Name]]),"-----",VLOOKUP(LeaveTracker[[#This Row],[Employee Name]],Employees[[Employee Name]:[Office]],6))</f>
        <v>CASUAL</v>
      </c>
      <c r="G6448" s="24">
        <v>45106</v>
      </c>
      <c r="H6448" s="24">
        <v>45106</v>
      </c>
      <c r="I6448" s="20" t="s">
        <v>81</v>
      </c>
      <c r="K6448" s="61" t="str">
        <f ca="1">LeaveTracker[[#This Row],[Days]]&amp;" "&amp;LeaveTracker[[#This Row],[Type of Leave]]</f>
        <v>1 SL</v>
      </c>
      <c r="L6448" s="23">
        <f ca="1">NETWORKDAYS(LeaveTracker[[#This Row],[Start Date]],LeaveTracker[[#This Row],[End Date]],lstHolidays)</f>
        <v>1</v>
      </c>
      <c r="M6448" s="27"/>
    </row>
    <row r="6449" spans="1:13" ht="30" hidden="1" customHeight="1" x14ac:dyDescent="0.3">
      <c r="A6449" s="27">
        <f t="shared" si="76"/>
        <v>2636</v>
      </c>
      <c r="B6449" s="31">
        <v>45111</v>
      </c>
      <c r="C6449" s="31">
        <v>45108</v>
      </c>
      <c r="D6449" s="19" t="s">
        <v>1844</v>
      </c>
      <c r="E6449" s="19" t="str">
        <f>IF(ISBLANK(LeaveTracker[[#This Row],[Employee Name]]),"-----",VLOOKUP(LeaveTracker[[#This Row],[Employee Name]],Employees[[Employee Name]:[Office]],7))</f>
        <v>EEO/CITY MARKET</v>
      </c>
      <c r="F6449" s="19" t="str">
        <f>IF(ISBLANK(LeaveTracker[[#This Row],[Employee Name]]),"-----",VLOOKUP(LeaveTracker[[#This Row],[Employee Name]],Employees[[Employee Name]:[Office]],6))</f>
        <v>CASUAL</v>
      </c>
      <c r="G6449" s="24">
        <v>45102</v>
      </c>
      <c r="H6449" s="24">
        <v>45102</v>
      </c>
      <c r="I6449" s="20" t="s">
        <v>81</v>
      </c>
      <c r="K6449" s="61" t="str">
        <f>LeaveTracker[[#This Row],[Days]]&amp;" "&amp;LeaveTracker[[#This Row],[Type of Leave]]</f>
        <v>1 SL</v>
      </c>
      <c r="L6449" s="23">
        <v>1</v>
      </c>
      <c r="M6449" s="27"/>
    </row>
    <row r="6450" spans="1:13" ht="30" hidden="1" customHeight="1" x14ac:dyDescent="0.3">
      <c r="A6450" s="27">
        <f t="shared" si="76"/>
        <v>2637</v>
      </c>
      <c r="B6450" s="31">
        <v>45111</v>
      </c>
      <c r="C6450" s="31">
        <v>45108</v>
      </c>
      <c r="D6450" s="19" t="s">
        <v>1844</v>
      </c>
      <c r="E6450" s="19" t="str">
        <f>IF(ISBLANK(LeaveTracker[[#This Row],[Employee Name]]),"-----",VLOOKUP(LeaveTracker[[#This Row],[Employee Name]],Employees[[Employee Name]:[Office]],7))</f>
        <v>EEO/CITY MARKET</v>
      </c>
      <c r="F6450" s="19" t="str">
        <f>IF(ISBLANK(LeaveTracker[[#This Row],[Employee Name]]),"-----",VLOOKUP(LeaveTracker[[#This Row],[Employee Name]],Employees[[Employee Name]:[Office]],6))</f>
        <v>CASUAL</v>
      </c>
      <c r="G6450" s="24">
        <v>45106</v>
      </c>
      <c r="H6450" s="24">
        <v>45106</v>
      </c>
      <c r="I6450" s="20" t="s">
        <v>81</v>
      </c>
      <c r="K6450" s="61" t="str">
        <f ca="1">LeaveTracker[[#This Row],[Days]]&amp;" "&amp;LeaveTracker[[#This Row],[Type of Leave]]</f>
        <v>1 SL</v>
      </c>
      <c r="L6450" s="23">
        <f ca="1">NETWORKDAYS(LeaveTracker[[#This Row],[Start Date]],LeaveTracker[[#This Row],[End Date]],lstHolidays)</f>
        <v>1</v>
      </c>
      <c r="M6450" s="27"/>
    </row>
    <row r="6451" spans="1:13" ht="30" hidden="1" customHeight="1" x14ac:dyDescent="0.3">
      <c r="A6451" s="27">
        <f t="shared" si="76"/>
        <v>2638</v>
      </c>
      <c r="B6451" s="31">
        <v>45111</v>
      </c>
      <c r="C6451" s="31">
        <v>45104</v>
      </c>
      <c r="D6451" s="19" t="s">
        <v>1915</v>
      </c>
      <c r="E6451" s="19" t="str">
        <f>IF(ISBLANK(LeaveTracker[[#This Row],[Employee Name]]),"-----",VLOOKUP(LeaveTracker[[#This Row],[Employee Name]],Employees[[Employee Name]:[Office]],7))</f>
        <v>MAHOGANY MARKET</v>
      </c>
      <c r="F6451" s="19" t="str">
        <f>IF(ISBLANK(LeaveTracker[[#This Row],[Employee Name]]),"-----",VLOOKUP(LeaveTracker[[#This Row],[Employee Name]],Employees[[Employee Name]:[Office]],6))</f>
        <v>CASUAL</v>
      </c>
      <c r="G6451" s="24">
        <v>45093</v>
      </c>
      <c r="H6451" s="24">
        <v>45093</v>
      </c>
      <c r="I6451" s="20" t="s">
        <v>81</v>
      </c>
      <c r="K6451" s="61" t="str">
        <f ca="1">LeaveTracker[[#This Row],[Days]]&amp;" "&amp;LeaveTracker[[#This Row],[Type of Leave]]</f>
        <v>1 SL</v>
      </c>
      <c r="L6451" s="23">
        <f ca="1">NETWORKDAYS(LeaveTracker[[#This Row],[Start Date]],LeaveTracker[[#This Row],[End Date]],lstHolidays)</f>
        <v>1</v>
      </c>
      <c r="M6451" s="27"/>
    </row>
    <row r="6452" spans="1:13" ht="30" hidden="1" customHeight="1" x14ac:dyDescent="0.3">
      <c r="A6452" s="27">
        <f t="shared" si="76"/>
        <v>2639</v>
      </c>
      <c r="B6452" s="31">
        <v>45111</v>
      </c>
      <c r="C6452" s="31">
        <v>45104</v>
      </c>
      <c r="D6452" s="19" t="s">
        <v>1915</v>
      </c>
      <c r="E6452" s="19" t="str">
        <f>IF(ISBLANK(LeaveTracker[[#This Row],[Employee Name]]),"-----",VLOOKUP(LeaveTracker[[#This Row],[Employee Name]],Employees[[Employee Name]:[Office]],7))</f>
        <v>MAHOGANY MARKET</v>
      </c>
      <c r="F6452" s="19" t="str">
        <f>IF(ISBLANK(LeaveTracker[[#This Row],[Employee Name]]),"-----",VLOOKUP(LeaveTracker[[#This Row],[Employee Name]],Employees[[Employee Name]:[Office]],6))</f>
        <v>CASUAL</v>
      </c>
      <c r="G6452" s="24">
        <v>45100</v>
      </c>
      <c r="H6452" s="24">
        <v>45100</v>
      </c>
      <c r="I6452" s="20" t="s">
        <v>81</v>
      </c>
      <c r="K6452" s="61" t="str">
        <f ca="1">LeaveTracker[[#This Row],[Days]]&amp;" "&amp;LeaveTracker[[#This Row],[Type of Leave]]</f>
        <v>1 SL</v>
      </c>
      <c r="L6452" s="23">
        <f ca="1">NETWORKDAYS(LeaveTracker[[#This Row],[Start Date]],LeaveTracker[[#This Row],[End Date]],lstHolidays)</f>
        <v>1</v>
      </c>
      <c r="M6452" s="27"/>
    </row>
    <row r="6453" spans="1:13" ht="30" hidden="1" customHeight="1" x14ac:dyDescent="0.3">
      <c r="A6453" s="27">
        <f t="shared" si="76"/>
        <v>2640</v>
      </c>
      <c r="B6453" s="31">
        <v>45111</v>
      </c>
      <c r="C6453" s="31">
        <v>45110</v>
      </c>
      <c r="D6453" s="19" t="s">
        <v>1756</v>
      </c>
      <c r="E6453" s="19" t="str">
        <f>IF(ISBLANK(LeaveTracker[[#This Row],[Employee Name]]),"-----",VLOOKUP(LeaveTracker[[#This Row],[Employee Name]],Employees[[Employee Name]:[Office]],7))</f>
        <v>MAHOGANY MARKET</v>
      </c>
      <c r="F6453" s="19" t="str">
        <f>IF(ISBLANK(LeaveTracker[[#This Row],[Employee Name]]),"-----",VLOOKUP(LeaveTracker[[#This Row],[Employee Name]],Employees[[Employee Name]:[Office]],6))</f>
        <v>CASUAL</v>
      </c>
      <c r="G6453" s="24">
        <v>45120</v>
      </c>
      <c r="H6453" s="24">
        <v>45120</v>
      </c>
      <c r="I6453" s="20" t="s">
        <v>298</v>
      </c>
      <c r="J6453" s="43" t="s">
        <v>1003</v>
      </c>
      <c r="K6453" s="61" t="str">
        <f ca="1">LeaveTracker[[#This Row],[Days]]&amp;" "&amp;LeaveTracker[[#This Row],[Type of Leave]]</f>
        <v>1 OTHER</v>
      </c>
      <c r="L6453" s="23">
        <f ca="1">NETWORKDAYS(LeaveTracker[[#This Row],[Start Date]],LeaveTracker[[#This Row],[End Date]],lstHolidays)</f>
        <v>1</v>
      </c>
      <c r="M6453" s="27"/>
    </row>
    <row r="6454" spans="1:13" ht="30" hidden="1" customHeight="1" x14ac:dyDescent="0.3">
      <c r="A6454" s="27">
        <f t="shared" si="76"/>
        <v>2641</v>
      </c>
      <c r="B6454" s="31">
        <v>45111</v>
      </c>
      <c r="C6454" s="31">
        <v>45110</v>
      </c>
      <c r="D6454" s="19" t="s">
        <v>1849</v>
      </c>
      <c r="E6454" s="19" t="str">
        <f>IF(ISBLANK(LeaveTracker[[#This Row],[Employee Name]]),"-----",VLOOKUP(LeaveTracker[[#This Row],[Employee Name]],Employees[[Employee Name]:[Office]],7))</f>
        <v>CENRO</v>
      </c>
      <c r="F6454" s="19" t="str">
        <f>IF(ISBLANK(LeaveTracker[[#This Row],[Employee Name]]),"-----",VLOOKUP(LeaveTracker[[#This Row],[Employee Name]],Employees[[Employee Name]:[Office]],6))</f>
        <v>CASUAL</v>
      </c>
      <c r="G6454" s="24">
        <v>45107</v>
      </c>
      <c r="H6454" s="24">
        <v>45107</v>
      </c>
      <c r="I6454" s="20" t="s">
        <v>81</v>
      </c>
      <c r="K6454" s="61" t="str">
        <f ca="1">LeaveTracker[[#This Row],[Days]]&amp;" "&amp;LeaveTracker[[#This Row],[Type of Leave]]</f>
        <v>1 SL</v>
      </c>
      <c r="L6454" s="23">
        <f ca="1">NETWORKDAYS(LeaveTracker[[#This Row],[Start Date]],LeaveTracker[[#This Row],[End Date]],lstHolidays)</f>
        <v>1</v>
      </c>
      <c r="M6454" s="27"/>
    </row>
    <row r="6455" spans="1:13" ht="30" hidden="1" customHeight="1" x14ac:dyDescent="0.3">
      <c r="A6455" s="27">
        <f t="shared" si="76"/>
        <v>2642</v>
      </c>
      <c r="B6455" s="31">
        <v>45111</v>
      </c>
      <c r="C6455" s="31">
        <v>45110</v>
      </c>
      <c r="D6455" s="19" t="s">
        <v>1849</v>
      </c>
      <c r="E6455" s="19" t="str">
        <f>IF(ISBLANK(LeaveTracker[[#This Row],[Employee Name]]),"-----",VLOOKUP(LeaveTracker[[#This Row],[Employee Name]],Employees[[Employee Name]:[Office]],7))</f>
        <v>CENRO</v>
      </c>
      <c r="F6455" s="19" t="str">
        <f>IF(ISBLANK(LeaveTracker[[#This Row],[Employee Name]]),"-----",VLOOKUP(LeaveTracker[[#This Row],[Employee Name]],Employees[[Employee Name]:[Office]],6))</f>
        <v>CASUAL</v>
      </c>
      <c r="G6455" s="24">
        <v>45108</v>
      </c>
      <c r="H6455" s="24">
        <v>45108</v>
      </c>
      <c r="I6455" s="20" t="s">
        <v>81</v>
      </c>
      <c r="K6455" s="61" t="str">
        <f>LeaveTracker[[#This Row],[Days]]&amp;" "&amp;LeaveTracker[[#This Row],[Type of Leave]]</f>
        <v>1 SL</v>
      </c>
      <c r="L6455" s="23">
        <v>1</v>
      </c>
      <c r="M6455" s="27"/>
    </row>
    <row r="6456" spans="1:13" ht="30" hidden="1" customHeight="1" x14ac:dyDescent="0.3">
      <c r="A6456" s="27">
        <f t="shared" si="76"/>
        <v>2643</v>
      </c>
      <c r="B6456" s="31">
        <v>45111</v>
      </c>
      <c r="C6456" s="24">
        <v>45115</v>
      </c>
      <c r="D6456" s="19" t="s">
        <v>1974</v>
      </c>
      <c r="E6456" s="19" t="str">
        <f>IF(ISBLANK(LeaveTracker[[#This Row],[Employee Name]]),"-----",VLOOKUP(LeaveTracker[[#This Row],[Employee Name]],Employees[[Employee Name]:[Office]],7))</f>
        <v>CENRO</v>
      </c>
      <c r="F6456" s="19" t="str">
        <f>IF(ISBLANK(LeaveTracker[[#This Row],[Employee Name]]),"-----",VLOOKUP(LeaveTracker[[#This Row],[Employee Name]],Employees[[Employee Name]:[Office]],6))</f>
        <v>CASUAL</v>
      </c>
      <c r="G6456" s="24">
        <v>45115</v>
      </c>
      <c r="H6456" s="24">
        <v>45115</v>
      </c>
      <c r="I6456" s="20" t="s">
        <v>82</v>
      </c>
      <c r="K6456" s="61" t="str">
        <f>LeaveTracker[[#This Row],[Days]]&amp;" "&amp;LeaveTracker[[#This Row],[Type of Leave]]</f>
        <v>1 VL</v>
      </c>
      <c r="L6456" s="23">
        <v>1</v>
      </c>
      <c r="M6456" s="27"/>
    </row>
    <row r="6457" spans="1:13" ht="30" hidden="1" customHeight="1" x14ac:dyDescent="0.3">
      <c r="A6457" s="27">
        <f t="shared" si="76"/>
        <v>2644</v>
      </c>
      <c r="B6457" s="31">
        <v>45111</v>
      </c>
      <c r="C6457" s="24">
        <v>45115</v>
      </c>
      <c r="D6457" s="19" t="s">
        <v>1974</v>
      </c>
      <c r="E6457" s="19" t="str">
        <f>IF(ISBLANK(LeaveTracker[[#This Row],[Employee Name]]),"-----",VLOOKUP(LeaveTracker[[#This Row],[Employee Name]],Employees[[Employee Name]:[Office]],7))</f>
        <v>CENRO</v>
      </c>
      <c r="F6457" s="19" t="str">
        <f>IF(ISBLANK(LeaveTracker[[#This Row],[Employee Name]]),"-----",VLOOKUP(LeaveTracker[[#This Row],[Employee Name]],Employees[[Employee Name]:[Office]],6))</f>
        <v>CASUAL</v>
      </c>
      <c r="G6457" s="24">
        <v>45117</v>
      </c>
      <c r="H6457" s="24">
        <v>45119</v>
      </c>
      <c r="I6457" s="20" t="s">
        <v>82</v>
      </c>
      <c r="K6457" s="61" t="str">
        <f ca="1">LeaveTracker[[#This Row],[Days]]&amp;" "&amp;LeaveTracker[[#This Row],[Type of Leave]]</f>
        <v>3 VL</v>
      </c>
      <c r="L6457" s="23">
        <f ca="1">NETWORKDAYS(LeaveTracker[[#This Row],[Start Date]],LeaveTracker[[#This Row],[End Date]],lstHolidays)</f>
        <v>3</v>
      </c>
      <c r="M6457" s="27"/>
    </row>
    <row r="6458" spans="1:13" ht="30" hidden="1" customHeight="1" x14ac:dyDescent="0.3">
      <c r="A6458" s="27">
        <f t="shared" si="76"/>
        <v>2645</v>
      </c>
      <c r="B6458" s="31">
        <v>45111</v>
      </c>
      <c r="C6458" s="31">
        <v>45103</v>
      </c>
      <c r="D6458" s="19" t="s">
        <v>1945</v>
      </c>
      <c r="E6458" s="19" t="str">
        <f>IF(ISBLANK(LeaveTracker[[#This Row],[Employee Name]]),"-----",VLOOKUP(LeaveTracker[[#This Row],[Employee Name]],Employees[[Employee Name]:[Office]],7))</f>
        <v>CENRO</v>
      </c>
      <c r="F6458" s="19" t="str">
        <f>IF(ISBLANK(LeaveTracker[[#This Row],[Employee Name]]),"-----",VLOOKUP(LeaveTracker[[#This Row],[Employee Name]],Employees[[Employee Name]:[Office]],6))</f>
        <v>CASUAL</v>
      </c>
      <c r="G6458" s="24">
        <v>45114</v>
      </c>
      <c r="H6458" s="24">
        <v>45114</v>
      </c>
      <c r="I6458" s="20" t="s">
        <v>82</v>
      </c>
      <c r="K6458" s="61" t="str">
        <f ca="1">LeaveTracker[[#This Row],[Days]]&amp;" "&amp;LeaveTracker[[#This Row],[Type of Leave]]</f>
        <v>1 VL</v>
      </c>
      <c r="L6458" s="23">
        <f ca="1">NETWORKDAYS(LeaveTracker[[#This Row],[Start Date]],LeaveTracker[[#This Row],[End Date]],lstHolidays)</f>
        <v>1</v>
      </c>
      <c r="M6458" s="27"/>
    </row>
    <row r="6459" spans="1:13" ht="30" hidden="1" customHeight="1" x14ac:dyDescent="0.3">
      <c r="A6459" s="27">
        <f t="shared" si="76"/>
        <v>2646</v>
      </c>
      <c r="B6459" s="31">
        <v>45111</v>
      </c>
      <c r="C6459" s="31">
        <v>45103</v>
      </c>
      <c r="D6459" s="19" t="s">
        <v>1945</v>
      </c>
      <c r="E6459" s="19" t="str">
        <f>IF(ISBLANK(LeaveTracker[[#This Row],[Employee Name]]),"-----",VLOOKUP(LeaveTracker[[#This Row],[Employee Name]],Employees[[Employee Name]:[Office]],7))</f>
        <v>CENRO</v>
      </c>
      <c r="F6459" s="19" t="str">
        <f>IF(ISBLANK(LeaveTracker[[#This Row],[Employee Name]]),"-----",VLOOKUP(LeaveTracker[[#This Row],[Employee Name]],Employees[[Employee Name]:[Office]],6))</f>
        <v>CASUAL</v>
      </c>
      <c r="G6459" s="24">
        <v>45118</v>
      </c>
      <c r="H6459" s="24">
        <v>45118</v>
      </c>
      <c r="I6459" s="20" t="s">
        <v>82</v>
      </c>
      <c r="K6459" s="61" t="str">
        <f ca="1">LeaveTracker[[#This Row],[Days]]&amp;" "&amp;LeaveTracker[[#This Row],[Type of Leave]]</f>
        <v>1 VL</v>
      </c>
      <c r="L6459" s="23">
        <f ca="1">NETWORKDAYS(LeaveTracker[[#This Row],[Start Date]],LeaveTracker[[#This Row],[End Date]],lstHolidays)</f>
        <v>1</v>
      </c>
      <c r="M6459" s="27"/>
    </row>
    <row r="6460" spans="1:13" ht="30" hidden="1" customHeight="1" x14ac:dyDescent="0.3">
      <c r="A6460" s="27">
        <f t="shared" si="76"/>
        <v>2647</v>
      </c>
      <c r="B6460" s="31">
        <v>45111</v>
      </c>
      <c r="C6460" s="31">
        <v>45103</v>
      </c>
      <c r="D6460" s="19" t="s">
        <v>1945</v>
      </c>
      <c r="E6460" s="19" t="str">
        <f>IF(ISBLANK(LeaveTracker[[#This Row],[Employee Name]]),"-----",VLOOKUP(LeaveTracker[[#This Row],[Employee Name]],Employees[[Employee Name]:[Office]],7))</f>
        <v>CENRO</v>
      </c>
      <c r="F6460" s="19" t="str">
        <f>IF(ISBLANK(LeaveTracker[[#This Row],[Employee Name]]),"-----",VLOOKUP(LeaveTracker[[#This Row],[Employee Name]],Employees[[Employee Name]:[Office]],6))</f>
        <v>CASUAL</v>
      </c>
      <c r="G6460" s="24">
        <v>45121</v>
      </c>
      <c r="H6460" s="24">
        <v>45121</v>
      </c>
      <c r="I6460" s="20" t="s">
        <v>82</v>
      </c>
      <c r="K6460" s="61" t="str">
        <f ca="1">LeaveTracker[[#This Row],[Days]]&amp;" "&amp;LeaveTracker[[#This Row],[Type of Leave]]</f>
        <v>1 VL</v>
      </c>
      <c r="L6460" s="23">
        <f ca="1">NETWORKDAYS(LeaveTracker[[#This Row],[Start Date]],LeaveTracker[[#This Row],[End Date]],lstHolidays)</f>
        <v>1</v>
      </c>
      <c r="M6460" s="27"/>
    </row>
    <row r="6461" spans="1:13" ht="30" hidden="1" customHeight="1" x14ac:dyDescent="0.3">
      <c r="A6461" s="27">
        <f t="shared" si="76"/>
        <v>2648</v>
      </c>
      <c r="B6461" s="31">
        <v>45111</v>
      </c>
      <c r="C6461" s="31">
        <v>45103</v>
      </c>
      <c r="D6461" s="19" t="s">
        <v>1945</v>
      </c>
      <c r="E6461" s="19" t="str">
        <f>IF(ISBLANK(LeaveTracker[[#This Row],[Employee Name]]),"-----",VLOOKUP(LeaveTracker[[#This Row],[Employee Name]],Employees[[Employee Name]:[Office]],7))</f>
        <v>CENRO</v>
      </c>
      <c r="F6461" s="19" t="str">
        <f>IF(ISBLANK(LeaveTracker[[#This Row],[Employee Name]]),"-----",VLOOKUP(LeaveTracker[[#This Row],[Employee Name]],Employees[[Employee Name]:[Office]],6))</f>
        <v>CASUAL</v>
      </c>
      <c r="G6461" s="24">
        <v>45128</v>
      </c>
      <c r="H6461" s="24">
        <v>45128</v>
      </c>
      <c r="I6461" s="20" t="s">
        <v>82</v>
      </c>
      <c r="K6461" s="61" t="str">
        <f ca="1">LeaveTracker[[#This Row],[Days]]&amp;" "&amp;LeaveTracker[[#This Row],[Type of Leave]]</f>
        <v>1 VL</v>
      </c>
      <c r="L6461" s="23">
        <f ca="1">NETWORKDAYS(LeaveTracker[[#This Row],[Start Date]],LeaveTracker[[#This Row],[End Date]],lstHolidays)</f>
        <v>1</v>
      </c>
      <c r="M6461" s="27"/>
    </row>
    <row r="6462" spans="1:13" ht="30" hidden="1" customHeight="1" x14ac:dyDescent="0.3">
      <c r="A6462" s="27">
        <f t="shared" si="76"/>
        <v>2649</v>
      </c>
      <c r="B6462" s="31">
        <v>45111</v>
      </c>
      <c r="C6462" s="31">
        <v>45103</v>
      </c>
      <c r="D6462" s="19" t="s">
        <v>1945</v>
      </c>
      <c r="E6462" s="19" t="str">
        <f>IF(ISBLANK(LeaveTracker[[#This Row],[Employee Name]]),"-----",VLOOKUP(LeaveTracker[[#This Row],[Employee Name]],Employees[[Employee Name]:[Office]],7))</f>
        <v>CENRO</v>
      </c>
      <c r="F6462" s="19" t="str">
        <f>IF(ISBLANK(LeaveTracker[[#This Row],[Employee Name]]),"-----",VLOOKUP(LeaveTracker[[#This Row],[Employee Name]],Employees[[Employee Name]:[Office]],6))</f>
        <v>CASUAL</v>
      </c>
      <c r="G6462" s="24">
        <v>45132</v>
      </c>
      <c r="H6462" s="24">
        <v>45132</v>
      </c>
      <c r="I6462" s="20" t="s">
        <v>82</v>
      </c>
      <c r="K6462" s="61" t="str">
        <f ca="1">LeaveTracker[[#This Row],[Days]]&amp;" "&amp;LeaveTracker[[#This Row],[Type of Leave]]</f>
        <v>1 VL</v>
      </c>
      <c r="L6462" s="23">
        <f ca="1">NETWORKDAYS(LeaveTracker[[#This Row],[Start Date]],LeaveTracker[[#This Row],[End Date]],lstHolidays)</f>
        <v>1</v>
      </c>
      <c r="M6462" s="27"/>
    </row>
    <row r="6463" spans="1:13" ht="30" hidden="1" customHeight="1" x14ac:dyDescent="0.3">
      <c r="A6463" s="27">
        <f t="shared" si="76"/>
        <v>2650</v>
      </c>
      <c r="B6463" s="31">
        <v>45111</v>
      </c>
      <c r="C6463" s="31">
        <v>45103</v>
      </c>
      <c r="D6463" s="19" t="s">
        <v>1945</v>
      </c>
      <c r="E6463" s="19" t="str">
        <f>IF(ISBLANK(LeaveTracker[[#This Row],[Employee Name]]),"-----",VLOOKUP(LeaveTracker[[#This Row],[Employee Name]],Employees[[Employee Name]:[Office]],7))</f>
        <v>CENRO</v>
      </c>
      <c r="F6463" s="19" t="str">
        <f>IF(ISBLANK(LeaveTracker[[#This Row],[Employee Name]]),"-----",VLOOKUP(LeaveTracker[[#This Row],[Employee Name]],Employees[[Employee Name]:[Office]],6))</f>
        <v>CASUAL</v>
      </c>
      <c r="G6463" s="24">
        <v>45135</v>
      </c>
      <c r="H6463" s="24">
        <v>45135</v>
      </c>
      <c r="I6463" s="20" t="s">
        <v>82</v>
      </c>
      <c r="K6463" s="61" t="str">
        <f ca="1">LeaveTracker[[#This Row],[Days]]&amp;" "&amp;LeaveTracker[[#This Row],[Type of Leave]]</f>
        <v>1 VL</v>
      </c>
      <c r="L6463" s="23">
        <f ca="1">NETWORKDAYS(LeaveTracker[[#This Row],[Start Date]],LeaveTracker[[#This Row],[End Date]],lstHolidays)</f>
        <v>1</v>
      </c>
      <c r="M6463" s="27"/>
    </row>
    <row r="6464" spans="1:13" ht="30" hidden="1" customHeight="1" x14ac:dyDescent="0.3">
      <c r="A6464" s="27">
        <f t="shared" si="76"/>
        <v>2651</v>
      </c>
      <c r="B6464" s="31">
        <v>45111</v>
      </c>
      <c r="C6464" s="31">
        <v>45104</v>
      </c>
      <c r="D6464" s="19" t="s">
        <v>2226</v>
      </c>
      <c r="E6464" s="19" t="str">
        <f>IF(ISBLANK(LeaveTracker[[#This Row],[Employee Name]]),"-----",VLOOKUP(LeaveTracker[[#This Row],[Employee Name]],Employees[[Employee Name]:[Office]],7))</f>
        <v>CENRO</v>
      </c>
      <c r="F6464" s="19">
        <f>IF(ISBLANK(LeaveTracker[[#This Row],[Employee Name]]),"-----",VLOOKUP(LeaveTracker[[#This Row],[Employee Name]],Employees[[Employee Name]:[Office]],6))</f>
        <v>0</v>
      </c>
      <c r="G6464" s="24">
        <v>45112</v>
      </c>
      <c r="H6464" s="24">
        <v>45112</v>
      </c>
      <c r="I6464" s="20" t="s">
        <v>82</v>
      </c>
      <c r="K6464" s="61" t="str">
        <f ca="1">LeaveTracker[[#This Row],[Days]]&amp;" "&amp;LeaveTracker[[#This Row],[Type of Leave]]</f>
        <v>1 VL</v>
      </c>
      <c r="L6464" s="23">
        <f ca="1">NETWORKDAYS(LeaveTracker[[#This Row],[Start Date]],LeaveTracker[[#This Row],[End Date]],lstHolidays)</f>
        <v>1</v>
      </c>
      <c r="M6464" s="27"/>
    </row>
    <row r="6465" spans="1:13" ht="30" hidden="1" customHeight="1" x14ac:dyDescent="0.3">
      <c r="A6465" s="27">
        <f t="shared" si="76"/>
        <v>2652</v>
      </c>
      <c r="B6465" s="31">
        <v>45111</v>
      </c>
      <c r="C6465" s="31">
        <v>45104</v>
      </c>
      <c r="D6465" s="19" t="s">
        <v>2226</v>
      </c>
      <c r="E6465" s="19" t="str">
        <f>IF(ISBLANK(LeaveTracker[[#This Row],[Employee Name]]),"-----",VLOOKUP(LeaveTracker[[#This Row],[Employee Name]],Employees[[Employee Name]:[Office]],7))</f>
        <v>CENRO</v>
      </c>
      <c r="F6465" s="19">
        <f>IF(ISBLANK(LeaveTracker[[#This Row],[Employee Name]]),"-----",VLOOKUP(LeaveTracker[[#This Row],[Employee Name]],Employees[[Employee Name]:[Office]],6))</f>
        <v>0</v>
      </c>
      <c r="G6465" s="24">
        <v>45114</v>
      </c>
      <c r="H6465" s="24">
        <v>45114</v>
      </c>
      <c r="I6465" s="20" t="s">
        <v>82</v>
      </c>
      <c r="K6465" s="61" t="str">
        <f ca="1">LeaveTracker[[#This Row],[Days]]&amp;" "&amp;LeaveTracker[[#This Row],[Type of Leave]]</f>
        <v>1 VL</v>
      </c>
      <c r="L6465" s="23">
        <f ca="1">NETWORKDAYS(LeaveTracker[[#This Row],[Start Date]],LeaveTracker[[#This Row],[End Date]],lstHolidays)</f>
        <v>1</v>
      </c>
      <c r="M6465" s="27"/>
    </row>
    <row r="6466" spans="1:13" ht="30" hidden="1" customHeight="1" x14ac:dyDescent="0.3">
      <c r="A6466" s="27">
        <f t="shared" si="76"/>
        <v>2653</v>
      </c>
      <c r="B6466" s="31">
        <v>45111</v>
      </c>
      <c r="C6466" s="31">
        <v>45104</v>
      </c>
      <c r="D6466" s="19" t="s">
        <v>2226</v>
      </c>
      <c r="E6466" s="19" t="str">
        <f>IF(ISBLANK(LeaveTracker[[#This Row],[Employee Name]]),"-----",VLOOKUP(LeaveTracker[[#This Row],[Employee Name]],Employees[[Employee Name]:[Office]],7))</f>
        <v>CENRO</v>
      </c>
      <c r="F6466" s="19">
        <f>IF(ISBLANK(LeaveTracker[[#This Row],[Employee Name]]),"-----",VLOOKUP(LeaveTracker[[#This Row],[Employee Name]],Employees[[Employee Name]:[Office]],6))</f>
        <v>0</v>
      </c>
      <c r="G6466" s="24">
        <v>45118</v>
      </c>
      <c r="H6466" s="24">
        <v>45118</v>
      </c>
      <c r="I6466" s="20" t="s">
        <v>82</v>
      </c>
      <c r="K6466" s="61" t="str">
        <f ca="1">LeaveTracker[[#This Row],[Days]]&amp;" "&amp;LeaveTracker[[#This Row],[Type of Leave]]</f>
        <v>1 VL</v>
      </c>
      <c r="L6466" s="23">
        <f ca="1">NETWORKDAYS(LeaveTracker[[#This Row],[Start Date]],LeaveTracker[[#This Row],[End Date]],lstHolidays)</f>
        <v>1</v>
      </c>
      <c r="M6466" s="27"/>
    </row>
    <row r="6467" spans="1:13" ht="30" hidden="1" customHeight="1" x14ac:dyDescent="0.3">
      <c r="A6467" s="27">
        <f t="shared" si="76"/>
        <v>2654</v>
      </c>
      <c r="B6467" s="31">
        <v>45111</v>
      </c>
      <c r="C6467" s="31">
        <v>45104</v>
      </c>
      <c r="D6467" s="19" t="s">
        <v>2226</v>
      </c>
      <c r="E6467" s="19" t="str">
        <f>IF(ISBLANK(LeaveTracker[[#This Row],[Employee Name]]),"-----",VLOOKUP(LeaveTracker[[#This Row],[Employee Name]],Employees[[Employee Name]:[Office]],7))</f>
        <v>CENRO</v>
      </c>
      <c r="F6467" s="19">
        <f>IF(ISBLANK(LeaveTracker[[#This Row],[Employee Name]]),"-----",VLOOKUP(LeaveTracker[[#This Row],[Employee Name]],Employees[[Employee Name]:[Office]],6))</f>
        <v>0</v>
      </c>
      <c r="G6467" s="24">
        <v>45121</v>
      </c>
      <c r="H6467" s="24">
        <v>45121</v>
      </c>
      <c r="I6467" s="20" t="s">
        <v>82</v>
      </c>
      <c r="K6467" s="61" t="str">
        <f ca="1">LeaveTracker[[#This Row],[Days]]&amp;" "&amp;LeaveTracker[[#This Row],[Type of Leave]]</f>
        <v>1 VL</v>
      </c>
      <c r="L6467" s="23">
        <f ca="1">NETWORKDAYS(LeaveTracker[[#This Row],[Start Date]],LeaveTracker[[#This Row],[End Date]],lstHolidays)</f>
        <v>1</v>
      </c>
      <c r="M6467" s="27"/>
    </row>
    <row r="6468" spans="1:13" ht="30" hidden="1" customHeight="1" x14ac:dyDescent="0.3">
      <c r="A6468" s="27">
        <f t="shared" si="76"/>
        <v>2655</v>
      </c>
      <c r="B6468" s="31">
        <v>45111</v>
      </c>
      <c r="C6468" s="31">
        <v>45104</v>
      </c>
      <c r="D6468" s="19" t="s">
        <v>2226</v>
      </c>
      <c r="E6468" s="19" t="str">
        <f>IF(ISBLANK(LeaveTracker[[#This Row],[Employee Name]]),"-----",VLOOKUP(LeaveTracker[[#This Row],[Employee Name]],Employees[[Employee Name]:[Office]],7))</f>
        <v>CENRO</v>
      </c>
      <c r="F6468" s="19">
        <f>IF(ISBLANK(LeaveTracker[[#This Row],[Employee Name]]),"-----",VLOOKUP(LeaveTracker[[#This Row],[Employee Name]],Employees[[Employee Name]:[Office]],6))</f>
        <v>0</v>
      </c>
      <c r="G6468" s="24">
        <v>45125</v>
      </c>
      <c r="H6468" s="24">
        <v>45125</v>
      </c>
      <c r="I6468" s="20" t="s">
        <v>82</v>
      </c>
      <c r="K6468" s="61" t="str">
        <f ca="1">LeaveTracker[[#This Row],[Days]]&amp;" "&amp;LeaveTracker[[#This Row],[Type of Leave]]</f>
        <v>1 VL</v>
      </c>
      <c r="L6468" s="23">
        <f ca="1">NETWORKDAYS(LeaveTracker[[#This Row],[Start Date]],LeaveTracker[[#This Row],[End Date]],lstHolidays)</f>
        <v>1</v>
      </c>
      <c r="M6468" s="27"/>
    </row>
    <row r="6469" spans="1:13" ht="30" hidden="1" customHeight="1" x14ac:dyDescent="0.3">
      <c r="A6469" s="27">
        <f t="shared" si="76"/>
        <v>2656</v>
      </c>
      <c r="B6469" s="31">
        <v>45111</v>
      </c>
      <c r="C6469" s="31">
        <v>45104</v>
      </c>
      <c r="D6469" s="19" t="s">
        <v>2226</v>
      </c>
      <c r="E6469" s="19" t="str">
        <f>IF(ISBLANK(LeaveTracker[[#This Row],[Employee Name]]),"-----",VLOOKUP(LeaveTracker[[#This Row],[Employee Name]],Employees[[Employee Name]:[Office]],7))</f>
        <v>CENRO</v>
      </c>
      <c r="F6469" s="19">
        <f>IF(ISBLANK(LeaveTracker[[#This Row],[Employee Name]]),"-----",VLOOKUP(LeaveTracker[[#This Row],[Employee Name]],Employees[[Employee Name]:[Office]],6))</f>
        <v>0</v>
      </c>
      <c r="G6469" s="24">
        <v>45128</v>
      </c>
      <c r="H6469" s="24">
        <v>45128</v>
      </c>
      <c r="I6469" s="20" t="s">
        <v>82</v>
      </c>
      <c r="K6469" s="61" t="str">
        <f ca="1">LeaveTracker[[#This Row],[Days]]&amp;" "&amp;LeaveTracker[[#This Row],[Type of Leave]]</f>
        <v>1 VL</v>
      </c>
      <c r="L6469" s="23">
        <f ca="1">NETWORKDAYS(LeaveTracker[[#This Row],[Start Date]],LeaveTracker[[#This Row],[End Date]],lstHolidays)</f>
        <v>1</v>
      </c>
      <c r="M6469" s="27"/>
    </row>
    <row r="6470" spans="1:13" ht="30" hidden="1" customHeight="1" x14ac:dyDescent="0.3">
      <c r="A6470" s="27">
        <f t="shared" si="76"/>
        <v>2657</v>
      </c>
      <c r="B6470" s="31">
        <v>45111</v>
      </c>
      <c r="C6470" s="31">
        <v>45104</v>
      </c>
      <c r="D6470" s="19" t="s">
        <v>2226</v>
      </c>
      <c r="E6470" s="19" t="str">
        <f>IF(ISBLANK(LeaveTracker[[#This Row],[Employee Name]]),"-----",VLOOKUP(LeaveTracker[[#This Row],[Employee Name]],Employees[[Employee Name]:[Office]],7))</f>
        <v>CENRO</v>
      </c>
      <c r="F6470" s="19">
        <f>IF(ISBLANK(LeaveTracker[[#This Row],[Employee Name]]),"-----",VLOOKUP(LeaveTracker[[#This Row],[Employee Name]],Employees[[Employee Name]:[Office]],6))</f>
        <v>0</v>
      </c>
      <c r="G6470" s="24">
        <v>45132</v>
      </c>
      <c r="H6470" s="24">
        <v>45132</v>
      </c>
      <c r="I6470" s="20" t="s">
        <v>82</v>
      </c>
      <c r="K6470" s="61" t="str">
        <f ca="1">LeaveTracker[[#This Row],[Days]]&amp;" "&amp;LeaveTracker[[#This Row],[Type of Leave]]</f>
        <v>1 VL</v>
      </c>
      <c r="L6470" s="23">
        <f ca="1">NETWORKDAYS(LeaveTracker[[#This Row],[Start Date]],LeaveTracker[[#This Row],[End Date]],lstHolidays)</f>
        <v>1</v>
      </c>
      <c r="M6470" s="27"/>
    </row>
    <row r="6471" spans="1:13" ht="30" hidden="1" customHeight="1" x14ac:dyDescent="0.3">
      <c r="A6471" s="27">
        <f t="shared" si="76"/>
        <v>2658</v>
      </c>
      <c r="B6471" s="31">
        <v>45111</v>
      </c>
      <c r="C6471" s="31">
        <v>45104</v>
      </c>
      <c r="D6471" s="19" t="s">
        <v>2226</v>
      </c>
      <c r="E6471" s="19" t="str">
        <f>IF(ISBLANK(LeaveTracker[[#This Row],[Employee Name]]),"-----",VLOOKUP(LeaveTracker[[#This Row],[Employee Name]],Employees[[Employee Name]:[Office]],7))</f>
        <v>CENRO</v>
      </c>
      <c r="F6471" s="19">
        <f>IF(ISBLANK(LeaveTracker[[#This Row],[Employee Name]]),"-----",VLOOKUP(LeaveTracker[[#This Row],[Employee Name]],Employees[[Employee Name]:[Office]],6))</f>
        <v>0</v>
      </c>
      <c r="G6471" s="24">
        <v>45135</v>
      </c>
      <c r="H6471" s="21">
        <v>45135</v>
      </c>
      <c r="I6471" s="20" t="s">
        <v>82</v>
      </c>
      <c r="K6471" s="61" t="str">
        <f ca="1">LeaveTracker[[#This Row],[Days]]&amp;" "&amp;LeaveTracker[[#This Row],[Type of Leave]]</f>
        <v>1 VL</v>
      </c>
      <c r="L6471" s="23">
        <f ca="1">NETWORKDAYS(LeaveTracker[[#This Row],[Start Date]],LeaveTracker[[#This Row],[End Date]],lstHolidays)</f>
        <v>1</v>
      </c>
      <c r="M6471" s="27"/>
    </row>
    <row r="6472" spans="1:13" ht="30" hidden="1" customHeight="1" x14ac:dyDescent="0.3">
      <c r="A6472" s="27">
        <f t="shared" si="76"/>
        <v>2659</v>
      </c>
      <c r="B6472" s="31">
        <v>45111</v>
      </c>
      <c r="C6472" s="31">
        <v>45107</v>
      </c>
      <c r="D6472" s="19" t="s">
        <v>186</v>
      </c>
      <c r="E6472" s="19" t="str">
        <f>IF(ISBLANK(LeaveTracker[[#This Row],[Employee Name]]),"-----",VLOOKUP(LeaveTracker[[#This Row],[Employee Name]],Employees[[Employee Name]:[Office]],7))</f>
        <v>CBO</v>
      </c>
      <c r="F6472" s="19" t="str">
        <f>IF(ISBLANK(LeaveTracker[[#This Row],[Employee Name]]),"-----",VLOOKUP(LeaveTracker[[#This Row],[Employee Name]],Employees[[Employee Name]:[Office]],6))</f>
        <v>REGULAR</v>
      </c>
      <c r="G6472" s="24">
        <v>45110</v>
      </c>
      <c r="H6472" s="24">
        <v>45110</v>
      </c>
      <c r="I6472" s="20" t="s">
        <v>298</v>
      </c>
      <c r="J6472" s="43" t="s">
        <v>1003</v>
      </c>
      <c r="K6472" s="61" t="str">
        <f ca="1">LeaveTracker[[#This Row],[Days]]&amp;" "&amp;LeaveTracker[[#This Row],[Type of Leave]]</f>
        <v>1 OTHER</v>
      </c>
      <c r="L6472" s="23">
        <f ca="1">NETWORKDAYS(LeaveTracker[[#This Row],[Start Date]],LeaveTracker[[#This Row],[End Date]],lstHolidays)</f>
        <v>1</v>
      </c>
      <c r="M6472" s="27"/>
    </row>
    <row r="6473" spans="1:13" ht="30" hidden="1" customHeight="1" x14ac:dyDescent="0.3">
      <c r="A6473" s="27">
        <f t="shared" si="76"/>
        <v>2660</v>
      </c>
      <c r="B6473" s="31">
        <v>45111</v>
      </c>
      <c r="C6473" s="31">
        <v>45110</v>
      </c>
      <c r="D6473" s="19" t="s">
        <v>1895</v>
      </c>
      <c r="E6473" s="19" t="str">
        <f>IF(ISBLANK(LeaveTracker[[#This Row],[Employee Name]]),"-----",VLOOKUP(LeaveTracker[[#This Row],[Employee Name]],Employees[[Employee Name]:[Office]],7))</f>
        <v>CTO</v>
      </c>
      <c r="F6473" s="19" t="str">
        <f>IF(ISBLANK(LeaveTracker[[#This Row],[Employee Name]]),"-----",VLOOKUP(LeaveTracker[[#This Row],[Employee Name]],Employees[[Employee Name]:[Office]],6))</f>
        <v>JOBCON</v>
      </c>
      <c r="G6473" s="24">
        <v>45100</v>
      </c>
      <c r="H6473" s="24">
        <v>45100</v>
      </c>
      <c r="I6473" s="20" t="s">
        <v>81</v>
      </c>
      <c r="K6473" s="61" t="str">
        <f ca="1">LeaveTracker[[#This Row],[Days]]&amp;" "&amp;LeaveTracker[[#This Row],[Type of Leave]]</f>
        <v>1 SL</v>
      </c>
      <c r="L6473" s="23">
        <f ca="1">NETWORKDAYS(LeaveTracker[[#This Row],[Start Date]],LeaveTracker[[#This Row],[End Date]],lstHolidays)</f>
        <v>1</v>
      </c>
      <c r="M6473" s="27"/>
    </row>
    <row r="6474" spans="1:13" ht="30" hidden="1" customHeight="1" x14ac:dyDescent="0.3">
      <c r="A6474" s="27">
        <f t="shared" si="76"/>
        <v>2661</v>
      </c>
      <c r="B6474" s="31">
        <v>45111</v>
      </c>
      <c r="C6474" s="31">
        <v>45110</v>
      </c>
      <c r="D6474" s="19" t="s">
        <v>1895</v>
      </c>
      <c r="E6474" s="19" t="str">
        <f>IF(ISBLANK(LeaveTracker[[#This Row],[Employee Name]]),"-----",VLOOKUP(LeaveTracker[[#This Row],[Employee Name]],Employees[[Employee Name]:[Office]],7))</f>
        <v>CTO</v>
      </c>
      <c r="F6474" s="19" t="str">
        <f>IF(ISBLANK(LeaveTracker[[#This Row],[Employee Name]]),"-----",VLOOKUP(LeaveTracker[[#This Row],[Employee Name]],Employees[[Employee Name]:[Office]],6))</f>
        <v>JOBCON</v>
      </c>
      <c r="G6474" s="24">
        <v>45107</v>
      </c>
      <c r="H6474" s="24">
        <v>45107</v>
      </c>
      <c r="I6474" s="20" t="s">
        <v>81</v>
      </c>
      <c r="K6474" s="61" t="str">
        <f ca="1">LeaveTracker[[#This Row],[Days]]&amp;" "&amp;LeaveTracker[[#This Row],[Type of Leave]]</f>
        <v>1 SL</v>
      </c>
      <c r="L6474" s="23">
        <f ca="1">NETWORKDAYS(LeaveTracker[[#This Row],[Start Date]],LeaveTracker[[#This Row],[End Date]],lstHolidays)</f>
        <v>1</v>
      </c>
      <c r="M6474" s="27"/>
    </row>
    <row r="6475" spans="1:13" ht="30" hidden="1" customHeight="1" x14ac:dyDescent="0.3">
      <c r="A6475" s="27">
        <f t="shared" si="76"/>
        <v>2662</v>
      </c>
      <c r="B6475" s="31">
        <v>45111</v>
      </c>
      <c r="C6475" s="31">
        <v>45100</v>
      </c>
      <c r="D6475" s="19" t="s">
        <v>2246</v>
      </c>
      <c r="E6475" s="19" t="str">
        <f>IF(ISBLANK(LeaveTracker[[#This Row],[Employee Name]]),"-----",VLOOKUP(LeaveTracker[[#This Row],[Employee Name]],Employees[[Employee Name]:[Office]],7))</f>
        <v>SANGGUNIANG PANLUNGSOD</v>
      </c>
      <c r="F6475" s="19">
        <f>IF(ISBLANK(LeaveTracker[[#This Row],[Employee Name]]),"-----",VLOOKUP(LeaveTracker[[#This Row],[Employee Name]],Employees[[Employee Name]:[Office]],6))</f>
        <v>0</v>
      </c>
      <c r="G6475" s="24">
        <v>45097</v>
      </c>
      <c r="H6475" s="24">
        <v>45097</v>
      </c>
      <c r="I6475" s="20" t="s">
        <v>81</v>
      </c>
      <c r="K6475" s="61" t="str">
        <f ca="1">LeaveTracker[[#This Row],[Days]]&amp;" "&amp;LeaveTracker[[#This Row],[Type of Leave]]</f>
        <v>1 SL</v>
      </c>
      <c r="L6475" s="23">
        <f ca="1">NETWORKDAYS(LeaveTracker[[#This Row],[Start Date]],LeaveTracker[[#This Row],[End Date]],lstHolidays)</f>
        <v>1</v>
      </c>
      <c r="M6475" s="27"/>
    </row>
    <row r="6476" spans="1:13" ht="30" hidden="1" customHeight="1" x14ac:dyDescent="0.3">
      <c r="A6476" s="27">
        <f t="shared" si="76"/>
        <v>2663</v>
      </c>
      <c r="B6476" s="31">
        <v>45111</v>
      </c>
      <c r="C6476" s="31">
        <v>45100</v>
      </c>
      <c r="D6476" s="19" t="s">
        <v>2246</v>
      </c>
      <c r="E6476" s="19" t="str">
        <f>IF(ISBLANK(LeaveTracker[[#This Row],[Employee Name]]),"-----",VLOOKUP(LeaveTracker[[#This Row],[Employee Name]],Employees[[Employee Name]:[Office]],7))</f>
        <v>SANGGUNIANG PANLUNGSOD</v>
      </c>
      <c r="F6476" s="19">
        <f>IF(ISBLANK(LeaveTracker[[#This Row],[Employee Name]]),"-----",VLOOKUP(LeaveTracker[[#This Row],[Employee Name]],Employees[[Employee Name]:[Office]],6))</f>
        <v>0</v>
      </c>
      <c r="G6476" s="24">
        <v>45099</v>
      </c>
      <c r="H6476" s="24">
        <v>45099</v>
      </c>
      <c r="I6476" s="20" t="s">
        <v>81</v>
      </c>
      <c r="K6476" s="61" t="str">
        <f ca="1">LeaveTracker[[#This Row],[Days]]&amp;" "&amp;LeaveTracker[[#This Row],[Type of Leave]]</f>
        <v>1 SL</v>
      </c>
      <c r="L6476" s="23">
        <f ca="1">NETWORKDAYS(LeaveTracker[[#This Row],[Start Date]],LeaveTracker[[#This Row],[End Date]],lstHolidays)</f>
        <v>1</v>
      </c>
      <c r="M6476" s="27"/>
    </row>
    <row r="6477" spans="1:13" ht="30" hidden="1" customHeight="1" x14ac:dyDescent="0.3">
      <c r="A6477" s="27">
        <f t="shared" si="76"/>
        <v>2664</v>
      </c>
      <c r="B6477" s="31">
        <v>45111</v>
      </c>
      <c r="C6477" s="31">
        <v>45096</v>
      </c>
      <c r="D6477" s="19" t="s">
        <v>730</v>
      </c>
      <c r="E6477" s="19" t="str">
        <f>IF(ISBLANK(LeaveTracker[[#This Row],[Employee Name]]),"-----",VLOOKUP(LeaveTracker[[#This Row],[Employee Name]],Employees[[Employee Name]:[Office]],7))</f>
        <v>SP</v>
      </c>
      <c r="F6477" s="19" t="str">
        <f>IF(ISBLANK(LeaveTracker[[#This Row],[Employee Name]]),"-----",VLOOKUP(LeaveTracker[[#This Row],[Employee Name]],Employees[[Employee Name]:[Office]],6))</f>
        <v>REGULAR</v>
      </c>
      <c r="G6477" s="24">
        <v>45104</v>
      </c>
      <c r="H6477" s="24">
        <v>45104</v>
      </c>
      <c r="I6477" s="20" t="s">
        <v>298</v>
      </c>
      <c r="J6477" s="43" t="s">
        <v>1003</v>
      </c>
      <c r="K6477" s="61" t="str">
        <f ca="1">LeaveTracker[[#This Row],[Days]]&amp;" "&amp;LeaveTracker[[#This Row],[Type of Leave]]</f>
        <v>1 OTHER</v>
      </c>
      <c r="L6477" s="23">
        <f ca="1">NETWORKDAYS(LeaveTracker[[#This Row],[Start Date]],LeaveTracker[[#This Row],[End Date]],lstHolidays)</f>
        <v>1</v>
      </c>
      <c r="M6477" s="27"/>
    </row>
    <row r="6478" spans="1:13" ht="30" hidden="1" customHeight="1" x14ac:dyDescent="0.3">
      <c r="A6478" s="27">
        <f t="shared" si="76"/>
        <v>2665</v>
      </c>
      <c r="B6478" s="31">
        <v>45111</v>
      </c>
      <c r="C6478" s="31">
        <v>45104</v>
      </c>
      <c r="D6478" s="19" t="s">
        <v>840</v>
      </c>
      <c r="E6478" s="19" t="str">
        <f>IF(ISBLANK(LeaveTracker[[#This Row],[Employee Name]]),"-----",VLOOKUP(LeaveTracker[[#This Row],[Employee Name]],Employees[[Employee Name]:[Office]],7))</f>
        <v>CEO</v>
      </c>
      <c r="F6478" s="19" t="str">
        <f>IF(ISBLANK(LeaveTracker[[#This Row],[Employee Name]]),"-----",VLOOKUP(LeaveTracker[[#This Row],[Employee Name]],Employees[[Employee Name]:[Office]],6))</f>
        <v>REGULAR</v>
      </c>
      <c r="G6478" s="24">
        <v>45103</v>
      </c>
      <c r="H6478" s="24">
        <v>45103</v>
      </c>
      <c r="I6478" s="20" t="s">
        <v>298</v>
      </c>
      <c r="J6478" s="43" t="s">
        <v>1003</v>
      </c>
      <c r="K6478" s="61" t="str">
        <f ca="1">LeaveTracker[[#This Row],[Days]]&amp;" "&amp;LeaveTracker[[#This Row],[Type of Leave]]</f>
        <v>1 OTHER</v>
      </c>
      <c r="L6478" s="23">
        <f ca="1">NETWORKDAYS(LeaveTracker[[#This Row],[Start Date]],LeaveTracker[[#This Row],[End Date]],lstHolidays)</f>
        <v>1</v>
      </c>
      <c r="M6478" s="27"/>
    </row>
    <row r="6479" spans="1:13" ht="30" hidden="1" customHeight="1" x14ac:dyDescent="0.3">
      <c r="A6479" s="27">
        <f t="shared" si="76"/>
        <v>2666</v>
      </c>
      <c r="B6479" s="31">
        <v>45111</v>
      </c>
      <c r="C6479" s="31">
        <v>45110</v>
      </c>
      <c r="D6479" s="19" t="s">
        <v>2087</v>
      </c>
      <c r="E6479" s="19" t="str">
        <f>IF(ISBLANK(LeaveTracker[[#This Row],[Employee Name]]),"-----",VLOOKUP(LeaveTracker[[#This Row],[Employee Name]],Employees[[Employee Name]:[Office]],7))</f>
        <v>CPDO</v>
      </c>
      <c r="F6479" s="19">
        <f>IF(ISBLANK(LeaveTracker[[#This Row],[Employee Name]]),"-----",VLOOKUP(LeaveTracker[[#This Row],[Employee Name]],Employees[[Employee Name]:[Office]],6))</f>
        <v>0</v>
      </c>
      <c r="G6479" s="24">
        <v>45106</v>
      </c>
      <c r="H6479" s="24">
        <v>45107</v>
      </c>
      <c r="I6479" s="20" t="s">
        <v>81</v>
      </c>
      <c r="K6479" s="61" t="str">
        <f ca="1">LeaveTracker[[#This Row],[Days]]&amp;" "&amp;LeaveTracker[[#This Row],[Type of Leave]]</f>
        <v>2 SL</v>
      </c>
      <c r="L6479" s="23">
        <f ca="1">NETWORKDAYS(LeaveTracker[[#This Row],[Start Date]],LeaveTracker[[#This Row],[End Date]],lstHolidays)</f>
        <v>2</v>
      </c>
      <c r="M6479" s="27"/>
    </row>
    <row r="6480" spans="1:13" ht="30" hidden="1" customHeight="1" x14ac:dyDescent="0.3">
      <c r="A6480" s="27">
        <f t="shared" si="76"/>
        <v>2667</v>
      </c>
      <c r="B6480" s="31">
        <v>45111</v>
      </c>
      <c r="C6480" s="31">
        <v>45106</v>
      </c>
      <c r="D6480" s="19" t="s">
        <v>1771</v>
      </c>
      <c r="E6480" s="19" t="str">
        <f>IF(ISBLANK(LeaveTracker[[#This Row],[Employee Name]]),"-----",VLOOKUP(LeaveTracker[[#This Row],[Employee Name]],Employees[[Employee Name]:[Office]],7))</f>
        <v>LIBRARY</v>
      </c>
      <c r="F6480" s="19" t="str">
        <f>IF(ISBLANK(LeaveTracker[[#This Row],[Employee Name]]),"-----",VLOOKUP(LeaveTracker[[#This Row],[Employee Name]],Employees[[Employee Name]:[Office]],6))</f>
        <v>CASUAL</v>
      </c>
      <c r="G6480" s="24">
        <v>45114</v>
      </c>
      <c r="H6480" s="24">
        <v>45114</v>
      </c>
      <c r="I6480" s="19"/>
      <c r="K6480" s="61" t="str">
        <f ca="1">LeaveTracker[[#This Row],[Days]]&amp;" "&amp;LeaveTracker[[#This Row],[Type of Leave]]</f>
        <v xml:space="preserve">1 </v>
      </c>
      <c r="L6480" s="23">
        <f ca="1">NETWORKDAYS(LeaveTracker[[#This Row],[Start Date]],LeaveTracker[[#This Row],[End Date]],lstHolidays)</f>
        <v>1</v>
      </c>
      <c r="M6480" s="27"/>
    </row>
    <row r="6481" spans="1:13" ht="30" hidden="1" customHeight="1" x14ac:dyDescent="0.3">
      <c r="A6481" s="27">
        <f t="shared" si="76"/>
        <v>2668</v>
      </c>
      <c r="B6481" s="31">
        <v>45111</v>
      </c>
      <c r="C6481" s="31">
        <v>45106</v>
      </c>
      <c r="D6481" s="19" t="s">
        <v>1771</v>
      </c>
      <c r="E6481" s="19" t="str">
        <f>IF(ISBLANK(LeaveTracker[[#This Row],[Employee Name]]),"-----",VLOOKUP(LeaveTracker[[#This Row],[Employee Name]],Employees[[Employee Name]:[Office]],7))</f>
        <v>LIBRARY</v>
      </c>
      <c r="F6481" s="19" t="str">
        <f>IF(ISBLANK(LeaveTracker[[#This Row],[Employee Name]]),"-----",VLOOKUP(LeaveTracker[[#This Row],[Employee Name]],Employees[[Employee Name]:[Office]],6))</f>
        <v>CASUAL</v>
      </c>
      <c r="G6481" s="24">
        <v>45121</v>
      </c>
      <c r="H6481" s="24">
        <v>45121</v>
      </c>
      <c r="I6481" s="20" t="s">
        <v>81</v>
      </c>
      <c r="K6481" s="61" t="str">
        <f ca="1">LeaveTracker[[#This Row],[Days]]&amp;" "&amp;LeaveTracker[[#This Row],[Type of Leave]]</f>
        <v>1 SL</v>
      </c>
      <c r="L6481" s="23">
        <f ca="1">NETWORKDAYS(LeaveTracker[[#This Row],[Start Date]],LeaveTracker[[#This Row],[End Date]],lstHolidays)</f>
        <v>1</v>
      </c>
      <c r="M6481" s="27"/>
    </row>
    <row r="6482" spans="1:13" ht="30" hidden="1" customHeight="1" x14ac:dyDescent="0.3">
      <c r="A6482" s="27">
        <f t="shared" si="76"/>
        <v>2669</v>
      </c>
      <c r="B6482" s="31">
        <v>45111</v>
      </c>
      <c r="C6482" s="31">
        <v>45110</v>
      </c>
      <c r="D6482" s="19" t="s">
        <v>1884</v>
      </c>
      <c r="E6482" s="19" t="str">
        <f>IF(ISBLANK(LeaveTracker[[#This Row],[Employee Name]]),"-----",VLOOKUP(LeaveTracker[[#This Row],[Employee Name]],Employees[[Employee Name]:[Office]],7))</f>
        <v>CSWDO</v>
      </c>
      <c r="F6482" s="19" t="str">
        <f>IF(ISBLANK(LeaveTracker[[#This Row],[Employee Name]]),"-----",VLOOKUP(LeaveTracker[[#This Row],[Employee Name]],Employees[[Employee Name]:[Office]],6))</f>
        <v>CASUAL</v>
      </c>
      <c r="G6482" s="24">
        <v>45117</v>
      </c>
      <c r="H6482" s="24">
        <v>45117</v>
      </c>
      <c r="I6482" s="20" t="s">
        <v>298</v>
      </c>
      <c r="J6482" s="43" t="s">
        <v>1003</v>
      </c>
      <c r="K6482" s="61" t="str">
        <f ca="1">LeaveTracker[[#This Row],[Days]]&amp;" "&amp;LeaveTracker[[#This Row],[Type of Leave]]</f>
        <v>1 OTHER</v>
      </c>
      <c r="L6482" s="23">
        <f ca="1">NETWORKDAYS(LeaveTracker[[#This Row],[Start Date]],LeaveTracker[[#This Row],[End Date]],lstHolidays)</f>
        <v>1</v>
      </c>
      <c r="M6482" s="27"/>
    </row>
    <row r="6483" spans="1:13" ht="30" hidden="1" customHeight="1" x14ac:dyDescent="0.3">
      <c r="A6483" s="27">
        <f t="shared" si="76"/>
        <v>2670</v>
      </c>
      <c r="B6483" s="31">
        <v>45111</v>
      </c>
      <c r="C6483" s="31">
        <v>45110</v>
      </c>
      <c r="D6483" s="19" t="s">
        <v>2155</v>
      </c>
      <c r="E6483" s="19" t="str">
        <f>IF(ISBLANK(LeaveTracker[[#This Row],[Employee Name]]),"-----",VLOOKUP(LeaveTracker[[#This Row],[Employee Name]],Employees[[Employee Name]:[Office]],7))</f>
        <v>GSO</v>
      </c>
      <c r="F6483" s="19" t="str">
        <f>IF(ISBLANK(LeaveTracker[[#This Row],[Employee Name]]),"-----",VLOOKUP(LeaveTracker[[#This Row],[Employee Name]],Employees[[Employee Name]:[Office]],6))</f>
        <v>REGULAR</v>
      </c>
      <c r="G6483" s="24">
        <v>45106</v>
      </c>
      <c r="H6483" s="24">
        <v>45106</v>
      </c>
      <c r="I6483" s="20" t="s">
        <v>81</v>
      </c>
      <c r="K6483" s="61" t="str">
        <f ca="1">LeaveTracker[[#This Row],[Days]]&amp;" "&amp;LeaveTracker[[#This Row],[Type of Leave]]</f>
        <v>1 SL</v>
      </c>
      <c r="L6483" s="23">
        <f ca="1">NETWORKDAYS(LeaveTracker[[#This Row],[Start Date]],LeaveTracker[[#This Row],[End Date]],lstHolidays)</f>
        <v>1</v>
      </c>
      <c r="M6483" s="27"/>
    </row>
    <row r="6484" spans="1:13" ht="30" hidden="1" customHeight="1" x14ac:dyDescent="0.3">
      <c r="A6484" s="27">
        <f t="shared" si="76"/>
        <v>2671</v>
      </c>
      <c r="B6484" s="31">
        <v>45111</v>
      </c>
      <c r="C6484" s="31">
        <v>45110</v>
      </c>
      <c r="D6484" s="19" t="s">
        <v>875</v>
      </c>
      <c r="E6484" s="19" t="str">
        <f>IF(ISBLANK(LeaveTracker[[#This Row],[Employee Name]]),"-----",VLOOKUP(LeaveTracker[[#This Row],[Employee Name]],Employees[[Employee Name]:[Office]],7))</f>
        <v>GSO</v>
      </c>
      <c r="F6484" s="19" t="str">
        <f>IF(ISBLANK(LeaveTracker[[#This Row],[Employee Name]]),"-----",VLOOKUP(LeaveTracker[[#This Row],[Employee Name]],Employees[[Employee Name]:[Office]],6))</f>
        <v>REGULAR</v>
      </c>
      <c r="G6484" s="24">
        <v>45107</v>
      </c>
      <c r="H6484" s="24">
        <v>45107</v>
      </c>
      <c r="I6484" s="20" t="s">
        <v>81</v>
      </c>
      <c r="K6484" s="61" t="str">
        <f ca="1">LeaveTracker[[#This Row],[Days]]&amp;" "&amp;LeaveTracker[[#This Row],[Type of Leave]]</f>
        <v>1 SL</v>
      </c>
      <c r="L6484" s="23">
        <f ca="1">NETWORKDAYS(LeaveTracker[[#This Row],[Start Date]],LeaveTracker[[#This Row],[End Date]],lstHolidays)</f>
        <v>1</v>
      </c>
      <c r="M6484" s="27"/>
    </row>
    <row r="6485" spans="1:13" ht="30" hidden="1" customHeight="1" x14ac:dyDescent="0.3">
      <c r="A6485" s="27">
        <f t="shared" si="76"/>
        <v>2672</v>
      </c>
      <c r="B6485" s="31">
        <v>45111</v>
      </c>
      <c r="C6485" s="31">
        <v>45110</v>
      </c>
      <c r="D6485" s="19" t="s">
        <v>1886</v>
      </c>
      <c r="E6485" s="19" t="str">
        <f>IF(ISBLANK(LeaveTracker[[#This Row],[Employee Name]]),"-----",VLOOKUP(LeaveTracker[[#This Row],[Employee Name]],Employees[[Employee Name]:[Office]],7))</f>
        <v>GSO</v>
      </c>
      <c r="F6485" s="19" t="str">
        <f>IF(ISBLANK(LeaveTracker[[#This Row],[Employee Name]]),"-----",VLOOKUP(LeaveTracker[[#This Row],[Employee Name]],Employees[[Employee Name]:[Office]],6))</f>
        <v>CASUAL</v>
      </c>
      <c r="G6485" s="24">
        <v>45107</v>
      </c>
      <c r="H6485" s="24">
        <v>45107</v>
      </c>
      <c r="I6485" s="20" t="s">
        <v>81</v>
      </c>
      <c r="K6485" s="61" t="str">
        <f ca="1">LeaveTracker[[#This Row],[Days]]&amp;" "&amp;LeaveTracker[[#This Row],[Type of Leave]]</f>
        <v>1 SL</v>
      </c>
      <c r="L6485" s="23">
        <f ca="1">NETWORKDAYS(LeaveTracker[[#This Row],[Start Date]],LeaveTracker[[#This Row],[End Date]],lstHolidays)</f>
        <v>1</v>
      </c>
      <c r="M6485" s="27"/>
    </row>
    <row r="6486" spans="1:13" ht="30" hidden="1" customHeight="1" x14ac:dyDescent="0.3">
      <c r="A6486" s="27">
        <f t="shared" si="76"/>
        <v>2673</v>
      </c>
      <c r="B6486" s="31">
        <v>45111</v>
      </c>
      <c r="C6486" s="31">
        <v>45106</v>
      </c>
      <c r="D6486" s="19" t="s">
        <v>1886</v>
      </c>
      <c r="E6486" s="19" t="str">
        <f>IF(ISBLANK(LeaveTracker[[#This Row],[Employee Name]]),"-----",VLOOKUP(LeaveTracker[[#This Row],[Employee Name]],Employees[[Employee Name]:[Office]],7))</f>
        <v>GSO</v>
      </c>
      <c r="F6486" s="19" t="str">
        <f>IF(ISBLANK(LeaveTracker[[#This Row],[Employee Name]]),"-----",VLOOKUP(LeaveTracker[[#This Row],[Employee Name]],Employees[[Employee Name]:[Office]],6))</f>
        <v>CASUAL</v>
      </c>
      <c r="G6486" s="24">
        <v>45113</v>
      </c>
      <c r="H6486" s="24">
        <v>45114</v>
      </c>
      <c r="I6486" s="20" t="s">
        <v>82</v>
      </c>
      <c r="K6486" s="61" t="str">
        <f ca="1">LeaveTracker[[#This Row],[Days]]&amp;" "&amp;LeaveTracker[[#This Row],[Type of Leave]]</f>
        <v>2 VL</v>
      </c>
      <c r="L6486" s="23">
        <f ca="1">NETWORKDAYS(LeaveTracker[[#This Row],[Start Date]],LeaveTracker[[#This Row],[End Date]],lstHolidays)</f>
        <v>2</v>
      </c>
      <c r="M6486" s="27"/>
    </row>
    <row r="6487" spans="1:13" ht="30" hidden="1" customHeight="1" x14ac:dyDescent="0.3">
      <c r="A6487" s="27">
        <f t="shared" si="76"/>
        <v>2674</v>
      </c>
      <c r="B6487" s="31">
        <v>45111</v>
      </c>
      <c r="C6487" s="31">
        <v>45110</v>
      </c>
      <c r="D6487" s="19" t="s">
        <v>878</v>
      </c>
      <c r="E6487" s="19" t="str">
        <f>IF(ISBLANK(LeaveTracker[[#This Row],[Employee Name]]),"-----",VLOOKUP(LeaveTracker[[#This Row],[Employee Name]],Employees[[Employee Name]:[Office]],7))</f>
        <v>GSO</v>
      </c>
      <c r="F6487" s="19" t="str">
        <f>IF(ISBLANK(LeaveTracker[[#This Row],[Employee Name]]),"-----",VLOOKUP(LeaveTracker[[#This Row],[Employee Name]],Employees[[Employee Name]:[Office]],6))</f>
        <v>REGULAR</v>
      </c>
      <c r="G6487" s="24">
        <v>45146</v>
      </c>
      <c r="H6487" s="24">
        <v>45148</v>
      </c>
      <c r="I6487" s="20" t="s">
        <v>82</v>
      </c>
      <c r="K6487" s="61" t="str">
        <f ca="1">LeaveTracker[[#This Row],[Days]]&amp;" "&amp;LeaveTracker[[#This Row],[Type of Leave]]</f>
        <v>3 VL</v>
      </c>
      <c r="L6487" s="23">
        <f ca="1">NETWORKDAYS(LeaveTracker[[#This Row],[Start Date]],LeaveTracker[[#This Row],[End Date]],lstHolidays)</f>
        <v>3</v>
      </c>
      <c r="M6487" s="27"/>
    </row>
    <row r="6488" spans="1:13" ht="30" hidden="1" customHeight="1" x14ac:dyDescent="0.3">
      <c r="A6488" s="27">
        <f t="shared" si="76"/>
        <v>2675</v>
      </c>
      <c r="B6488" s="31">
        <v>45111</v>
      </c>
      <c r="C6488" s="31">
        <v>45110</v>
      </c>
      <c r="D6488" s="19" t="s">
        <v>553</v>
      </c>
      <c r="E6488" s="19" t="str">
        <f>IF(ISBLANK(LeaveTracker[[#This Row],[Employee Name]]),"-----",VLOOKUP(LeaveTracker[[#This Row],[Employee Name]],Employees[[Employee Name]:[Office]],7))</f>
        <v>CENRO</v>
      </c>
      <c r="F6488" s="19" t="str">
        <f>IF(ISBLANK(LeaveTracker[[#This Row],[Employee Name]]),"-----",VLOOKUP(LeaveTracker[[#This Row],[Employee Name]],Employees[[Employee Name]:[Office]],6))</f>
        <v>REGULAR</v>
      </c>
      <c r="G6488" s="24">
        <v>45104</v>
      </c>
      <c r="H6488" s="24">
        <v>45104</v>
      </c>
      <c r="I6488" s="20" t="s">
        <v>81</v>
      </c>
      <c r="K6488" s="61" t="str">
        <f ca="1">LeaveTracker[[#This Row],[Days]]&amp;" "&amp;LeaveTracker[[#This Row],[Type of Leave]]</f>
        <v>1 SL</v>
      </c>
      <c r="L6488" s="23">
        <f ca="1">NETWORKDAYS(LeaveTracker[[#This Row],[Start Date]],LeaveTracker[[#This Row],[End Date]],lstHolidays)</f>
        <v>1</v>
      </c>
      <c r="M6488" s="27"/>
    </row>
    <row r="6489" spans="1:13" ht="30" hidden="1" customHeight="1" x14ac:dyDescent="0.3">
      <c r="A6489" s="27">
        <f t="shared" si="76"/>
        <v>2676</v>
      </c>
      <c r="B6489" s="31">
        <v>45111</v>
      </c>
      <c r="C6489" s="31">
        <v>45110</v>
      </c>
      <c r="D6489" s="19" t="s">
        <v>553</v>
      </c>
      <c r="E6489" s="19" t="str">
        <f>IF(ISBLANK(LeaveTracker[[#This Row],[Employee Name]]),"-----",VLOOKUP(LeaveTracker[[#This Row],[Employee Name]],Employees[[Employee Name]:[Office]],7))</f>
        <v>CENRO</v>
      </c>
      <c r="F6489" s="19" t="str">
        <f>IF(ISBLANK(LeaveTracker[[#This Row],[Employee Name]]),"-----",VLOOKUP(LeaveTracker[[#This Row],[Employee Name]],Employees[[Employee Name]:[Office]],6))</f>
        <v>REGULAR</v>
      </c>
      <c r="G6489" s="24">
        <v>45106</v>
      </c>
      <c r="H6489" s="24">
        <v>45107</v>
      </c>
      <c r="I6489" s="20" t="s">
        <v>81</v>
      </c>
      <c r="K6489" s="61" t="str">
        <f ca="1">LeaveTracker[[#This Row],[Days]]&amp;" "&amp;LeaveTracker[[#This Row],[Type of Leave]]</f>
        <v>2 SL</v>
      </c>
      <c r="L6489" s="23">
        <f ca="1">NETWORKDAYS(LeaveTracker[[#This Row],[Start Date]],LeaveTracker[[#This Row],[End Date]],lstHolidays)</f>
        <v>2</v>
      </c>
      <c r="M6489" s="27"/>
    </row>
    <row r="6490" spans="1:13" ht="30" hidden="1" customHeight="1" x14ac:dyDescent="0.3">
      <c r="A6490" s="27">
        <f t="shared" si="76"/>
        <v>2677</v>
      </c>
      <c r="B6490" s="31">
        <v>45111</v>
      </c>
      <c r="C6490" s="31">
        <v>45110</v>
      </c>
      <c r="D6490" s="19" t="s">
        <v>569</v>
      </c>
      <c r="E6490" s="19" t="str">
        <f>IF(ISBLANK(LeaveTracker[[#This Row],[Employee Name]]),"-----",VLOOKUP(LeaveTracker[[#This Row],[Employee Name]],Employees[[Employee Name]:[Office]],7))</f>
        <v>CENRO</v>
      </c>
      <c r="F6490" s="19" t="str">
        <f>IF(ISBLANK(LeaveTracker[[#This Row],[Employee Name]]),"-----",VLOOKUP(LeaveTracker[[#This Row],[Employee Name]],Employees[[Employee Name]:[Office]],6))</f>
        <v>REGULAR</v>
      </c>
      <c r="G6490" s="24">
        <v>45106</v>
      </c>
      <c r="H6490" s="24">
        <v>45107</v>
      </c>
      <c r="I6490" s="20" t="s">
        <v>81</v>
      </c>
      <c r="K6490" s="61" t="str">
        <f ca="1">LeaveTracker[[#This Row],[Days]]&amp;" "&amp;LeaveTracker[[#This Row],[Type of Leave]]</f>
        <v>2 SL</v>
      </c>
      <c r="L6490" s="23">
        <f ca="1">NETWORKDAYS(LeaveTracker[[#This Row],[Start Date]],LeaveTracker[[#This Row],[End Date]],lstHolidays)</f>
        <v>2</v>
      </c>
      <c r="M6490" s="27"/>
    </row>
    <row r="6491" spans="1:13" ht="30" hidden="1" customHeight="1" x14ac:dyDescent="0.3">
      <c r="A6491" s="27">
        <f t="shared" si="76"/>
        <v>2678</v>
      </c>
      <c r="B6491" s="31">
        <v>45111</v>
      </c>
      <c r="C6491" s="31">
        <v>45107</v>
      </c>
      <c r="D6491" s="19" t="s">
        <v>564</v>
      </c>
      <c r="E6491" s="19" t="str">
        <f>IF(ISBLANK(LeaveTracker[[#This Row],[Employee Name]]),"-----",VLOOKUP(LeaveTracker[[#This Row],[Employee Name]],Employees[[Employee Name]:[Office]],7))</f>
        <v>CENRO</v>
      </c>
      <c r="F6491" s="19" t="str">
        <f>IF(ISBLANK(LeaveTracker[[#This Row],[Employee Name]]),"-----",VLOOKUP(LeaveTracker[[#This Row],[Employee Name]],Employees[[Employee Name]:[Office]],6))</f>
        <v>REGULAR</v>
      </c>
      <c r="G6491" s="24">
        <v>45100</v>
      </c>
      <c r="H6491" s="24">
        <v>45100</v>
      </c>
      <c r="I6491" s="20" t="s">
        <v>81</v>
      </c>
      <c r="K6491" s="61" t="str">
        <f ca="1">LeaveTracker[[#This Row],[Days]]&amp;" "&amp;LeaveTracker[[#This Row],[Type of Leave]]</f>
        <v>1 SL</v>
      </c>
      <c r="L6491" s="23">
        <f ca="1">NETWORKDAYS(LeaveTracker[[#This Row],[Start Date]],LeaveTracker[[#This Row],[End Date]],lstHolidays)</f>
        <v>1</v>
      </c>
      <c r="M6491" s="27"/>
    </row>
    <row r="6492" spans="1:13" ht="30" hidden="1" customHeight="1" x14ac:dyDescent="0.3">
      <c r="A6492" s="27">
        <f t="shared" si="76"/>
        <v>2679</v>
      </c>
      <c r="B6492" s="31">
        <v>45111</v>
      </c>
      <c r="C6492" s="31">
        <v>45107</v>
      </c>
      <c r="D6492" s="19" t="s">
        <v>564</v>
      </c>
      <c r="E6492" s="19" t="str">
        <f>IF(ISBLANK(LeaveTracker[[#This Row],[Employee Name]]),"-----",VLOOKUP(LeaveTracker[[#This Row],[Employee Name]],Employees[[Employee Name]:[Office]],7))</f>
        <v>CENRO</v>
      </c>
      <c r="F6492" s="19" t="str">
        <f>IF(ISBLANK(LeaveTracker[[#This Row],[Employee Name]]),"-----",VLOOKUP(LeaveTracker[[#This Row],[Employee Name]],Employees[[Employee Name]:[Office]],6))</f>
        <v>REGULAR</v>
      </c>
      <c r="G6492" s="24">
        <v>45103</v>
      </c>
      <c r="H6492" s="24">
        <v>45103</v>
      </c>
      <c r="I6492" s="20" t="s">
        <v>81</v>
      </c>
      <c r="K6492" s="61" t="str">
        <f ca="1">LeaveTracker[[#This Row],[Days]]&amp;" "&amp;LeaveTracker[[#This Row],[Type of Leave]]</f>
        <v>1 SL</v>
      </c>
      <c r="L6492" s="23">
        <f ca="1">NETWORKDAYS(LeaveTracker[[#This Row],[Start Date]],LeaveTracker[[#This Row],[End Date]],lstHolidays)</f>
        <v>1</v>
      </c>
      <c r="M6492" s="27"/>
    </row>
    <row r="6493" spans="1:13" ht="30" hidden="1" customHeight="1" x14ac:dyDescent="0.3">
      <c r="A6493" s="27">
        <f t="shared" si="76"/>
        <v>2680</v>
      </c>
      <c r="B6493" s="31">
        <v>45111</v>
      </c>
      <c r="C6493" s="31">
        <v>45110</v>
      </c>
      <c r="D6493" s="19" t="s">
        <v>849</v>
      </c>
      <c r="E6493" s="19" t="str">
        <f>IF(ISBLANK(LeaveTracker[[#This Row],[Employee Name]]),"-----",VLOOKUP(LeaveTracker[[#This Row],[Employee Name]],Employees[[Employee Name]:[Office]],7))</f>
        <v>MO</v>
      </c>
      <c r="F6493" s="19" t="str">
        <f>IF(ISBLANK(LeaveTracker[[#This Row],[Employee Name]]),"-----",VLOOKUP(LeaveTracker[[#This Row],[Employee Name]],Employees[[Employee Name]:[Office]],6))</f>
        <v>REGULAR</v>
      </c>
      <c r="G6493" s="24">
        <v>45111</v>
      </c>
      <c r="H6493" s="24">
        <v>45113</v>
      </c>
      <c r="I6493" s="20" t="s">
        <v>82</v>
      </c>
      <c r="K6493" s="61" t="str">
        <f ca="1">LeaveTracker[[#This Row],[Days]]&amp;" "&amp;LeaveTracker[[#This Row],[Type of Leave]]</f>
        <v>3 VL</v>
      </c>
      <c r="L6493" s="23">
        <f ca="1">NETWORKDAYS(LeaveTracker[[#This Row],[Start Date]],LeaveTracker[[#This Row],[End Date]],lstHolidays)</f>
        <v>3</v>
      </c>
      <c r="M6493" s="27"/>
    </row>
    <row r="6494" spans="1:13" ht="30" hidden="1" customHeight="1" x14ac:dyDescent="0.3">
      <c r="A6494" s="27">
        <f t="shared" si="76"/>
        <v>2681</v>
      </c>
      <c r="B6494" s="31">
        <v>45111</v>
      </c>
      <c r="C6494" s="31">
        <v>45107</v>
      </c>
      <c r="D6494" s="19" t="s">
        <v>849</v>
      </c>
      <c r="E6494" s="19" t="str">
        <f>IF(ISBLANK(LeaveTracker[[#This Row],[Employee Name]]),"-----",VLOOKUP(LeaveTracker[[#This Row],[Employee Name]],Employees[[Employee Name]:[Office]],7))</f>
        <v>MO</v>
      </c>
      <c r="F6494" s="19" t="str">
        <f>IF(ISBLANK(LeaveTracker[[#This Row],[Employee Name]]),"-----",VLOOKUP(LeaveTracker[[#This Row],[Employee Name]],Employees[[Employee Name]:[Office]],6))</f>
        <v>REGULAR</v>
      </c>
      <c r="G6494" s="24">
        <v>45104</v>
      </c>
      <c r="H6494" s="24">
        <v>45104</v>
      </c>
      <c r="I6494" s="20" t="s">
        <v>81</v>
      </c>
      <c r="K6494" s="61" t="str">
        <f ca="1">LeaveTracker[[#This Row],[Days]]&amp;" "&amp;LeaveTracker[[#This Row],[Type of Leave]]</f>
        <v>1 SL</v>
      </c>
      <c r="L6494" s="23">
        <f ca="1">NETWORKDAYS(LeaveTracker[[#This Row],[Start Date]],LeaveTracker[[#This Row],[End Date]],lstHolidays)</f>
        <v>1</v>
      </c>
      <c r="M6494" s="27"/>
    </row>
    <row r="6495" spans="1:13" ht="30" hidden="1" customHeight="1" x14ac:dyDescent="0.3">
      <c r="A6495" s="27">
        <f t="shared" si="76"/>
        <v>2682</v>
      </c>
      <c r="B6495" s="31">
        <v>45111</v>
      </c>
      <c r="C6495" s="31">
        <v>45107</v>
      </c>
      <c r="D6495" s="19" t="s">
        <v>849</v>
      </c>
      <c r="E6495" s="19" t="str">
        <f>IF(ISBLANK(LeaveTracker[[#This Row],[Employee Name]]),"-----",VLOOKUP(LeaveTracker[[#This Row],[Employee Name]],Employees[[Employee Name]:[Office]],7))</f>
        <v>MO</v>
      </c>
      <c r="F6495" s="19" t="str">
        <f>IF(ISBLANK(LeaveTracker[[#This Row],[Employee Name]]),"-----",VLOOKUP(LeaveTracker[[#This Row],[Employee Name]],Employees[[Employee Name]:[Office]],6))</f>
        <v>REGULAR</v>
      </c>
      <c r="G6495" s="24">
        <v>45106</v>
      </c>
      <c r="H6495" s="24">
        <v>45106</v>
      </c>
      <c r="I6495" s="20" t="s">
        <v>81</v>
      </c>
      <c r="K6495" s="61" t="str">
        <f ca="1">LeaveTracker[[#This Row],[Days]]&amp;" "&amp;LeaveTracker[[#This Row],[Type of Leave]]</f>
        <v>1 SL</v>
      </c>
      <c r="L6495" s="23">
        <f ca="1">NETWORKDAYS(LeaveTracker[[#This Row],[Start Date]],LeaveTracker[[#This Row],[End Date]],lstHolidays)</f>
        <v>1</v>
      </c>
      <c r="M6495" s="27"/>
    </row>
    <row r="6496" spans="1:13" ht="30" hidden="1" customHeight="1" x14ac:dyDescent="0.3">
      <c r="A6496" s="27">
        <f t="shared" si="76"/>
        <v>2683</v>
      </c>
      <c r="B6496" s="31">
        <v>45111</v>
      </c>
      <c r="C6496" s="31">
        <v>45110</v>
      </c>
      <c r="D6496" s="19" t="s">
        <v>422</v>
      </c>
      <c r="E6496" s="19" t="str">
        <f>IF(ISBLANK(LeaveTracker[[#This Row],[Employee Name]]),"-----",VLOOKUP(LeaveTracker[[#This Row],[Employee Name]],Employees[[Employee Name]:[Office]],7))</f>
        <v>CTO</v>
      </c>
      <c r="F6496" s="19" t="str">
        <f>IF(ISBLANK(LeaveTracker[[#This Row],[Employee Name]]),"-----",VLOOKUP(LeaveTracker[[#This Row],[Employee Name]],Employees[[Employee Name]:[Office]],6))</f>
        <v>REGULAR</v>
      </c>
      <c r="G6496" s="24">
        <v>45106</v>
      </c>
      <c r="H6496" s="24">
        <v>45107</v>
      </c>
      <c r="I6496" s="20" t="s">
        <v>81</v>
      </c>
      <c r="K6496" s="61" t="str">
        <f ca="1">LeaveTracker[[#This Row],[Days]]&amp;" "&amp;LeaveTracker[[#This Row],[Type of Leave]]</f>
        <v>2 SL</v>
      </c>
      <c r="L6496" s="23">
        <f ca="1">NETWORKDAYS(LeaveTracker[[#This Row],[Start Date]],LeaveTracker[[#This Row],[End Date]],lstHolidays)</f>
        <v>2</v>
      </c>
      <c r="M6496" s="27"/>
    </row>
    <row r="6497" spans="1:13" ht="30" hidden="1" customHeight="1" x14ac:dyDescent="0.3">
      <c r="A6497" s="27">
        <f t="shared" si="76"/>
        <v>2684</v>
      </c>
      <c r="B6497" s="31">
        <v>45111</v>
      </c>
      <c r="C6497" s="31">
        <v>45107</v>
      </c>
      <c r="D6497" s="19" t="s">
        <v>834</v>
      </c>
      <c r="E6497" s="19" t="str">
        <f>IF(ISBLANK(LeaveTracker[[#This Row],[Employee Name]]),"-----",VLOOKUP(LeaveTracker[[#This Row],[Employee Name]],Employees[[Employee Name]:[Office]],7))</f>
        <v>CTO</v>
      </c>
      <c r="F6497" s="19" t="str">
        <f>IF(ISBLANK(LeaveTracker[[#This Row],[Employee Name]]),"-----",VLOOKUP(LeaveTracker[[#This Row],[Employee Name]],Employees[[Employee Name]:[Office]],6))</f>
        <v>REGULAR</v>
      </c>
      <c r="G6497" s="24">
        <v>45103</v>
      </c>
      <c r="H6497" s="24">
        <v>45104</v>
      </c>
      <c r="I6497" s="20" t="s">
        <v>81</v>
      </c>
      <c r="K6497" s="61" t="str">
        <f ca="1">LeaveTracker[[#This Row],[Days]]&amp;" "&amp;LeaveTracker[[#This Row],[Type of Leave]]</f>
        <v>2 SL</v>
      </c>
      <c r="L6497" s="23">
        <f ca="1">NETWORKDAYS(LeaveTracker[[#This Row],[Start Date]],LeaveTracker[[#This Row],[End Date]],lstHolidays)</f>
        <v>2</v>
      </c>
      <c r="M6497" s="27"/>
    </row>
    <row r="6498" spans="1:13" ht="30" hidden="1" customHeight="1" x14ac:dyDescent="0.3">
      <c r="A6498" s="27">
        <f t="shared" si="76"/>
        <v>2685</v>
      </c>
      <c r="B6498" s="31">
        <v>45111</v>
      </c>
      <c r="C6498" s="31">
        <v>45107</v>
      </c>
      <c r="D6498" s="19" t="s">
        <v>834</v>
      </c>
      <c r="E6498" s="19" t="str">
        <f>IF(ISBLANK(LeaveTracker[[#This Row],[Employee Name]]),"-----",VLOOKUP(LeaveTracker[[#This Row],[Employee Name]],Employees[[Employee Name]:[Office]],7))</f>
        <v>CTO</v>
      </c>
      <c r="F6498" s="19" t="str">
        <f>IF(ISBLANK(LeaveTracker[[#This Row],[Employee Name]]),"-----",VLOOKUP(LeaveTracker[[#This Row],[Employee Name]],Employees[[Employee Name]:[Office]],6))</f>
        <v>REGULAR</v>
      </c>
      <c r="G6498" s="24">
        <v>45106</v>
      </c>
      <c r="H6498" s="24">
        <v>45106</v>
      </c>
      <c r="I6498" s="20" t="s">
        <v>81</v>
      </c>
      <c r="K6498" s="61" t="str">
        <f ca="1">LeaveTracker[[#This Row],[Days]]&amp;" "&amp;LeaveTracker[[#This Row],[Type of Leave]]</f>
        <v>1 SL</v>
      </c>
      <c r="L6498" s="23">
        <f ca="1">NETWORKDAYS(LeaveTracker[[#This Row],[Start Date]],LeaveTracker[[#This Row],[End Date]],lstHolidays)</f>
        <v>1</v>
      </c>
      <c r="M6498" s="27"/>
    </row>
    <row r="6499" spans="1:13" ht="30" hidden="1" customHeight="1" x14ac:dyDescent="0.3">
      <c r="A6499" s="27">
        <f t="shared" si="76"/>
        <v>2686</v>
      </c>
      <c r="B6499" s="31">
        <v>45111</v>
      </c>
      <c r="C6499" s="31">
        <v>45110</v>
      </c>
      <c r="D6499" s="19" t="s">
        <v>1056</v>
      </c>
      <c r="E6499" s="19" t="str">
        <f>IF(ISBLANK(LeaveTracker[[#This Row],[Employee Name]]),"-----",VLOOKUP(LeaveTracker[[#This Row],[Employee Name]],Employees[[Employee Name]:[Office]],7))</f>
        <v>CTO</v>
      </c>
      <c r="F6499" s="19" t="str">
        <f>IF(ISBLANK(LeaveTracker[[#This Row],[Employee Name]]),"-----",VLOOKUP(LeaveTracker[[#This Row],[Employee Name]],Employees[[Employee Name]:[Office]],6))</f>
        <v>REGULAR</v>
      </c>
      <c r="G6499" s="24">
        <v>45104</v>
      </c>
      <c r="H6499" s="24">
        <v>45104</v>
      </c>
      <c r="I6499" s="20" t="s">
        <v>81</v>
      </c>
      <c r="K6499" s="61" t="str">
        <f ca="1">LeaveTracker[[#This Row],[Days]]&amp;" "&amp;LeaveTracker[[#This Row],[Type of Leave]]</f>
        <v>1 SL</v>
      </c>
      <c r="L6499" s="23">
        <f ca="1">NETWORKDAYS(LeaveTracker[[#This Row],[Start Date]],LeaveTracker[[#This Row],[End Date]],lstHolidays)</f>
        <v>1</v>
      </c>
      <c r="M6499" s="27"/>
    </row>
    <row r="6500" spans="1:13" ht="30" hidden="1" customHeight="1" x14ac:dyDescent="0.3">
      <c r="A6500" s="27">
        <f t="shared" si="76"/>
        <v>2687</v>
      </c>
      <c r="B6500" s="31">
        <v>45111</v>
      </c>
      <c r="C6500" s="31">
        <v>45110</v>
      </c>
      <c r="D6500" s="19" t="s">
        <v>1056</v>
      </c>
      <c r="E6500" s="19" t="str">
        <f>IF(ISBLANK(LeaveTracker[[#This Row],[Employee Name]]),"-----",VLOOKUP(LeaveTracker[[#This Row],[Employee Name]],Employees[[Employee Name]:[Office]],7))</f>
        <v>CTO</v>
      </c>
      <c r="F6500" s="19" t="str">
        <f>IF(ISBLANK(LeaveTracker[[#This Row],[Employee Name]]),"-----",VLOOKUP(LeaveTracker[[#This Row],[Employee Name]],Employees[[Employee Name]:[Office]],6))</f>
        <v>REGULAR</v>
      </c>
      <c r="G6500" s="24">
        <v>45107</v>
      </c>
      <c r="H6500" s="24">
        <v>45107</v>
      </c>
      <c r="I6500" s="20" t="s">
        <v>81</v>
      </c>
      <c r="K6500" s="61" t="str">
        <f ca="1">LeaveTracker[[#This Row],[Days]]&amp;" "&amp;LeaveTracker[[#This Row],[Type of Leave]]</f>
        <v>1 SL</v>
      </c>
      <c r="L6500" s="23">
        <f ca="1">NETWORKDAYS(LeaveTracker[[#This Row],[Start Date]],LeaveTracker[[#This Row],[End Date]],lstHolidays)</f>
        <v>1</v>
      </c>
      <c r="M6500" s="27"/>
    </row>
    <row r="6501" spans="1:13" ht="30" hidden="1" customHeight="1" x14ac:dyDescent="0.3">
      <c r="A6501" s="27">
        <f t="shared" ref="A6501:A6564" si="77">A6500+1</f>
        <v>2688</v>
      </c>
      <c r="B6501" s="31">
        <v>45111</v>
      </c>
      <c r="C6501" s="31">
        <v>45110</v>
      </c>
      <c r="D6501" s="19" t="s">
        <v>127</v>
      </c>
      <c r="E6501" s="19" t="str">
        <f>IF(ISBLANK(LeaveTracker[[#This Row],[Employee Name]]),"-----",VLOOKUP(LeaveTracker[[#This Row],[Employee Name]],Employees[[Employee Name]:[Office]],7))</f>
        <v>MO</v>
      </c>
      <c r="F6501" s="19" t="str">
        <f>IF(ISBLANK(LeaveTracker[[#This Row],[Employee Name]]),"-----",VLOOKUP(LeaveTracker[[#This Row],[Employee Name]],Employees[[Employee Name]:[Office]],6))</f>
        <v>REGULAR</v>
      </c>
      <c r="G6501" s="24">
        <v>45103</v>
      </c>
      <c r="H6501" s="24">
        <v>45104</v>
      </c>
      <c r="I6501" s="20" t="s">
        <v>81</v>
      </c>
      <c r="K6501" s="61" t="str">
        <f ca="1">LeaveTracker[[#This Row],[Days]]&amp;" "&amp;LeaveTracker[[#This Row],[Type of Leave]]</f>
        <v>2 SL</v>
      </c>
      <c r="L6501" s="23">
        <f ca="1">NETWORKDAYS(LeaveTracker[[#This Row],[Start Date]],LeaveTracker[[#This Row],[End Date]],lstHolidays)</f>
        <v>2</v>
      </c>
      <c r="M6501" s="27"/>
    </row>
    <row r="6502" spans="1:13" ht="30" hidden="1" customHeight="1" x14ac:dyDescent="0.3">
      <c r="A6502" s="27">
        <f t="shared" si="77"/>
        <v>2689</v>
      </c>
      <c r="B6502" s="31">
        <v>45111</v>
      </c>
      <c r="C6502" s="31">
        <v>45110</v>
      </c>
      <c r="D6502" s="19" t="s">
        <v>127</v>
      </c>
      <c r="E6502" s="19" t="str">
        <f>IF(ISBLANK(LeaveTracker[[#This Row],[Employee Name]]),"-----",VLOOKUP(LeaveTracker[[#This Row],[Employee Name]],Employees[[Employee Name]:[Office]],7))</f>
        <v>MO</v>
      </c>
      <c r="F6502" s="19" t="str">
        <f>IF(ISBLANK(LeaveTracker[[#This Row],[Employee Name]]),"-----",VLOOKUP(LeaveTracker[[#This Row],[Employee Name]],Employees[[Employee Name]:[Office]],6))</f>
        <v>REGULAR</v>
      </c>
      <c r="G6502" s="24">
        <v>45106</v>
      </c>
      <c r="H6502" s="24">
        <v>45107</v>
      </c>
      <c r="I6502" s="20" t="s">
        <v>81</v>
      </c>
      <c r="K6502" s="61" t="str">
        <f ca="1">LeaveTracker[[#This Row],[Days]]&amp;" "&amp;LeaveTracker[[#This Row],[Type of Leave]]</f>
        <v>2 SL</v>
      </c>
      <c r="L6502" s="23">
        <f ca="1">NETWORKDAYS(LeaveTracker[[#This Row],[Start Date]],LeaveTracker[[#This Row],[End Date]],lstHolidays)</f>
        <v>2</v>
      </c>
      <c r="M6502" s="27"/>
    </row>
    <row r="6503" spans="1:13" ht="30" hidden="1" customHeight="1" x14ac:dyDescent="0.3">
      <c r="A6503" s="27">
        <f t="shared" si="77"/>
        <v>2690</v>
      </c>
      <c r="B6503" s="31">
        <v>45111</v>
      </c>
      <c r="C6503" s="31">
        <v>45103</v>
      </c>
      <c r="D6503" s="19" t="s">
        <v>1283</v>
      </c>
      <c r="E6503" s="19" t="str">
        <f>IF(ISBLANK(LeaveTracker[[#This Row],[Employee Name]]),"-----",VLOOKUP(LeaveTracker[[#This Row],[Employee Name]],Employees[[Employee Name]:[Office]],7))</f>
        <v>MO</v>
      </c>
      <c r="F6503" s="19" t="str">
        <f>IF(ISBLANK(LeaveTracker[[#This Row],[Employee Name]]),"-----",VLOOKUP(LeaveTracker[[#This Row],[Employee Name]],Employees[[Employee Name]:[Office]],6))</f>
        <v>REGULAR</v>
      </c>
      <c r="G6503" s="24">
        <v>45100</v>
      </c>
      <c r="H6503" s="24">
        <v>45100</v>
      </c>
      <c r="I6503" s="20" t="s">
        <v>298</v>
      </c>
      <c r="J6503" s="43" t="s">
        <v>1003</v>
      </c>
      <c r="K6503" s="61" t="str">
        <f ca="1">LeaveTracker[[#This Row],[Days]]&amp;" "&amp;LeaveTracker[[#This Row],[Type of Leave]]</f>
        <v>1 OTHER</v>
      </c>
      <c r="L6503" s="23">
        <f ca="1">NETWORKDAYS(LeaveTracker[[#This Row],[Start Date]],LeaveTracker[[#This Row],[End Date]],lstHolidays)</f>
        <v>1</v>
      </c>
      <c r="M6503" s="27"/>
    </row>
    <row r="6504" spans="1:13" ht="30" hidden="1" customHeight="1" x14ac:dyDescent="0.3">
      <c r="A6504" s="27">
        <f t="shared" si="77"/>
        <v>2691</v>
      </c>
      <c r="B6504" s="31">
        <v>45111</v>
      </c>
      <c r="C6504" s="31">
        <v>45110</v>
      </c>
      <c r="D6504" s="19" t="s">
        <v>1810</v>
      </c>
      <c r="E6504" s="19" t="str">
        <f>IF(ISBLANK(LeaveTracker[[#This Row],[Employee Name]]),"-----",VLOOKUP(LeaveTracker[[#This Row],[Employee Name]],Employees[[Employee Name]:[Office]],7))</f>
        <v>TCNHS</v>
      </c>
      <c r="F6504" s="19" t="str">
        <f>IF(ISBLANK(LeaveTracker[[#This Row],[Employee Name]]),"-----",VLOOKUP(LeaveTracker[[#This Row],[Employee Name]],Employees[[Employee Name]:[Office]],6))</f>
        <v>CASUAL</v>
      </c>
      <c r="G6504" s="24">
        <v>45104</v>
      </c>
      <c r="H6504" s="24">
        <v>45104</v>
      </c>
      <c r="I6504" s="20" t="s">
        <v>81</v>
      </c>
      <c r="K6504" s="61" t="str">
        <f ca="1">LeaveTracker[[#This Row],[Days]]&amp;" "&amp;LeaveTracker[[#This Row],[Type of Leave]]</f>
        <v>1 SL</v>
      </c>
      <c r="L6504" s="23">
        <f ca="1">NETWORKDAYS(LeaveTracker[[#This Row],[Start Date]],LeaveTracker[[#This Row],[End Date]],lstHolidays)</f>
        <v>1</v>
      </c>
      <c r="M6504" s="27"/>
    </row>
    <row r="6505" spans="1:13" ht="30" hidden="1" customHeight="1" x14ac:dyDescent="0.3">
      <c r="A6505" s="27">
        <f t="shared" si="77"/>
        <v>2692</v>
      </c>
      <c r="B6505" s="31">
        <v>45111</v>
      </c>
      <c r="C6505" s="31">
        <v>45110</v>
      </c>
      <c r="D6505" s="19" t="s">
        <v>1810</v>
      </c>
      <c r="E6505" s="19" t="str">
        <f>IF(ISBLANK(LeaveTracker[[#This Row],[Employee Name]]),"-----",VLOOKUP(LeaveTracker[[#This Row],[Employee Name]],Employees[[Employee Name]:[Office]],7))</f>
        <v>TCNHS</v>
      </c>
      <c r="F6505" s="19" t="str">
        <f>IF(ISBLANK(LeaveTracker[[#This Row],[Employee Name]]),"-----",VLOOKUP(LeaveTracker[[#This Row],[Employee Name]],Employees[[Employee Name]:[Office]],6))</f>
        <v>CASUAL</v>
      </c>
      <c r="G6505" s="24">
        <v>45107</v>
      </c>
      <c r="H6505" s="24">
        <v>45107</v>
      </c>
      <c r="I6505" s="20" t="s">
        <v>81</v>
      </c>
      <c r="K6505" s="61" t="str">
        <f ca="1">LeaveTracker[[#This Row],[Days]]&amp;" "&amp;LeaveTracker[[#This Row],[Type of Leave]]</f>
        <v>1 SL</v>
      </c>
      <c r="L6505" s="23">
        <f ca="1">NETWORKDAYS(LeaveTracker[[#This Row],[Start Date]],LeaveTracker[[#This Row],[End Date]],lstHolidays)</f>
        <v>1</v>
      </c>
      <c r="M6505" s="27"/>
    </row>
    <row r="6506" spans="1:13" ht="30" hidden="1" customHeight="1" x14ac:dyDescent="0.3">
      <c r="A6506" s="27">
        <f t="shared" si="77"/>
        <v>2693</v>
      </c>
      <c r="B6506" s="31">
        <v>45111</v>
      </c>
      <c r="C6506" s="31">
        <v>45110</v>
      </c>
      <c r="D6506" s="19" t="s">
        <v>714</v>
      </c>
      <c r="E6506" s="19" t="str">
        <f>IF(ISBLANK(LeaveTracker[[#This Row],[Employee Name]]),"-----",VLOOKUP(LeaveTracker[[#This Row],[Employee Name]],Employees[[Employee Name]:[Office]],7))</f>
        <v>CSWDO</v>
      </c>
      <c r="F6506" s="19" t="str">
        <f>IF(ISBLANK(LeaveTracker[[#This Row],[Employee Name]]),"-----",VLOOKUP(LeaveTracker[[#This Row],[Employee Name]],Employees[[Employee Name]:[Office]],6))</f>
        <v>REGULAR</v>
      </c>
      <c r="G6506" s="24">
        <v>45107</v>
      </c>
      <c r="H6506" s="24">
        <v>45107</v>
      </c>
      <c r="I6506" s="20" t="s">
        <v>81</v>
      </c>
      <c r="K6506" s="61" t="str">
        <f ca="1">LeaveTracker[[#This Row],[Days]]&amp;" "&amp;LeaveTracker[[#This Row],[Type of Leave]]</f>
        <v>1 SL</v>
      </c>
      <c r="L6506" s="23">
        <f ca="1">NETWORKDAYS(LeaveTracker[[#This Row],[Start Date]],LeaveTracker[[#This Row],[End Date]],lstHolidays)</f>
        <v>1</v>
      </c>
      <c r="M6506" s="27"/>
    </row>
    <row r="6507" spans="1:13" ht="30" hidden="1" customHeight="1" x14ac:dyDescent="0.3">
      <c r="A6507" s="27">
        <f t="shared" si="77"/>
        <v>2694</v>
      </c>
      <c r="B6507" s="31">
        <v>45111</v>
      </c>
      <c r="C6507" s="31">
        <v>45110</v>
      </c>
      <c r="D6507" s="19" t="s">
        <v>1864</v>
      </c>
      <c r="E6507" s="19" t="str">
        <f>IF(ISBLANK(LeaveTracker[[#This Row],[Employee Name]]),"-----",VLOOKUP(LeaveTracker[[#This Row],[Employee Name]],Employees[[Employee Name]:[Office]],7))</f>
        <v>TICC</v>
      </c>
      <c r="F6507" s="19" t="str">
        <f>IF(ISBLANK(LeaveTracker[[#This Row],[Employee Name]]),"-----",VLOOKUP(LeaveTracker[[#This Row],[Employee Name]],Employees[[Employee Name]:[Office]],6))</f>
        <v>CASUAL</v>
      </c>
      <c r="G6507" s="24">
        <v>45105</v>
      </c>
      <c r="H6507" s="24">
        <v>45107</v>
      </c>
      <c r="I6507" s="20" t="s">
        <v>81</v>
      </c>
      <c r="K6507" s="61" t="str">
        <f ca="1">LeaveTracker[[#This Row],[Days]]&amp;" "&amp;LeaveTracker[[#This Row],[Type of Leave]]</f>
        <v>2 SL</v>
      </c>
      <c r="L6507" s="23">
        <f ca="1">NETWORKDAYS(LeaveTracker[[#This Row],[Start Date]],LeaveTracker[[#This Row],[End Date]],lstHolidays)</f>
        <v>2</v>
      </c>
      <c r="M6507" s="27"/>
    </row>
    <row r="6508" spans="1:13" ht="30" hidden="1" customHeight="1" x14ac:dyDescent="0.3">
      <c r="A6508" s="27">
        <f t="shared" si="77"/>
        <v>2695</v>
      </c>
      <c r="B6508" s="31">
        <v>45111</v>
      </c>
      <c r="C6508" s="31">
        <v>45110</v>
      </c>
      <c r="D6508" s="19" t="s">
        <v>1820</v>
      </c>
      <c r="E6508" s="19" t="str">
        <f>IF(ISBLANK(LeaveTracker[[#This Row],[Employee Name]]),"-----",VLOOKUP(LeaveTracker[[#This Row],[Employee Name]],Employees[[Employee Name]:[Office]],7))</f>
        <v>TICC/TCCH</v>
      </c>
      <c r="F6508" s="19" t="str">
        <f>IF(ISBLANK(LeaveTracker[[#This Row],[Employee Name]]),"-----",VLOOKUP(LeaveTracker[[#This Row],[Employee Name]],Employees[[Employee Name]:[Office]],6))</f>
        <v>CASUAL</v>
      </c>
      <c r="G6508" s="24">
        <v>45116</v>
      </c>
      <c r="H6508" s="24">
        <v>45116</v>
      </c>
      <c r="I6508" s="20" t="s">
        <v>82</v>
      </c>
      <c r="K6508" s="61" t="str">
        <f>LeaveTracker[[#This Row],[Days]]&amp;" "&amp;LeaveTracker[[#This Row],[Type of Leave]]</f>
        <v>1 VL</v>
      </c>
      <c r="L6508" s="23">
        <v>1</v>
      </c>
      <c r="M6508" s="27"/>
    </row>
    <row r="6509" spans="1:13" ht="30" hidden="1" customHeight="1" x14ac:dyDescent="0.3">
      <c r="A6509" s="27">
        <f t="shared" si="77"/>
        <v>2696</v>
      </c>
      <c r="B6509" s="31">
        <v>45111</v>
      </c>
      <c r="C6509" s="31">
        <v>45095</v>
      </c>
      <c r="D6509" s="19" t="s">
        <v>914</v>
      </c>
      <c r="E6509" s="19" t="str">
        <f>IF(ISBLANK(LeaveTracker[[#This Row],[Employee Name]]),"-----",VLOOKUP(LeaveTracker[[#This Row],[Employee Name]],Employees[[Employee Name]:[Office]],7))</f>
        <v>CPDO</v>
      </c>
      <c r="F6509" s="19" t="str">
        <f>IF(ISBLANK(LeaveTracker[[#This Row],[Employee Name]]),"-----",VLOOKUP(LeaveTracker[[#This Row],[Employee Name]],Employees[[Employee Name]:[Office]],6))</f>
        <v>REGULAR</v>
      </c>
      <c r="G6509" s="24">
        <v>45093</v>
      </c>
      <c r="H6509" s="24">
        <v>45093</v>
      </c>
      <c r="I6509" s="20" t="s">
        <v>298</v>
      </c>
      <c r="J6509" s="43" t="s">
        <v>1003</v>
      </c>
      <c r="K6509" s="61" t="str">
        <f ca="1">LeaveTracker[[#This Row],[Days]]&amp;" "&amp;LeaveTracker[[#This Row],[Type of Leave]]</f>
        <v>1 OTHER</v>
      </c>
      <c r="L6509" s="23">
        <f ca="1">NETWORKDAYS(LeaveTracker[[#This Row],[Start Date]],LeaveTracker[[#This Row],[End Date]],lstHolidays)</f>
        <v>1</v>
      </c>
      <c r="M6509" s="27"/>
    </row>
    <row r="6510" spans="1:13" ht="30" hidden="1" customHeight="1" x14ac:dyDescent="0.3">
      <c r="A6510" s="27">
        <f t="shared" si="77"/>
        <v>2697</v>
      </c>
      <c r="B6510" s="31">
        <v>45111</v>
      </c>
      <c r="C6510" s="31">
        <v>45107</v>
      </c>
      <c r="D6510" s="19" t="s">
        <v>909</v>
      </c>
      <c r="E6510" s="19" t="str">
        <f>IF(ISBLANK(LeaveTracker[[#This Row],[Employee Name]]),"-----",VLOOKUP(LeaveTracker[[#This Row],[Employee Name]],Employees[[Employee Name]:[Office]],7))</f>
        <v>CPDO</v>
      </c>
      <c r="F6510" s="19" t="str">
        <f>IF(ISBLANK(LeaveTracker[[#This Row],[Employee Name]]),"-----",VLOOKUP(LeaveTracker[[#This Row],[Employee Name]],Employees[[Employee Name]:[Office]],6))</f>
        <v>REGULAR</v>
      </c>
      <c r="G6510" s="24">
        <v>45112</v>
      </c>
      <c r="H6510" s="24">
        <v>45112</v>
      </c>
      <c r="I6510" s="20" t="s">
        <v>298</v>
      </c>
      <c r="J6510" s="43" t="s">
        <v>1003</v>
      </c>
      <c r="K6510" s="61" t="str">
        <f ca="1">LeaveTracker[[#This Row],[Days]]&amp;" "&amp;LeaveTracker[[#This Row],[Type of Leave]]</f>
        <v>1 OTHER</v>
      </c>
      <c r="L6510" s="23">
        <f ca="1">NETWORKDAYS(LeaveTracker[[#This Row],[Start Date]],LeaveTracker[[#This Row],[End Date]],lstHolidays)</f>
        <v>1</v>
      </c>
      <c r="M6510" s="27"/>
    </row>
    <row r="6511" spans="1:13" ht="30" hidden="1" customHeight="1" x14ac:dyDescent="0.3">
      <c r="A6511" s="27">
        <f t="shared" si="77"/>
        <v>2698</v>
      </c>
      <c r="B6511" s="31">
        <v>45111</v>
      </c>
      <c r="C6511" s="31">
        <v>45110</v>
      </c>
      <c r="D6511" s="19" t="s">
        <v>1804</v>
      </c>
      <c r="E6511" s="19" t="str">
        <f>IF(ISBLANK(LeaveTracker[[#This Row],[Employee Name]]),"-----",VLOOKUP(LeaveTracker[[#This Row],[Employee Name]],Employees[[Employee Name]:[Office]],7))</f>
        <v>CENRO</v>
      </c>
      <c r="F6511" s="19" t="str">
        <f>IF(ISBLANK(LeaveTracker[[#This Row],[Employee Name]]),"-----",VLOOKUP(LeaveTracker[[#This Row],[Employee Name]],Employees[[Employee Name]:[Office]],6))</f>
        <v>CASUAL</v>
      </c>
      <c r="G6511" s="24">
        <v>45117</v>
      </c>
      <c r="H6511" s="24">
        <v>45119</v>
      </c>
      <c r="I6511" s="20" t="s">
        <v>82</v>
      </c>
      <c r="K6511" s="61" t="str">
        <f ca="1">LeaveTracker[[#This Row],[Days]]&amp;" "&amp;LeaveTracker[[#This Row],[Type of Leave]]</f>
        <v>3 VL</v>
      </c>
      <c r="L6511" s="23">
        <f ca="1">NETWORKDAYS(LeaveTracker[[#This Row],[Start Date]],LeaveTracker[[#This Row],[End Date]],lstHolidays)</f>
        <v>3</v>
      </c>
      <c r="M6511" s="27"/>
    </row>
    <row r="6512" spans="1:13" ht="30" hidden="1" customHeight="1" x14ac:dyDescent="0.3">
      <c r="A6512" s="27">
        <f t="shared" si="77"/>
        <v>2699</v>
      </c>
      <c r="B6512" s="31">
        <v>45111</v>
      </c>
      <c r="C6512" s="31">
        <v>45108</v>
      </c>
      <c r="D6512" s="19" t="s">
        <v>1878</v>
      </c>
      <c r="E6512" s="19" t="str">
        <f>IF(ISBLANK(LeaveTracker[[#This Row],[Employee Name]]),"-----",VLOOKUP(LeaveTracker[[#This Row],[Employee Name]],Employees[[Employee Name]:[Office]],7))</f>
        <v>TICC</v>
      </c>
      <c r="F6512" s="19" t="str">
        <f>IF(ISBLANK(LeaveTracker[[#This Row],[Employee Name]]),"-----",VLOOKUP(LeaveTracker[[#This Row],[Employee Name]],Employees[[Employee Name]:[Office]],6))</f>
        <v>CASUAL</v>
      </c>
      <c r="G6512" s="24">
        <v>45119</v>
      </c>
      <c r="H6512" s="24">
        <v>45121</v>
      </c>
      <c r="I6512" s="20" t="s">
        <v>82</v>
      </c>
      <c r="K6512" s="61" t="str">
        <f ca="1">LeaveTracker[[#This Row],[Days]]&amp;" "&amp;LeaveTracker[[#This Row],[Type of Leave]]</f>
        <v>3 VL</v>
      </c>
      <c r="L6512" s="23">
        <f ca="1">NETWORKDAYS(LeaveTracker[[#This Row],[Start Date]],LeaveTracker[[#This Row],[End Date]],lstHolidays)</f>
        <v>3</v>
      </c>
      <c r="M6512" s="27"/>
    </row>
    <row r="6513" spans="1:13" ht="30" hidden="1" customHeight="1" x14ac:dyDescent="0.3">
      <c r="A6513" s="27">
        <f t="shared" si="77"/>
        <v>2700</v>
      </c>
      <c r="B6513" s="31">
        <v>45111</v>
      </c>
      <c r="C6513" s="31">
        <v>45110</v>
      </c>
      <c r="D6513" s="19" t="s">
        <v>1879</v>
      </c>
      <c r="E6513" s="19" t="str">
        <f>IF(ISBLANK(LeaveTracker[[#This Row],[Employee Name]]),"-----",VLOOKUP(LeaveTracker[[#This Row],[Employee Name]],Employees[[Employee Name]:[Office]],7))</f>
        <v>TICC</v>
      </c>
      <c r="F6513" s="19" t="str">
        <f>IF(ISBLANK(LeaveTracker[[#This Row],[Employee Name]]),"-----",VLOOKUP(LeaveTracker[[#This Row],[Employee Name]],Employees[[Employee Name]:[Office]],6))</f>
        <v>CASUAL</v>
      </c>
      <c r="G6513" s="24">
        <v>45125</v>
      </c>
      <c r="H6513" s="24">
        <v>45125</v>
      </c>
      <c r="I6513" s="20" t="s">
        <v>82</v>
      </c>
      <c r="K6513" s="61" t="str">
        <f ca="1">LeaveTracker[[#This Row],[Days]]&amp;" "&amp;LeaveTracker[[#This Row],[Type of Leave]]</f>
        <v>1 VL</v>
      </c>
      <c r="L6513" s="23">
        <f ca="1">NETWORKDAYS(LeaveTracker[[#This Row],[Start Date]],LeaveTracker[[#This Row],[End Date]],lstHolidays)</f>
        <v>1</v>
      </c>
      <c r="M6513" s="27"/>
    </row>
    <row r="6514" spans="1:13" ht="30" hidden="1" customHeight="1" x14ac:dyDescent="0.3">
      <c r="A6514" s="27">
        <f t="shared" si="77"/>
        <v>2701</v>
      </c>
      <c r="B6514" s="31">
        <v>45111</v>
      </c>
      <c r="C6514" s="31">
        <v>45110</v>
      </c>
      <c r="D6514" s="19" t="s">
        <v>1879</v>
      </c>
      <c r="E6514" s="19" t="str">
        <f>IF(ISBLANK(LeaveTracker[[#This Row],[Employee Name]]),"-----",VLOOKUP(LeaveTracker[[#This Row],[Employee Name]],Employees[[Employee Name]:[Office]],7))</f>
        <v>TICC</v>
      </c>
      <c r="F6514" s="19" t="str">
        <f>IF(ISBLANK(LeaveTracker[[#This Row],[Employee Name]]),"-----",VLOOKUP(LeaveTracker[[#This Row],[Employee Name]],Employees[[Employee Name]:[Office]],6))</f>
        <v>CASUAL</v>
      </c>
      <c r="G6514" s="24">
        <v>45126</v>
      </c>
      <c r="H6514" s="24">
        <v>45126</v>
      </c>
      <c r="I6514" s="20" t="s">
        <v>298</v>
      </c>
      <c r="J6514" s="43" t="s">
        <v>1003</v>
      </c>
      <c r="K6514" s="61" t="str">
        <f ca="1">LeaveTracker[[#This Row],[Days]]&amp;" "&amp;LeaveTracker[[#This Row],[Type of Leave]]</f>
        <v>1 OTHER</v>
      </c>
      <c r="L6514" s="23">
        <f ca="1">NETWORKDAYS(LeaveTracker[[#This Row],[Start Date]],LeaveTracker[[#This Row],[End Date]],lstHolidays)</f>
        <v>1</v>
      </c>
      <c r="M6514" s="27"/>
    </row>
    <row r="6515" spans="1:13" ht="30" hidden="1" customHeight="1" x14ac:dyDescent="0.3">
      <c r="A6515" s="27">
        <f t="shared" si="77"/>
        <v>2702</v>
      </c>
      <c r="B6515" s="31">
        <v>45111</v>
      </c>
      <c r="C6515" s="31">
        <v>45110</v>
      </c>
      <c r="D6515" s="19" t="s">
        <v>1900</v>
      </c>
      <c r="E6515" s="19" t="str">
        <f>IF(ISBLANK(LeaveTracker[[#This Row],[Employee Name]]),"-----",VLOOKUP(LeaveTracker[[#This Row],[Employee Name]],Employees[[Employee Name]:[Office]],7))</f>
        <v>TICC</v>
      </c>
      <c r="F6515" s="19" t="str">
        <f>IF(ISBLANK(LeaveTracker[[#This Row],[Employee Name]]),"-----",VLOOKUP(LeaveTracker[[#This Row],[Employee Name]],Employees[[Employee Name]:[Office]],6))</f>
        <v>CASUAL</v>
      </c>
      <c r="G6515" s="24">
        <v>45119</v>
      </c>
      <c r="H6515" s="24">
        <v>45121</v>
      </c>
      <c r="I6515" s="20" t="s">
        <v>82</v>
      </c>
      <c r="K6515" s="61" t="str">
        <f ca="1">LeaveTracker[[#This Row],[Days]]&amp;" "&amp;LeaveTracker[[#This Row],[Type of Leave]]</f>
        <v>3 VL</v>
      </c>
      <c r="L6515" s="23">
        <f ca="1">NETWORKDAYS(LeaveTracker[[#This Row],[Start Date]],LeaveTracker[[#This Row],[End Date]],lstHolidays)</f>
        <v>3</v>
      </c>
      <c r="M6515" s="27"/>
    </row>
    <row r="6516" spans="1:13" ht="30" hidden="1" customHeight="1" x14ac:dyDescent="0.3">
      <c r="A6516" s="27">
        <f t="shared" si="77"/>
        <v>2703</v>
      </c>
      <c r="B6516" s="31">
        <v>45111</v>
      </c>
      <c r="C6516" s="31">
        <v>45110</v>
      </c>
      <c r="D6516" s="19" t="s">
        <v>714</v>
      </c>
      <c r="E6516" s="19" t="str">
        <f>IF(ISBLANK(LeaveTracker[[#This Row],[Employee Name]]),"-----",VLOOKUP(LeaveTracker[[#This Row],[Employee Name]],Employees[[Employee Name]:[Office]],7))</f>
        <v>CSWDO</v>
      </c>
      <c r="F6516" s="19" t="str">
        <f>IF(ISBLANK(LeaveTracker[[#This Row],[Employee Name]]),"-----",VLOOKUP(LeaveTracker[[#This Row],[Employee Name]],Employees[[Employee Name]:[Office]],6))</f>
        <v>REGULAR</v>
      </c>
      <c r="G6516" s="24">
        <v>45146</v>
      </c>
      <c r="H6516" s="24">
        <v>45148</v>
      </c>
      <c r="I6516" s="20" t="s">
        <v>82</v>
      </c>
      <c r="K6516" s="61" t="str">
        <f ca="1">LeaveTracker[[#This Row],[Days]]&amp;" "&amp;LeaveTracker[[#This Row],[Type of Leave]]</f>
        <v>3 VL</v>
      </c>
      <c r="L6516" s="23">
        <f ca="1">NETWORKDAYS(LeaveTracker[[#This Row],[Start Date]],LeaveTracker[[#This Row],[End Date]],lstHolidays)</f>
        <v>3</v>
      </c>
      <c r="M6516" s="27"/>
    </row>
    <row r="6517" spans="1:13" ht="30" hidden="1" customHeight="1" x14ac:dyDescent="0.3">
      <c r="A6517" s="27">
        <f t="shared" si="77"/>
        <v>2704</v>
      </c>
      <c r="B6517" s="31">
        <v>45111</v>
      </c>
      <c r="C6517" s="31">
        <v>45110</v>
      </c>
      <c r="D6517" s="19" t="s">
        <v>609</v>
      </c>
      <c r="E6517" s="19" t="str">
        <f>IF(ISBLANK(LeaveTracker[[#This Row],[Employee Name]]),"-----",VLOOKUP(LeaveTracker[[#This Row],[Employee Name]],Employees[[Employee Name]:[Office]],7))</f>
        <v>CBO</v>
      </c>
      <c r="F6517" s="19" t="str">
        <f>IF(ISBLANK(LeaveTracker[[#This Row],[Employee Name]]),"-----",VLOOKUP(LeaveTracker[[#This Row],[Employee Name]],Employees[[Employee Name]:[Office]],6))</f>
        <v>REGULAR</v>
      </c>
      <c r="G6517" s="24">
        <v>45146</v>
      </c>
      <c r="H6517" s="24">
        <v>45148</v>
      </c>
      <c r="I6517" s="20" t="s">
        <v>82</v>
      </c>
      <c r="K6517" s="61" t="str">
        <f ca="1">LeaveTracker[[#This Row],[Days]]&amp;" "&amp;LeaveTracker[[#This Row],[Type of Leave]]</f>
        <v>3 VL</v>
      </c>
      <c r="L6517" s="23">
        <f ca="1">NETWORKDAYS(LeaveTracker[[#This Row],[Start Date]],LeaveTracker[[#This Row],[End Date]],lstHolidays)</f>
        <v>3</v>
      </c>
      <c r="M6517" s="27"/>
    </row>
    <row r="6518" spans="1:13" ht="30" hidden="1" customHeight="1" x14ac:dyDescent="0.3">
      <c r="A6518" s="27">
        <f t="shared" si="77"/>
        <v>2705</v>
      </c>
      <c r="B6518" s="31">
        <v>45111</v>
      </c>
      <c r="C6518" s="31">
        <v>45110</v>
      </c>
      <c r="D6518" s="19" t="s">
        <v>612</v>
      </c>
      <c r="E6518" s="19" t="str">
        <f>IF(ISBLANK(LeaveTracker[[#This Row],[Employee Name]]),"-----",VLOOKUP(LeaveTracker[[#This Row],[Employee Name]],Employees[[Employee Name]:[Office]],7))</f>
        <v>CBO</v>
      </c>
      <c r="F6518" s="19" t="str">
        <f>IF(ISBLANK(LeaveTracker[[#This Row],[Employee Name]]),"-----",VLOOKUP(LeaveTracker[[#This Row],[Employee Name]],Employees[[Employee Name]:[Office]],6))</f>
        <v>REGULAR</v>
      </c>
      <c r="G6518" s="24">
        <v>45146</v>
      </c>
      <c r="H6518" s="24">
        <v>45148</v>
      </c>
      <c r="I6518" s="20" t="s">
        <v>82</v>
      </c>
      <c r="K6518" s="61" t="str">
        <f ca="1">LeaveTracker[[#This Row],[Days]]&amp;" "&amp;LeaveTracker[[#This Row],[Type of Leave]]</f>
        <v>3 VL</v>
      </c>
      <c r="L6518" s="23">
        <f ca="1">NETWORKDAYS(LeaveTracker[[#This Row],[Start Date]],LeaveTracker[[#This Row],[End Date]],lstHolidays)</f>
        <v>3</v>
      </c>
      <c r="M6518" s="27"/>
    </row>
    <row r="6519" spans="1:13" ht="30" hidden="1" customHeight="1" x14ac:dyDescent="0.3">
      <c r="A6519" s="27">
        <f t="shared" si="77"/>
        <v>2706</v>
      </c>
      <c r="B6519" s="31">
        <v>45111</v>
      </c>
      <c r="C6519" s="31">
        <v>45110</v>
      </c>
      <c r="D6519" s="19" t="s">
        <v>615</v>
      </c>
      <c r="E6519" s="19" t="str">
        <f>IF(ISBLANK(LeaveTracker[[#This Row],[Employee Name]]),"-----",VLOOKUP(LeaveTracker[[#This Row],[Employee Name]],Employees[[Employee Name]:[Office]],7))</f>
        <v>CBO</v>
      </c>
      <c r="F6519" s="19" t="str">
        <f>IF(ISBLANK(LeaveTracker[[#This Row],[Employee Name]]),"-----",VLOOKUP(LeaveTracker[[#This Row],[Employee Name]],Employees[[Employee Name]:[Office]],6))</f>
        <v>REGULAR</v>
      </c>
      <c r="G6519" s="24">
        <v>45146</v>
      </c>
      <c r="H6519" s="24">
        <v>45148</v>
      </c>
      <c r="I6519" s="20" t="s">
        <v>82</v>
      </c>
      <c r="K6519" s="61" t="str">
        <f ca="1">LeaveTracker[[#This Row],[Days]]&amp;" "&amp;LeaveTracker[[#This Row],[Type of Leave]]</f>
        <v>3 VL</v>
      </c>
      <c r="L6519" s="23">
        <f ca="1">NETWORKDAYS(LeaveTracker[[#This Row],[Start Date]],LeaveTracker[[#This Row],[End Date]],lstHolidays)</f>
        <v>3</v>
      </c>
      <c r="M6519" s="27"/>
    </row>
    <row r="6520" spans="1:13" ht="30" hidden="1" customHeight="1" x14ac:dyDescent="0.3">
      <c r="A6520" s="27">
        <f t="shared" si="77"/>
        <v>2707</v>
      </c>
      <c r="B6520" s="31">
        <v>45111</v>
      </c>
      <c r="C6520" s="31">
        <v>45110</v>
      </c>
      <c r="D6520" s="19" t="s">
        <v>186</v>
      </c>
      <c r="E6520" s="19" t="str">
        <f>IF(ISBLANK(LeaveTracker[[#This Row],[Employee Name]]),"-----",VLOOKUP(LeaveTracker[[#This Row],[Employee Name]],Employees[[Employee Name]:[Office]],7))</f>
        <v>CBO</v>
      </c>
      <c r="F6520" s="19" t="str">
        <f>IF(ISBLANK(LeaveTracker[[#This Row],[Employee Name]]),"-----",VLOOKUP(LeaveTracker[[#This Row],[Employee Name]],Employees[[Employee Name]:[Office]],6))</f>
        <v>REGULAR</v>
      </c>
      <c r="G6520" s="24">
        <v>45146</v>
      </c>
      <c r="H6520" s="24">
        <v>45148</v>
      </c>
      <c r="I6520" s="20" t="s">
        <v>82</v>
      </c>
      <c r="K6520" s="61" t="str">
        <f ca="1">LeaveTracker[[#This Row],[Days]]&amp;" "&amp;LeaveTracker[[#This Row],[Type of Leave]]</f>
        <v>3 VL</v>
      </c>
      <c r="L6520" s="23">
        <f ca="1">NETWORKDAYS(LeaveTracker[[#This Row],[Start Date]],LeaveTracker[[#This Row],[End Date]],lstHolidays)</f>
        <v>3</v>
      </c>
      <c r="M6520" s="27"/>
    </row>
    <row r="6521" spans="1:13" ht="30" hidden="1" customHeight="1" x14ac:dyDescent="0.3">
      <c r="A6521" s="27">
        <f t="shared" si="77"/>
        <v>2708</v>
      </c>
      <c r="B6521" s="31">
        <v>45111</v>
      </c>
      <c r="C6521" s="31">
        <v>45110</v>
      </c>
      <c r="D6521" s="19" t="s">
        <v>1265</v>
      </c>
      <c r="E6521" s="19" t="str">
        <f>IF(ISBLANK(LeaveTracker[[#This Row],[Employee Name]]),"-----",VLOOKUP(LeaveTracker[[#This Row],[Employee Name]],Employees[[Employee Name]:[Office]],7))</f>
        <v>BUDGET</v>
      </c>
      <c r="F6521" s="19" t="str">
        <f>IF(ISBLANK(LeaveTracker[[#This Row],[Employee Name]]),"-----",VLOOKUP(LeaveTracker[[#This Row],[Employee Name]],Employees[[Employee Name]:[Office]],6))</f>
        <v>REGULAR</v>
      </c>
      <c r="G6521" s="24">
        <v>45146</v>
      </c>
      <c r="H6521" s="24">
        <v>45148</v>
      </c>
      <c r="I6521" s="20" t="s">
        <v>82</v>
      </c>
      <c r="K6521" s="61" t="str">
        <f ca="1">LeaveTracker[[#This Row],[Days]]&amp;" "&amp;LeaveTracker[[#This Row],[Type of Leave]]</f>
        <v>3 VL</v>
      </c>
      <c r="L6521" s="23">
        <f ca="1">NETWORKDAYS(LeaveTracker[[#This Row],[Start Date]],LeaveTracker[[#This Row],[End Date]],lstHolidays)</f>
        <v>3</v>
      </c>
      <c r="M6521" s="27"/>
    </row>
    <row r="6522" spans="1:13" ht="30" hidden="1" customHeight="1" x14ac:dyDescent="0.3">
      <c r="A6522" s="27">
        <f t="shared" si="77"/>
        <v>2709</v>
      </c>
      <c r="B6522" s="31">
        <v>45111</v>
      </c>
      <c r="C6522" s="31">
        <v>45111</v>
      </c>
      <c r="D6522" s="19" t="s">
        <v>252</v>
      </c>
      <c r="E6522" s="19" t="str">
        <f>IF(ISBLANK(LeaveTracker[[#This Row],[Employee Name]]),"-----",VLOOKUP(LeaveTracker[[#This Row],[Employee Name]],Employees[[Employee Name]:[Office]],7))</f>
        <v>TCCH/TICC</v>
      </c>
      <c r="F6522" s="19" t="str">
        <f>IF(ISBLANK(LeaveTracker[[#This Row],[Employee Name]]),"-----",VLOOKUP(LeaveTracker[[#This Row],[Employee Name]],Employees[[Employee Name]:[Office]],6))</f>
        <v>REGULAR</v>
      </c>
      <c r="G6522" s="21">
        <v>45118</v>
      </c>
      <c r="H6522" s="24">
        <v>45118</v>
      </c>
      <c r="I6522" s="20" t="s">
        <v>298</v>
      </c>
      <c r="J6522" s="43" t="s">
        <v>1003</v>
      </c>
      <c r="K6522" s="61" t="str">
        <f ca="1">LeaveTracker[[#This Row],[Days]]&amp;" "&amp;LeaveTracker[[#This Row],[Type of Leave]]</f>
        <v>1 OTHER</v>
      </c>
      <c r="L6522" s="23">
        <f ca="1">NETWORKDAYS(LeaveTracker[[#This Row],[Start Date]],LeaveTracker[[#This Row],[End Date]],lstHolidays)</f>
        <v>1</v>
      </c>
      <c r="M6522" s="27"/>
    </row>
    <row r="6523" spans="1:13" ht="30" hidden="1" customHeight="1" x14ac:dyDescent="0.3">
      <c r="A6523" s="27">
        <f t="shared" si="77"/>
        <v>2710</v>
      </c>
      <c r="B6523" s="31">
        <v>45111</v>
      </c>
      <c r="C6523" s="31">
        <v>45111</v>
      </c>
      <c r="D6523" s="19" t="s">
        <v>252</v>
      </c>
      <c r="E6523" s="19" t="str">
        <f>IF(ISBLANK(LeaveTracker[[#This Row],[Employee Name]]),"-----",VLOOKUP(LeaveTracker[[#This Row],[Employee Name]],Employees[[Employee Name]:[Office]],7))</f>
        <v>TCCH/TICC</v>
      </c>
      <c r="F6523" s="19" t="str">
        <f>IF(ISBLANK(LeaveTracker[[#This Row],[Employee Name]]),"-----",VLOOKUP(LeaveTracker[[#This Row],[Employee Name]],Employees[[Employee Name]:[Office]],6))</f>
        <v>REGULAR</v>
      </c>
      <c r="G6523" s="24">
        <v>45128</v>
      </c>
      <c r="H6523" s="24">
        <v>45128</v>
      </c>
      <c r="I6523" s="20" t="s">
        <v>298</v>
      </c>
      <c r="J6523" s="43" t="s">
        <v>1003</v>
      </c>
      <c r="K6523" s="61" t="str">
        <f ca="1">LeaveTracker[[#This Row],[Days]]&amp;" "&amp;LeaveTracker[[#This Row],[Type of Leave]]</f>
        <v>1 OTHER</v>
      </c>
      <c r="L6523" s="23">
        <f ca="1">NETWORKDAYS(LeaveTracker[[#This Row],[Start Date]],LeaveTracker[[#This Row],[End Date]],lstHolidays)</f>
        <v>1</v>
      </c>
      <c r="M6523" s="27"/>
    </row>
    <row r="6524" spans="1:13" ht="30" hidden="1" customHeight="1" x14ac:dyDescent="0.3">
      <c r="A6524" s="27">
        <f t="shared" si="77"/>
        <v>2711</v>
      </c>
      <c r="B6524" s="31">
        <v>45111</v>
      </c>
      <c r="C6524" s="31">
        <v>45108</v>
      </c>
      <c r="D6524" s="19" t="s">
        <v>547</v>
      </c>
      <c r="E6524" s="19" t="str">
        <f>IF(ISBLANK(LeaveTracker[[#This Row],[Employee Name]]),"-----",VLOOKUP(LeaveTracker[[#This Row],[Employee Name]],Employees[[Employee Name]:[Office]],7))</f>
        <v>PICNIC GROVE</v>
      </c>
      <c r="F6524" s="19" t="str">
        <f>IF(ISBLANK(LeaveTracker[[#This Row],[Employee Name]]),"-----",VLOOKUP(LeaveTracker[[#This Row],[Employee Name]],Employees[[Employee Name]:[Office]],6))</f>
        <v>REGULAR</v>
      </c>
      <c r="G6524" s="24">
        <v>45083</v>
      </c>
      <c r="H6524" s="24">
        <v>45086</v>
      </c>
      <c r="I6524" s="20" t="s">
        <v>81</v>
      </c>
      <c r="K6524" s="61" t="str">
        <f ca="1">LeaveTracker[[#This Row],[Days]]&amp;" "&amp;LeaveTracker[[#This Row],[Type of Leave]]</f>
        <v>4 SL</v>
      </c>
      <c r="L6524" s="23">
        <f ca="1">NETWORKDAYS(LeaveTracker[[#This Row],[Start Date]],LeaveTracker[[#This Row],[End Date]],lstHolidays)</f>
        <v>4</v>
      </c>
      <c r="M6524" s="27"/>
    </row>
    <row r="6525" spans="1:13" ht="30" hidden="1" customHeight="1" x14ac:dyDescent="0.3">
      <c r="A6525" s="27">
        <f t="shared" si="77"/>
        <v>2712</v>
      </c>
      <c r="B6525" s="31">
        <v>45111</v>
      </c>
      <c r="C6525" s="31">
        <v>45108</v>
      </c>
      <c r="D6525" s="19" t="s">
        <v>547</v>
      </c>
      <c r="E6525" s="19" t="str">
        <f>IF(ISBLANK(LeaveTracker[[#This Row],[Employee Name]]),"-----",VLOOKUP(LeaveTracker[[#This Row],[Employee Name]],Employees[[Employee Name]:[Office]],7))</f>
        <v>PICNIC GROVE</v>
      </c>
      <c r="F6525" s="19" t="str">
        <f>IF(ISBLANK(LeaveTracker[[#This Row],[Employee Name]]),"-----",VLOOKUP(LeaveTracker[[#This Row],[Employee Name]],Employees[[Employee Name]:[Office]],6))</f>
        <v>REGULAR</v>
      </c>
      <c r="G6525" s="24">
        <v>45090</v>
      </c>
      <c r="H6525" s="24">
        <v>45093</v>
      </c>
      <c r="I6525" s="20" t="s">
        <v>81</v>
      </c>
      <c r="K6525" s="61" t="str">
        <f ca="1">LeaveTracker[[#This Row],[Days]]&amp;" "&amp;LeaveTracker[[#This Row],[Type of Leave]]</f>
        <v>4 SL</v>
      </c>
      <c r="L6525" s="23">
        <f ca="1">NETWORKDAYS(LeaveTracker[[#This Row],[Start Date]],LeaveTracker[[#This Row],[End Date]],lstHolidays)</f>
        <v>4</v>
      </c>
      <c r="M6525" s="27"/>
    </row>
    <row r="6526" spans="1:13" ht="30" hidden="1" customHeight="1" x14ac:dyDescent="0.3">
      <c r="A6526" s="27">
        <f t="shared" si="77"/>
        <v>2713</v>
      </c>
      <c r="B6526" s="31">
        <v>45111</v>
      </c>
      <c r="C6526" s="31">
        <v>45108</v>
      </c>
      <c r="D6526" s="19" t="s">
        <v>547</v>
      </c>
      <c r="E6526" s="19" t="str">
        <f>IF(ISBLANK(LeaveTracker[[#This Row],[Employee Name]]),"-----",VLOOKUP(LeaveTracker[[#This Row],[Employee Name]],Employees[[Employee Name]:[Office]],7))</f>
        <v>PICNIC GROVE</v>
      </c>
      <c r="F6526" s="19" t="str">
        <f>IF(ISBLANK(LeaveTracker[[#This Row],[Employee Name]]),"-----",VLOOKUP(LeaveTracker[[#This Row],[Employee Name]],Employees[[Employee Name]:[Office]],6))</f>
        <v>REGULAR</v>
      </c>
      <c r="G6526" s="24">
        <v>45096</v>
      </c>
      <c r="H6526" s="24">
        <v>45100</v>
      </c>
      <c r="I6526" s="20" t="s">
        <v>81</v>
      </c>
      <c r="K6526" s="61" t="str">
        <f ca="1">LeaveTracker[[#This Row],[Days]]&amp;" "&amp;LeaveTracker[[#This Row],[Type of Leave]]</f>
        <v>5 SL</v>
      </c>
      <c r="L6526" s="23">
        <f ca="1">NETWORKDAYS(LeaveTracker[[#This Row],[Start Date]],LeaveTracker[[#This Row],[End Date]],lstHolidays)</f>
        <v>5</v>
      </c>
      <c r="M6526" s="27"/>
    </row>
    <row r="6527" spans="1:13" ht="30" hidden="1" customHeight="1" x14ac:dyDescent="0.3">
      <c r="A6527" s="27">
        <f t="shared" si="77"/>
        <v>2714</v>
      </c>
      <c r="B6527" s="31">
        <v>45111</v>
      </c>
      <c r="C6527" s="31">
        <v>45108</v>
      </c>
      <c r="D6527" s="19" t="s">
        <v>547</v>
      </c>
      <c r="E6527" s="19" t="str">
        <f>IF(ISBLANK(LeaveTracker[[#This Row],[Employee Name]]),"-----",VLOOKUP(LeaveTracker[[#This Row],[Employee Name]],Employees[[Employee Name]:[Office]],7))</f>
        <v>PICNIC GROVE</v>
      </c>
      <c r="F6527" s="19" t="str">
        <f>IF(ISBLANK(LeaveTracker[[#This Row],[Employee Name]]),"-----",VLOOKUP(LeaveTracker[[#This Row],[Employee Name]],Employees[[Employee Name]:[Office]],6))</f>
        <v>REGULAR</v>
      </c>
      <c r="G6527" s="24">
        <v>45103</v>
      </c>
      <c r="H6527" s="24">
        <v>45104</v>
      </c>
      <c r="I6527" s="20" t="s">
        <v>81</v>
      </c>
      <c r="K6527" s="61" t="str">
        <f ca="1">LeaveTracker[[#This Row],[Days]]&amp;" "&amp;LeaveTracker[[#This Row],[Type of Leave]]</f>
        <v>2 SL</v>
      </c>
      <c r="L6527" s="23">
        <f ca="1">NETWORKDAYS(LeaveTracker[[#This Row],[Start Date]],LeaveTracker[[#This Row],[End Date]],lstHolidays)</f>
        <v>2</v>
      </c>
      <c r="M6527" s="27"/>
    </row>
    <row r="6528" spans="1:13" ht="30" hidden="1" customHeight="1" x14ac:dyDescent="0.3">
      <c r="A6528" s="27">
        <f t="shared" si="77"/>
        <v>2715</v>
      </c>
      <c r="B6528" s="31">
        <v>45111</v>
      </c>
      <c r="C6528" s="31">
        <v>45108</v>
      </c>
      <c r="D6528" s="19" t="s">
        <v>547</v>
      </c>
      <c r="E6528" s="19" t="str">
        <f>IF(ISBLANK(LeaveTracker[[#This Row],[Employee Name]]),"-----",VLOOKUP(LeaveTracker[[#This Row],[Employee Name]],Employees[[Employee Name]:[Office]],7))</f>
        <v>PICNIC GROVE</v>
      </c>
      <c r="F6528" s="19" t="str">
        <f>IF(ISBLANK(LeaveTracker[[#This Row],[Employee Name]]),"-----",VLOOKUP(LeaveTracker[[#This Row],[Employee Name]],Employees[[Employee Name]:[Office]],6))</f>
        <v>REGULAR</v>
      </c>
      <c r="G6528" s="24">
        <v>45106</v>
      </c>
      <c r="H6528" s="24">
        <v>45107</v>
      </c>
      <c r="I6528" s="20" t="s">
        <v>81</v>
      </c>
      <c r="K6528" s="61" t="str">
        <f ca="1">LeaveTracker[[#This Row],[Days]]&amp;" "&amp;LeaveTracker[[#This Row],[Type of Leave]]</f>
        <v>2 SL</v>
      </c>
      <c r="L6528" s="23">
        <f ca="1">NETWORKDAYS(LeaveTracker[[#This Row],[Start Date]],LeaveTracker[[#This Row],[End Date]],lstHolidays)</f>
        <v>2</v>
      </c>
      <c r="M6528" s="27"/>
    </row>
    <row r="6529" spans="1:13" ht="30" hidden="1" customHeight="1" x14ac:dyDescent="0.3">
      <c r="A6529" s="27">
        <f t="shared" si="77"/>
        <v>2716</v>
      </c>
      <c r="B6529" s="31">
        <v>45111</v>
      </c>
      <c r="C6529" s="31">
        <v>45110</v>
      </c>
      <c r="D6529" s="19" t="s">
        <v>2162</v>
      </c>
      <c r="E6529" s="19" t="str">
        <f>IF(ISBLANK(LeaveTracker[[#This Row],[Employee Name]]),"-----",VLOOKUP(LeaveTracker[[#This Row],[Employee Name]],Employees[[Employee Name]:[Office]],7))</f>
        <v>GSO</v>
      </c>
      <c r="F6529" s="19">
        <f>IF(ISBLANK(LeaveTracker[[#This Row],[Employee Name]]),"-----",VLOOKUP(LeaveTracker[[#This Row],[Employee Name]],Employees[[Employee Name]:[Office]],6))</f>
        <v>0</v>
      </c>
      <c r="G6529" s="24">
        <v>45100</v>
      </c>
      <c r="H6529" s="24">
        <v>45107</v>
      </c>
      <c r="I6529" s="20" t="s">
        <v>82</v>
      </c>
      <c r="K6529" s="61" t="str">
        <f ca="1">LeaveTracker[[#This Row],[Days]]&amp;" "&amp;LeaveTracker[[#This Row],[Type of Leave]]</f>
        <v>5 VL</v>
      </c>
      <c r="L6529" s="23">
        <f ca="1">NETWORKDAYS(LeaveTracker[[#This Row],[Start Date]],LeaveTracker[[#This Row],[End Date]],lstHolidays)</f>
        <v>5</v>
      </c>
      <c r="M6529" s="27"/>
    </row>
    <row r="6530" spans="1:13" ht="30" hidden="1" customHeight="1" x14ac:dyDescent="0.3">
      <c r="A6530" s="27">
        <f t="shared" si="77"/>
        <v>2717</v>
      </c>
      <c r="B6530" s="31">
        <v>45111</v>
      </c>
      <c r="C6530" s="31">
        <v>45110</v>
      </c>
      <c r="D6530" s="19" t="s">
        <v>1025</v>
      </c>
      <c r="E6530" s="19" t="str">
        <f>IF(ISBLANK(LeaveTracker[[#This Row],[Employee Name]]),"-----",VLOOKUP(LeaveTracker[[#This Row],[Employee Name]],Employees[[Employee Name]:[Office]],7))</f>
        <v>ONT</v>
      </c>
      <c r="F6530" s="19" t="str">
        <f>IF(ISBLANK(LeaveTracker[[#This Row],[Employee Name]]),"-----",VLOOKUP(LeaveTracker[[#This Row],[Employee Name]],Employees[[Employee Name]:[Office]],6))</f>
        <v>REGULAR</v>
      </c>
      <c r="G6530" s="24">
        <v>45124</v>
      </c>
      <c r="H6530" s="24">
        <v>45124</v>
      </c>
      <c r="I6530" s="20" t="s">
        <v>82</v>
      </c>
      <c r="K6530" s="61" t="str">
        <f ca="1">LeaveTracker[[#This Row],[Days]]&amp;" "&amp;LeaveTracker[[#This Row],[Type of Leave]]</f>
        <v>1 VL</v>
      </c>
      <c r="L6530" s="23">
        <f ca="1">NETWORKDAYS(LeaveTracker[[#This Row],[Start Date]],LeaveTracker[[#This Row],[End Date]],lstHolidays)</f>
        <v>1</v>
      </c>
      <c r="M6530" s="27"/>
    </row>
    <row r="6531" spans="1:13" ht="30" hidden="1" customHeight="1" x14ac:dyDescent="0.3">
      <c r="A6531" s="27">
        <f t="shared" si="77"/>
        <v>2718</v>
      </c>
      <c r="B6531" s="31">
        <v>45111</v>
      </c>
      <c r="C6531" s="31">
        <v>45103</v>
      </c>
      <c r="D6531" s="19" t="s">
        <v>1954</v>
      </c>
      <c r="E6531" s="19" t="str">
        <f>IF(ISBLANK(LeaveTracker[[#This Row],[Employee Name]]),"-----",VLOOKUP(LeaveTracker[[#This Row],[Employee Name]],Employees[[Employee Name]:[Office]],7))</f>
        <v>BPLO</v>
      </c>
      <c r="F6531" s="19" t="str">
        <f>IF(ISBLANK(LeaveTracker[[#This Row],[Employee Name]]),"-----",VLOOKUP(LeaveTracker[[#This Row],[Employee Name]],Employees[[Employee Name]:[Office]],6))</f>
        <v>JOBCON</v>
      </c>
      <c r="G6531" s="24">
        <v>45099</v>
      </c>
      <c r="H6531" s="24">
        <v>45100</v>
      </c>
      <c r="I6531" s="20" t="s">
        <v>81</v>
      </c>
      <c r="J6531" s="43" t="s">
        <v>2390</v>
      </c>
      <c r="K6531" s="61" t="str">
        <f ca="1">LeaveTracker[[#This Row],[Days]]&amp;" "&amp;LeaveTracker[[#This Row],[Type of Leave]]</f>
        <v>2 SL</v>
      </c>
      <c r="L6531" s="23">
        <f ca="1">NETWORKDAYS(LeaveTracker[[#This Row],[Start Date]],LeaveTracker[[#This Row],[End Date]],lstHolidays)</f>
        <v>2</v>
      </c>
      <c r="M6531" s="27"/>
    </row>
    <row r="6532" spans="1:13" ht="30" hidden="1" customHeight="1" x14ac:dyDescent="0.3">
      <c r="A6532" s="27">
        <f t="shared" si="77"/>
        <v>2719</v>
      </c>
      <c r="B6532" s="31">
        <v>45126</v>
      </c>
      <c r="C6532" s="31">
        <v>45112</v>
      </c>
      <c r="D6532" s="19" t="s">
        <v>1842</v>
      </c>
      <c r="E6532" s="19" t="str">
        <f>IF(ISBLANK(LeaveTracker[[#This Row],[Employee Name]]),"-----",VLOOKUP(LeaveTracker[[#This Row],[Employee Name]],Employees[[Employee Name]:[Office]],7))</f>
        <v>CSWDO</v>
      </c>
      <c r="F6532" s="19" t="str">
        <f>IF(ISBLANK(LeaveTracker[[#This Row],[Employee Name]]),"-----",VLOOKUP(LeaveTracker[[#This Row],[Employee Name]],Employees[[Employee Name]:[Office]],6))</f>
        <v>CASUAL</v>
      </c>
      <c r="G6532" s="24"/>
      <c r="H6532" s="24"/>
      <c r="I6532" s="19" t="s">
        <v>298</v>
      </c>
      <c r="J6532" s="43" t="s">
        <v>691</v>
      </c>
      <c r="K6532" s="61" t="str">
        <f ca="1">LeaveTracker[[#This Row],[Days]]&amp;" "&amp;LeaveTracker[[#This Row],[Type of Leave]]</f>
        <v>0 OTHER</v>
      </c>
      <c r="L6532" s="23">
        <f ca="1">NETWORKDAYS(LeaveTracker[[#This Row],[Start Date]],LeaveTracker[[#This Row],[End Date]],lstHolidays)</f>
        <v>0</v>
      </c>
      <c r="M6532" s="27"/>
    </row>
    <row r="6533" spans="1:13" ht="30" hidden="1" customHeight="1" x14ac:dyDescent="0.3">
      <c r="A6533" s="27">
        <f t="shared" si="77"/>
        <v>2720</v>
      </c>
      <c r="B6533" s="31">
        <v>45126</v>
      </c>
      <c r="C6533" s="31">
        <v>45099</v>
      </c>
      <c r="D6533" s="19" t="s">
        <v>2113</v>
      </c>
      <c r="E6533" s="19" t="str">
        <f>IF(ISBLANK(LeaveTracker[[#This Row],[Employee Name]]),"-----",VLOOKUP(LeaveTracker[[#This Row],[Employee Name]],Employees[[Employee Name]:[Office]],7))</f>
        <v>BPLO</v>
      </c>
      <c r="F6533" s="19">
        <f>IF(ISBLANK(LeaveTracker[[#This Row],[Employee Name]]),"-----",VLOOKUP(LeaveTracker[[#This Row],[Employee Name]],Employees[[Employee Name]:[Office]],6))</f>
        <v>0</v>
      </c>
      <c r="G6533" s="24">
        <v>45103</v>
      </c>
      <c r="H6533" s="24">
        <v>45124</v>
      </c>
      <c r="I6533" s="19" t="s">
        <v>82</v>
      </c>
      <c r="K6533" s="61" t="str">
        <f ca="1">LeaveTracker[[#This Row],[Days]]&amp;" "&amp;LeaveTracker[[#This Row],[Type of Leave]]</f>
        <v>15 VL</v>
      </c>
      <c r="L6533" s="23">
        <f ca="1">NETWORKDAYS(LeaveTracker[[#This Row],[Start Date]],LeaveTracker[[#This Row],[End Date]],lstHolidays)</f>
        <v>15</v>
      </c>
      <c r="M6533" s="27"/>
    </row>
    <row r="6534" spans="1:13" ht="30" hidden="1" customHeight="1" x14ac:dyDescent="0.3">
      <c r="A6534" s="27">
        <f t="shared" si="77"/>
        <v>2721</v>
      </c>
      <c r="B6534" s="31">
        <v>45126</v>
      </c>
      <c r="C6534" s="31">
        <v>45113</v>
      </c>
      <c r="D6534" s="19" t="s">
        <v>1963</v>
      </c>
      <c r="E6534" s="19" t="str">
        <f>IF(ISBLANK(LeaveTracker[[#This Row],[Employee Name]]),"-----",VLOOKUP(LeaveTracker[[#This Row],[Employee Name]],Employees[[Employee Name]:[Office]],7))</f>
        <v>ONT</v>
      </c>
      <c r="F6534" s="19" t="str">
        <f>IF(ISBLANK(LeaveTracker[[#This Row],[Employee Name]]),"-----",VLOOKUP(LeaveTracker[[#This Row],[Employee Name]],Employees[[Employee Name]:[Office]],6))</f>
        <v>REGULAR</v>
      </c>
      <c r="G6534" s="24">
        <v>45078</v>
      </c>
      <c r="H6534" s="24">
        <v>45093</v>
      </c>
      <c r="I6534" s="20" t="s">
        <v>81</v>
      </c>
      <c r="K6534" s="61" t="str">
        <f ca="1">LeaveTracker[[#This Row],[Days]]&amp;" "&amp;LeaveTracker[[#This Row],[Type of Leave]]</f>
        <v>11 SL</v>
      </c>
      <c r="L6534" s="23">
        <f ca="1">NETWORKDAYS(LeaveTracker[[#This Row],[Start Date]],LeaveTracker[[#This Row],[End Date]],lstHolidays)</f>
        <v>11</v>
      </c>
      <c r="M6534" s="27"/>
    </row>
    <row r="6535" spans="1:13" ht="30" hidden="1" customHeight="1" x14ac:dyDescent="0.3">
      <c r="A6535" s="27">
        <f t="shared" si="77"/>
        <v>2722</v>
      </c>
      <c r="B6535" s="31">
        <v>45126</v>
      </c>
      <c r="C6535" s="31">
        <v>45114</v>
      </c>
      <c r="D6535" s="19" t="s">
        <v>1164</v>
      </c>
      <c r="E6535" s="19" t="str">
        <f>IF(ISBLANK(LeaveTracker[[#This Row],[Employee Name]]),"-----",VLOOKUP(LeaveTracker[[#This Row],[Employee Name]],Employees[[Employee Name]:[Office]],7))</f>
        <v>CSWDO</v>
      </c>
      <c r="F6535" s="19" t="str">
        <f>IF(ISBLANK(LeaveTracker[[#This Row],[Employee Name]]),"-----",VLOOKUP(LeaveTracker[[#This Row],[Employee Name]],Employees[[Employee Name]:[Office]],6))</f>
        <v>REGULAR</v>
      </c>
      <c r="G6535" s="24">
        <v>45118</v>
      </c>
      <c r="H6535" s="24">
        <v>45118</v>
      </c>
      <c r="I6535" s="20" t="s">
        <v>82</v>
      </c>
      <c r="K6535" s="61" t="str">
        <f ca="1">LeaveTracker[[#This Row],[Days]]&amp;" "&amp;LeaveTracker[[#This Row],[Type of Leave]]</f>
        <v>1 VL</v>
      </c>
      <c r="L6535" s="23">
        <f ca="1">NETWORKDAYS(LeaveTracker[[#This Row],[Start Date]],LeaveTracker[[#This Row],[End Date]],lstHolidays)</f>
        <v>1</v>
      </c>
      <c r="M6535" s="27"/>
    </row>
    <row r="6536" spans="1:13" ht="30" hidden="1" customHeight="1" x14ac:dyDescent="0.3">
      <c r="A6536" s="27">
        <f t="shared" si="77"/>
        <v>2723</v>
      </c>
      <c r="B6536" s="31">
        <v>45126</v>
      </c>
      <c r="C6536" s="31">
        <v>45112</v>
      </c>
      <c r="D6536" s="19" t="s">
        <v>748</v>
      </c>
      <c r="E6536" s="19" t="str">
        <f>IF(ISBLANK(LeaveTracker[[#This Row],[Employee Name]]),"-----",VLOOKUP(LeaveTracker[[#This Row],[Employee Name]],Employees[[Employee Name]:[Office]],7))</f>
        <v>CSWDO</v>
      </c>
      <c r="F6536" s="19" t="str">
        <f>IF(ISBLANK(LeaveTracker[[#This Row],[Employee Name]]),"-----",VLOOKUP(LeaveTracker[[#This Row],[Employee Name]],Employees[[Employee Name]:[Office]],6))</f>
        <v>REGULAR</v>
      </c>
      <c r="G6536" s="24">
        <v>45111</v>
      </c>
      <c r="H6536" s="24">
        <v>45111</v>
      </c>
      <c r="I6536" s="20" t="s">
        <v>81</v>
      </c>
      <c r="K6536" s="61" t="str">
        <f ca="1">LeaveTracker[[#This Row],[Days]]&amp;" "&amp;LeaveTracker[[#This Row],[Type of Leave]]</f>
        <v>1 SL</v>
      </c>
      <c r="L6536" s="23">
        <f ca="1">NETWORKDAYS(LeaveTracker[[#This Row],[Start Date]],LeaveTracker[[#This Row],[End Date]],lstHolidays)</f>
        <v>1</v>
      </c>
      <c r="M6536" s="27"/>
    </row>
    <row r="6537" spans="1:13" ht="30" hidden="1" customHeight="1" x14ac:dyDescent="0.3">
      <c r="A6537" s="27">
        <f t="shared" si="77"/>
        <v>2724</v>
      </c>
      <c r="B6537" s="31">
        <v>45126</v>
      </c>
      <c r="C6537" s="31">
        <v>45114</v>
      </c>
      <c r="D6537" s="19" t="s">
        <v>1017</v>
      </c>
      <c r="E6537" s="19" t="str">
        <f>IF(ISBLANK(LeaveTracker[[#This Row],[Employee Name]]),"-----",VLOOKUP(LeaveTracker[[#This Row],[Employee Name]],Employees[[Employee Name]:[Office]],7))</f>
        <v>LANDTAX</v>
      </c>
      <c r="F6537" s="19" t="str">
        <f>IF(ISBLANK(LeaveTracker[[#This Row],[Employee Name]]),"-----",VLOOKUP(LeaveTracker[[#This Row],[Employee Name]],Employees[[Employee Name]:[Office]],6))</f>
        <v>REGULAR</v>
      </c>
      <c r="G6537" s="24">
        <v>45100</v>
      </c>
      <c r="H6537" s="24">
        <v>45100</v>
      </c>
      <c r="I6537" s="20" t="s">
        <v>81</v>
      </c>
      <c r="K6537" s="61" t="str">
        <f ca="1">LeaveTracker[[#This Row],[Days]]&amp;" "&amp;LeaveTracker[[#This Row],[Type of Leave]]</f>
        <v>1 SL</v>
      </c>
      <c r="L6537" s="23">
        <f ca="1">NETWORKDAYS(LeaveTracker[[#This Row],[Start Date]],LeaveTracker[[#This Row],[End Date]],lstHolidays)</f>
        <v>1</v>
      </c>
      <c r="M6537" s="27"/>
    </row>
    <row r="6538" spans="1:13" ht="30" hidden="1" customHeight="1" x14ac:dyDescent="0.3">
      <c r="A6538" s="27">
        <v>2724</v>
      </c>
      <c r="B6538" s="31">
        <v>45126</v>
      </c>
      <c r="C6538" s="31">
        <v>45114</v>
      </c>
      <c r="D6538" s="19" t="s">
        <v>1017</v>
      </c>
      <c r="E6538" s="19" t="str">
        <f>IF(ISBLANK(LeaveTracker[[#This Row],[Employee Name]]),"-----",VLOOKUP(LeaveTracker[[#This Row],[Employee Name]],Employees[[Employee Name]:[Office]],7))</f>
        <v>LANDTAX</v>
      </c>
      <c r="F6538" s="19" t="str">
        <f>IF(ISBLANK(LeaveTracker[[#This Row],[Employee Name]]),"-----",VLOOKUP(LeaveTracker[[#This Row],[Employee Name]],Employees[[Employee Name]:[Office]],6))</f>
        <v>REGULAR</v>
      </c>
      <c r="G6538" s="24">
        <v>45104</v>
      </c>
      <c r="H6538" s="24">
        <v>45104</v>
      </c>
      <c r="I6538" s="20" t="s">
        <v>81</v>
      </c>
      <c r="K6538" s="61" t="str">
        <f ca="1">LeaveTracker[[#This Row],[Days]]&amp;" "&amp;LeaveTracker[[#This Row],[Type of Leave]]</f>
        <v>1 SL</v>
      </c>
      <c r="L6538" s="23">
        <f ca="1">NETWORKDAYS(LeaveTracker[[#This Row],[Start Date]],LeaveTracker[[#This Row],[End Date]],lstHolidays)</f>
        <v>1</v>
      </c>
      <c r="M6538" s="27"/>
    </row>
    <row r="6539" spans="1:13" ht="30" hidden="1" customHeight="1" x14ac:dyDescent="0.3">
      <c r="A6539" s="27">
        <f t="shared" si="77"/>
        <v>2725</v>
      </c>
      <c r="B6539" s="31">
        <v>45126</v>
      </c>
      <c r="C6539" s="31">
        <v>45114</v>
      </c>
      <c r="D6539" s="19" t="s">
        <v>711</v>
      </c>
      <c r="E6539" s="19" t="str">
        <f>IF(ISBLANK(LeaveTracker[[#This Row],[Employee Name]]),"-----",VLOOKUP(LeaveTracker[[#This Row],[Employee Name]],Employees[[Employee Name]:[Office]],7))</f>
        <v>CBO</v>
      </c>
      <c r="F6539" s="19" t="str">
        <f>IF(ISBLANK(LeaveTracker[[#This Row],[Employee Name]]),"-----",VLOOKUP(LeaveTracker[[#This Row],[Employee Name]],Employees[[Employee Name]:[Office]],6))</f>
        <v>REGULAR</v>
      </c>
      <c r="G6539" s="24">
        <v>45113</v>
      </c>
      <c r="H6539" s="24">
        <v>45113</v>
      </c>
      <c r="I6539" s="20" t="s">
        <v>81</v>
      </c>
      <c r="K6539" s="61" t="str">
        <f ca="1">LeaveTracker[[#This Row],[Days]]&amp;" "&amp;LeaveTracker[[#This Row],[Type of Leave]]</f>
        <v>1 SL</v>
      </c>
      <c r="L6539" s="23">
        <f ca="1">NETWORKDAYS(LeaveTracker[[#This Row],[Start Date]],LeaveTracker[[#This Row],[End Date]],lstHolidays)</f>
        <v>1</v>
      </c>
      <c r="M6539" s="27"/>
    </row>
    <row r="6540" spans="1:13" ht="30" hidden="1" customHeight="1" x14ac:dyDescent="0.3">
      <c r="A6540" s="27">
        <f t="shared" si="77"/>
        <v>2726</v>
      </c>
      <c r="B6540" s="31">
        <v>45126</v>
      </c>
      <c r="C6540" s="31">
        <v>45113</v>
      </c>
      <c r="D6540" s="19" t="s">
        <v>509</v>
      </c>
      <c r="E6540" s="19" t="str">
        <f>IF(ISBLANK(LeaveTracker[[#This Row],[Employee Name]]),"-----",VLOOKUP(LeaveTracker[[#This Row],[Employee Name]],Employees[[Employee Name]:[Office]],7))</f>
        <v>ACCOUNTING</v>
      </c>
      <c r="F6540" s="19" t="str">
        <f>IF(ISBLANK(LeaveTracker[[#This Row],[Employee Name]]),"-----",VLOOKUP(LeaveTracker[[#This Row],[Employee Name]],Employees[[Employee Name]:[Office]],6))</f>
        <v>REGULAR</v>
      </c>
      <c r="G6540" s="24">
        <v>45121</v>
      </c>
      <c r="H6540" s="24">
        <v>45121</v>
      </c>
      <c r="I6540" s="20" t="s">
        <v>82</v>
      </c>
      <c r="K6540" s="61" t="str">
        <f ca="1">LeaveTracker[[#This Row],[Days]]&amp;" "&amp;LeaveTracker[[#This Row],[Type of Leave]]</f>
        <v>1 VL</v>
      </c>
      <c r="L6540" s="23">
        <f ca="1">NETWORKDAYS(LeaveTracker[[#This Row],[Start Date]],LeaveTracker[[#This Row],[End Date]],lstHolidays)</f>
        <v>1</v>
      </c>
      <c r="M6540" s="27"/>
    </row>
    <row r="6541" spans="1:13" ht="30" hidden="1" customHeight="1" x14ac:dyDescent="0.3">
      <c r="A6541" s="27">
        <f t="shared" si="77"/>
        <v>2727</v>
      </c>
      <c r="B6541" s="31">
        <v>45127</v>
      </c>
      <c r="C6541" s="31">
        <v>45113</v>
      </c>
      <c r="D6541" s="19" t="s">
        <v>1774</v>
      </c>
      <c r="E6541" s="19" t="str">
        <f>IF(ISBLANK(LeaveTracker[[#This Row],[Employee Name]]),"-----",VLOOKUP(LeaveTracker[[#This Row],[Employee Name]],Employees[[Employee Name]:[Office]],7))</f>
        <v>GSO</v>
      </c>
      <c r="F6541" s="19" t="str">
        <f>IF(ISBLANK(LeaveTracker[[#This Row],[Employee Name]]),"-----",VLOOKUP(LeaveTracker[[#This Row],[Employee Name]],Employees[[Employee Name]:[Office]],6))</f>
        <v>CASUAL</v>
      </c>
      <c r="G6541" s="24">
        <v>45107</v>
      </c>
      <c r="H6541" s="24">
        <v>45107</v>
      </c>
      <c r="I6541" s="20" t="s">
        <v>81</v>
      </c>
      <c r="K6541" s="61" t="str">
        <f ca="1">LeaveTracker[[#This Row],[Days]]&amp;" "&amp;LeaveTracker[[#This Row],[Type of Leave]]</f>
        <v>1 SL</v>
      </c>
      <c r="L6541" s="23">
        <f ca="1">NETWORKDAYS(LeaveTracker[[#This Row],[Start Date]],LeaveTracker[[#This Row],[End Date]],lstHolidays)</f>
        <v>1</v>
      </c>
      <c r="M6541" s="27"/>
    </row>
    <row r="6542" spans="1:13" ht="30" hidden="1" customHeight="1" x14ac:dyDescent="0.3">
      <c r="A6542" s="27">
        <f t="shared" si="77"/>
        <v>2728</v>
      </c>
      <c r="B6542" s="31">
        <v>45126</v>
      </c>
      <c r="C6542" s="31">
        <v>45110</v>
      </c>
      <c r="D6542" s="19" t="s">
        <v>1831</v>
      </c>
      <c r="E6542" s="19" t="str">
        <f>IF(ISBLANK(LeaveTracker[[#This Row],[Employee Name]]),"-----",VLOOKUP(LeaveTracker[[#This Row],[Employee Name]],Employees[[Employee Name]:[Office]],7))</f>
        <v>CCT</v>
      </c>
      <c r="F6542" s="19" t="str">
        <f>IF(ISBLANK(LeaveTracker[[#This Row],[Employee Name]]),"-----",VLOOKUP(LeaveTracker[[#This Row],[Employee Name]],Employees[[Employee Name]:[Office]],6))</f>
        <v>CASUAL</v>
      </c>
      <c r="G6542" s="24">
        <v>45121</v>
      </c>
      <c r="H6542" s="24">
        <v>45121</v>
      </c>
      <c r="I6542" s="20" t="s">
        <v>82</v>
      </c>
      <c r="K6542" s="61" t="str">
        <f ca="1">LeaveTracker[[#This Row],[Days]]&amp;" "&amp;LeaveTracker[[#This Row],[Type of Leave]]</f>
        <v>1 VL</v>
      </c>
      <c r="L6542" s="23">
        <f ca="1">NETWORKDAYS(LeaveTracker[[#This Row],[Start Date]],LeaveTracker[[#This Row],[End Date]],lstHolidays)</f>
        <v>1</v>
      </c>
      <c r="M6542" s="27"/>
    </row>
    <row r="6543" spans="1:13" ht="30" hidden="1" customHeight="1" x14ac:dyDescent="0.3">
      <c r="A6543" s="27">
        <f t="shared" si="77"/>
        <v>2729</v>
      </c>
      <c r="B6543" s="31">
        <v>45126</v>
      </c>
      <c r="C6543" s="31">
        <v>45113</v>
      </c>
      <c r="D6543" s="19" t="s">
        <v>396</v>
      </c>
      <c r="E6543" s="19" t="str">
        <f>IF(ISBLANK(LeaveTracker[[#This Row],[Employee Name]]),"-----",VLOOKUP(LeaveTracker[[#This Row],[Employee Name]],Employees[[Employee Name]:[Office]],7))</f>
        <v>CTO</v>
      </c>
      <c r="F6543" s="19" t="str">
        <f>IF(ISBLANK(LeaveTracker[[#This Row],[Employee Name]]),"-----",VLOOKUP(LeaveTracker[[#This Row],[Employee Name]],Employees[[Employee Name]:[Office]],6))</f>
        <v>REGULAR</v>
      </c>
      <c r="G6543" s="24">
        <v>45110</v>
      </c>
      <c r="H6543" s="24">
        <v>45110</v>
      </c>
      <c r="I6543" s="20" t="s">
        <v>81</v>
      </c>
      <c r="K6543" s="61" t="str">
        <f ca="1">LeaveTracker[[#This Row],[Days]]&amp;" "&amp;LeaveTracker[[#This Row],[Type of Leave]]</f>
        <v>1 SL</v>
      </c>
      <c r="L6543" s="23">
        <f ca="1">NETWORKDAYS(LeaveTracker[[#This Row],[Start Date]],LeaveTracker[[#This Row],[End Date]],lstHolidays)</f>
        <v>1</v>
      </c>
      <c r="M6543" s="27"/>
    </row>
    <row r="6544" spans="1:13" ht="30" hidden="1" customHeight="1" x14ac:dyDescent="0.3">
      <c r="A6544" s="27">
        <f t="shared" si="77"/>
        <v>2730</v>
      </c>
      <c r="B6544" s="31">
        <v>45126</v>
      </c>
      <c r="C6544" s="31">
        <v>45096</v>
      </c>
      <c r="D6544" s="19" t="s">
        <v>1885</v>
      </c>
      <c r="E6544" s="19" t="str">
        <f>IF(ISBLANK(LeaveTracker[[#This Row],[Employee Name]]),"-----",VLOOKUP(LeaveTracker[[#This Row],[Employee Name]],Employees[[Employee Name]:[Office]],7))</f>
        <v>CEO</v>
      </c>
      <c r="F6544" s="19" t="str">
        <f>IF(ISBLANK(LeaveTracker[[#This Row],[Employee Name]]),"-----",VLOOKUP(LeaveTracker[[#This Row],[Employee Name]],Employees[[Employee Name]:[Office]],6))</f>
        <v>CASUAL</v>
      </c>
      <c r="G6544" s="24">
        <v>45093</v>
      </c>
      <c r="H6544" s="24">
        <v>45093</v>
      </c>
      <c r="I6544" s="20" t="s">
        <v>81</v>
      </c>
      <c r="K6544" s="61" t="str">
        <f ca="1">LeaveTracker[[#This Row],[Days]]&amp;" "&amp;LeaveTracker[[#This Row],[Type of Leave]]</f>
        <v>1 SL</v>
      </c>
      <c r="L6544" s="23">
        <f ca="1">NETWORKDAYS(LeaveTracker[[#This Row],[Start Date]],LeaveTracker[[#This Row],[End Date]],lstHolidays)</f>
        <v>1</v>
      </c>
      <c r="M6544" s="27"/>
    </row>
    <row r="6545" spans="1:13" ht="30" hidden="1" customHeight="1" x14ac:dyDescent="0.3">
      <c r="A6545" s="27">
        <f t="shared" si="77"/>
        <v>2731</v>
      </c>
      <c r="B6545" s="31">
        <v>45126</v>
      </c>
      <c r="C6545" s="31">
        <v>45113</v>
      </c>
      <c r="D6545" s="19" t="s">
        <v>388</v>
      </c>
      <c r="E6545" s="19" t="str">
        <f>IF(ISBLANK(LeaveTracker[[#This Row],[Employee Name]]),"-----",VLOOKUP(LeaveTracker[[#This Row],[Employee Name]],Employees[[Employee Name]:[Office]],7))</f>
        <v>ONT</v>
      </c>
      <c r="F6545" s="19" t="str">
        <f>IF(ISBLANK(LeaveTracker[[#This Row],[Employee Name]]),"-----",VLOOKUP(LeaveTracker[[#This Row],[Employee Name]],Employees[[Employee Name]:[Office]],6))</f>
        <v>REGULAR</v>
      </c>
      <c r="G6545" s="24">
        <v>45135</v>
      </c>
      <c r="H6545" s="24">
        <v>45136</v>
      </c>
      <c r="I6545" s="19" t="s">
        <v>82</v>
      </c>
      <c r="K6545" s="61" t="str">
        <f>LeaveTracker[[#This Row],[Days]]&amp;" "&amp;LeaveTracker[[#This Row],[Type of Leave]]</f>
        <v>2 VL</v>
      </c>
      <c r="L6545" s="23">
        <v>2</v>
      </c>
      <c r="M6545" s="27"/>
    </row>
    <row r="6546" spans="1:13" ht="30" hidden="1" customHeight="1" x14ac:dyDescent="0.3">
      <c r="A6546" s="27">
        <v>2731</v>
      </c>
      <c r="B6546" s="31">
        <v>45126</v>
      </c>
      <c r="C6546" s="31">
        <v>45113</v>
      </c>
      <c r="D6546" s="19" t="s">
        <v>388</v>
      </c>
      <c r="E6546" s="19" t="str">
        <f>IF(ISBLANK(LeaveTracker[[#This Row],[Employee Name]]),"-----",VLOOKUP(LeaveTracker[[#This Row],[Employee Name]],Employees[[Employee Name]:[Office]],7))</f>
        <v>ONT</v>
      </c>
      <c r="F6546" s="19" t="str">
        <f>IF(ISBLANK(LeaveTracker[[#This Row],[Employee Name]]),"-----",VLOOKUP(LeaveTracker[[#This Row],[Employee Name]],Employees[[Employee Name]:[Office]],6))</f>
        <v>REGULAR</v>
      </c>
      <c r="G6546" s="24">
        <v>45138</v>
      </c>
      <c r="H6546" s="24">
        <v>45138</v>
      </c>
      <c r="I6546" s="20" t="s">
        <v>82</v>
      </c>
      <c r="K6546" s="61" t="str">
        <f ca="1">LeaveTracker[[#This Row],[Days]]&amp;" "&amp;LeaveTracker[[#This Row],[Type of Leave]]</f>
        <v>1 VL</v>
      </c>
      <c r="L6546" s="23">
        <f ca="1">NETWORKDAYS(LeaveTracker[[#This Row],[Start Date]],LeaveTracker[[#This Row],[End Date]],lstHolidays)</f>
        <v>1</v>
      </c>
      <c r="M6546" s="27"/>
    </row>
    <row r="6547" spans="1:13" ht="30" hidden="1" customHeight="1" x14ac:dyDescent="0.3">
      <c r="A6547" s="27">
        <f t="shared" si="77"/>
        <v>2732</v>
      </c>
      <c r="B6547" s="31">
        <v>45126</v>
      </c>
      <c r="C6547" s="31">
        <v>45114</v>
      </c>
      <c r="D6547" s="19" t="s">
        <v>116</v>
      </c>
      <c r="E6547" s="19" t="str">
        <f>IF(ISBLANK(LeaveTracker[[#This Row],[Employee Name]]),"-----",VLOOKUP(LeaveTracker[[#This Row],[Employee Name]],Employees[[Employee Name]:[Office]],7))</f>
        <v>CHARACTER OFFICE</v>
      </c>
      <c r="F6547" s="19" t="str">
        <f>IF(ISBLANK(LeaveTracker[[#This Row],[Employee Name]]),"-----",VLOOKUP(LeaveTracker[[#This Row],[Employee Name]],Employees[[Employee Name]:[Office]],6))</f>
        <v>REGULAR</v>
      </c>
      <c r="G6547" s="24">
        <v>45113</v>
      </c>
      <c r="H6547" s="24">
        <v>45113</v>
      </c>
      <c r="I6547" s="20" t="s">
        <v>81</v>
      </c>
      <c r="K6547" s="61" t="str">
        <f ca="1">LeaveTracker[[#This Row],[Days]]&amp;" "&amp;LeaveTracker[[#This Row],[Type of Leave]]</f>
        <v>1 SL</v>
      </c>
      <c r="L6547" s="23">
        <f ca="1">NETWORKDAYS(LeaveTracker[[#This Row],[Start Date]],LeaveTracker[[#This Row],[End Date]],lstHolidays)</f>
        <v>1</v>
      </c>
      <c r="M6547" s="27"/>
    </row>
    <row r="6548" spans="1:13" ht="30" hidden="1" customHeight="1" x14ac:dyDescent="0.3">
      <c r="A6548" s="27">
        <f t="shared" si="77"/>
        <v>2733</v>
      </c>
      <c r="B6548" s="31">
        <v>45126</v>
      </c>
      <c r="C6548" s="31">
        <v>45110</v>
      </c>
      <c r="D6548" s="19" t="s">
        <v>104</v>
      </c>
      <c r="E6548" s="19" t="str">
        <f>IF(ISBLANK(LeaveTracker[[#This Row],[Employee Name]]),"-----",VLOOKUP(LeaveTracker[[#This Row],[Employee Name]],Employees[[Employee Name]:[Office]],7))</f>
        <v>CTO</v>
      </c>
      <c r="F6548" s="19" t="str">
        <f>IF(ISBLANK(LeaveTracker[[#This Row],[Employee Name]]),"-----",VLOOKUP(LeaveTracker[[#This Row],[Employee Name]],Employees[[Employee Name]:[Office]],6))</f>
        <v>REGULAR</v>
      </c>
      <c r="G6548" s="24">
        <v>45106</v>
      </c>
      <c r="H6548" s="24">
        <v>45106</v>
      </c>
      <c r="I6548" s="20" t="s">
        <v>81</v>
      </c>
      <c r="K6548" s="61" t="str">
        <f ca="1">LeaveTracker[[#This Row],[Days]]&amp;" "&amp;LeaveTracker[[#This Row],[Type of Leave]]</f>
        <v>1 SL</v>
      </c>
      <c r="L6548" s="23">
        <f ca="1">NETWORKDAYS(LeaveTracker[[#This Row],[Start Date]],LeaveTracker[[#This Row],[End Date]],lstHolidays)</f>
        <v>1</v>
      </c>
      <c r="M6548" s="27"/>
    </row>
    <row r="6549" spans="1:13" ht="30" hidden="1" customHeight="1" x14ac:dyDescent="0.3">
      <c r="A6549" s="27">
        <f t="shared" si="77"/>
        <v>2734</v>
      </c>
      <c r="B6549" s="31">
        <v>45126</v>
      </c>
      <c r="C6549" s="31">
        <v>45100</v>
      </c>
      <c r="D6549" s="19" t="s">
        <v>2306</v>
      </c>
      <c r="E6549" s="19" t="str">
        <f>IF(ISBLANK(LeaveTracker[[#This Row],[Employee Name]]),"-----",VLOOKUP(LeaveTracker[[#This Row],[Employee Name]],Employees[[Employee Name]:[Office]],7))</f>
        <v>PEOPLE'S PARK</v>
      </c>
      <c r="F6549" s="19">
        <f>IF(ISBLANK(LeaveTracker[[#This Row],[Employee Name]]),"-----",VLOOKUP(LeaveTracker[[#This Row],[Employee Name]],Employees[[Employee Name]:[Office]],6))</f>
        <v>0</v>
      </c>
      <c r="G6549" s="24">
        <v>45095</v>
      </c>
      <c r="H6549" s="24">
        <v>45097</v>
      </c>
      <c r="I6549" s="20" t="s">
        <v>81</v>
      </c>
      <c r="K6549" s="61" t="str">
        <f>LeaveTracker[[#This Row],[Days]]&amp;" "&amp;LeaveTracker[[#This Row],[Type of Leave]]</f>
        <v>3 SL</v>
      </c>
      <c r="L6549" s="23">
        <v>3</v>
      </c>
      <c r="M6549" s="27"/>
    </row>
    <row r="6550" spans="1:13" ht="30" hidden="1" customHeight="1" x14ac:dyDescent="0.3">
      <c r="A6550" s="27">
        <f t="shared" si="77"/>
        <v>2735</v>
      </c>
      <c r="B6550" s="31">
        <v>45126</v>
      </c>
      <c r="C6550" s="31">
        <v>45113</v>
      </c>
      <c r="D6550" s="19" t="s">
        <v>2428</v>
      </c>
      <c r="E6550" s="19" t="str">
        <f>IF(ISBLANK(LeaveTracker[[#This Row],[Employee Name]]),"-----",VLOOKUP(LeaveTracker[[#This Row],[Employee Name]],Employees[[Employee Name]:[Office]],7))</f>
        <v>MAHOGANY MARKET</v>
      </c>
      <c r="F6550" s="19" t="str">
        <f>IF(ISBLANK(LeaveTracker[[#This Row],[Employee Name]]),"-----",VLOOKUP(LeaveTracker[[#This Row],[Employee Name]],Employees[[Employee Name]:[Office]],6))</f>
        <v>JOBCON</v>
      </c>
      <c r="G6550" s="24">
        <v>45110</v>
      </c>
      <c r="H6550" s="24">
        <v>45110</v>
      </c>
      <c r="I6550" s="19" t="s">
        <v>1022</v>
      </c>
      <c r="K6550" s="61" t="str">
        <f ca="1">LeaveTracker[[#This Row],[Days]]&amp;" "&amp;LeaveTracker[[#This Row],[Type of Leave]]</f>
        <v>1 WITHOUTPAY</v>
      </c>
      <c r="L6550" s="23">
        <f ca="1">NETWORKDAYS(LeaveTracker[[#This Row],[Start Date]],LeaveTracker[[#This Row],[End Date]],lstHolidays)</f>
        <v>1</v>
      </c>
      <c r="M6550" s="27"/>
    </row>
    <row r="6551" spans="1:13" ht="30" hidden="1" customHeight="1" x14ac:dyDescent="0.3">
      <c r="A6551" s="27">
        <v>2735</v>
      </c>
      <c r="B6551" s="31">
        <v>45126</v>
      </c>
      <c r="C6551" s="31">
        <v>45113</v>
      </c>
      <c r="D6551" s="19" t="s">
        <v>2428</v>
      </c>
      <c r="E6551" s="19" t="str">
        <f>IF(ISBLANK(LeaveTracker[[#This Row],[Employee Name]]),"-----",VLOOKUP(LeaveTracker[[#This Row],[Employee Name]],Employees[[Employee Name]:[Office]],7))</f>
        <v>MAHOGANY MARKET</v>
      </c>
      <c r="F6551" s="19" t="str">
        <f>IF(ISBLANK(LeaveTracker[[#This Row],[Employee Name]]),"-----",VLOOKUP(LeaveTracker[[#This Row],[Employee Name]],Employees[[Employee Name]:[Office]],6))</f>
        <v>JOBCON</v>
      </c>
      <c r="G6551" s="24">
        <v>45112</v>
      </c>
      <c r="H6551" s="24">
        <v>45112</v>
      </c>
      <c r="I6551" s="19" t="s">
        <v>1022</v>
      </c>
      <c r="K6551" s="61" t="str">
        <f ca="1">LeaveTracker[[#This Row],[Days]]&amp;" "&amp;LeaveTracker[[#This Row],[Type of Leave]]</f>
        <v>1 WITHOUTPAY</v>
      </c>
      <c r="L6551" s="23">
        <f ca="1">NETWORKDAYS(LeaveTracker[[#This Row],[Start Date]],LeaveTracker[[#This Row],[End Date]],lstHolidays)</f>
        <v>1</v>
      </c>
      <c r="M6551" s="27"/>
    </row>
    <row r="6552" spans="1:13" ht="30" hidden="1" customHeight="1" x14ac:dyDescent="0.3">
      <c r="A6552" s="27">
        <f t="shared" si="77"/>
        <v>2736</v>
      </c>
      <c r="B6552" s="31">
        <v>45126</v>
      </c>
      <c r="C6552" s="31">
        <v>45113</v>
      </c>
      <c r="D6552" s="19" t="s">
        <v>609</v>
      </c>
      <c r="E6552" s="19" t="str">
        <f>IF(ISBLANK(LeaveTracker[[#This Row],[Employee Name]]),"-----",VLOOKUP(LeaveTracker[[#This Row],[Employee Name]],Employees[[Employee Name]:[Office]],7))</f>
        <v>CBO</v>
      </c>
      <c r="F6552" s="19" t="str">
        <f>IF(ISBLANK(LeaveTracker[[#This Row],[Employee Name]]),"-----",VLOOKUP(LeaveTracker[[#This Row],[Employee Name]],Employees[[Employee Name]:[Office]],6))</f>
        <v>REGULAR</v>
      </c>
      <c r="G6552" s="24">
        <v>45112</v>
      </c>
      <c r="H6552" s="24">
        <v>45112</v>
      </c>
      <c r="I6552" s="20" t="s">
        <v>81</v>
      </c>
      <c r="K6552" s="61" t="str">
        <f ca="1">LeaveTracker[[#This Row],[Days]]&amp;" "&amp;LeaveTracker[[#This Row],[Type of Leave]]</f>
        <v>1 SL</v>
      </c>
      <c r="L6552" s="23">
        <f ca="1">NETWORKDAYS(LeaveTracker[[#This Row],[Start Date]],LeaveTracker[[#This Row],[End Date]],lstHolidays)</f>
        <v>1</v>
      </c>
      <c r="M6552" s="27"/>
    </row>
    <row r="6553" spans="1:13" ht="30" hidden="1" customHeight="1" x14ac:dyDescent="0.3">
      <c r="A6553" s="27">
        <f t="shared" si="77"/>
        <v>2737</v>
      </c>
      <c r="B6553" s="31">
        <v>45126</v>
      </c>
      <c r="C6553" s="31">
        <v>45113</v>
      </c>
      <c r="D6553" s="19" t="s">
        <v>186</v>
      </c>
      <c r="E6553" s="19" t="str">
        <f>IF(ISBLANK(LeaveTracker[[#This Row],[Employee Name]]),"-----",VLOOKUP(LeaveTracker[[#This Row],[Employee Name]],Employees[[Employee Name]:[Office]],7))</f>
        <v>CBO</v>
      </c>
      <c r="F6553" s="19" t="str">
        <f>IF(ISBLANK(LeaveTracker[[#This Row],[Employee Name]]),"-----",VLOOKUP(LeaveTracker[[#This Row],[Employee Name]],Employees[[Employee Name]:[Office]],6))</f>
        <v>REGULAR</v>
      </c>
      <c r="G6553" s="24">
        <v>45112</v>
      </c>
      <c r="H6553" s="24">
        <v>45112</v>
      </c>
      <c r="I6553" s="20" t="s">
        <v>81</v>
      </c>
      <c r="K6553" s="61" t="str">
        <f ca="1">LeaveTracker[[#This Row],[Days]]&amp;" "&amp;LeaveTracker[[#This Row],[Type of Leave]]</f>
        <v>1 SL</v>
      </c>
      <c r="L6553" s="23">
        <f ca="1">NETWORKDAYS(LeaveTracker[[#This Row],[Start Date]],LeaveTracker[[#This Row],[End Date]],lstHolidays)</f>
        <v>1</v>
      </c>
      <c r="M6553" s="27"/>
    </row>
    <row r="6554" spans="1:13" ht="30" hidden="1" customHeight="1" x14ac:dyDescent="0.3">
      <c r="A6554" s="27">
        <f t="shared" si="77"/>
        <v>2738</v>
      </c>
      <c r="B6554" s="31">
        <v>45126</v>
      </c>
      <c r="C6554" s="31">
        <v>45106</v>
      </c>
      <c r="D6554" s="19" t="s">
        <v>583</v>
      </c>
      <c r="E6554" s="19" t="str">
        <f>IF(ISBLANK(LeaveTracker[[#This Row],[Employee Name]]),"-----",VLOOKUP(LeaveTracker[[#This Row],[Employee Name]],Employees[[Employee Name]:[Office]],7))</f>
        <v>CCT</v>
      </c>
      <c r="F6554" s="19" t="str">
        <f>IF(ISBLANK(LeaveTracker[[#This Row],[Employee Name]]),"-----",VLOOKUP(LeaveTracker[[#This Row],[Employee Name]],Employees[[Employee Name]:[Office]],6))</f>
        <v>REGULAR</v>
      </c>
      <c r="G6554" s="24">
        <v>45110</v>
      </c>
      <c r="H6554" s="24">
        <v>45110</v>
      </c>
      <c r="I6554" s="20" t="s">
        <v>81</v>
      </c>
      <c r="K6554" s="61" t="str">
        <f ca="1">LeaveTracker[[#This Row],[Days]]&amp;" "&amp;LeaveTracker[[#This Row],[Type of Leave]]</f>
        <v>1 SL</v>
      </c>
      <c r="L6554" s="23">
        <f ca="1">NETWORKDAYS(LeaveTracker[[#This Row],[Start Date]],LeaveTracker[[#This Row],[End Date]],lstHolidays)</f>
        <v>1</v>
      </c>
      <c r="M6554" s="27"/>
    </row>
    <row r="6555" spans="1:13" ht="30" hidden="1" customHeight="1" x14ac:dyDescent="0.3">
      <c r="A6555" s="27">
        <v>2738</v>
      </c>
      <c r="B6555" s="31">
        <v>45126</v>
      </c>
      <c r="C6555" s="31">
        <v>45106</v>
      </c>
      <c r="D6555" s="19" t="s">
        <v>583</v>
      </c>
      <c r="E6555" s="19" t="str">
        <f>IF(ISBLANK(LeaveTracker[[#This Row],[Employee Name]]),"-----",VLOOKUP(LeaveTracker[[#This Row],[Employee Name]],Employees[[Employee Name]:[Office]],7))</f>
        <v>CCT</v>
      </c>
      <c r="F6555" s="19" t="str">
        <f>IF(ISBLANK(LeaveTracker[[#This Row],[Employee Name]]),"-----",VLOOKUP(LeaveTracker[[#This Row],[Employee Name]],Employees[[Employee Name]:[Office]],6))</f>
        <v>REGULAR</v>
      </c>
      <c r="G6555" s="24">
        <v>45121</v>
      </c>
      <c r="H6555" s="24">
        <v>45121</v>
      </c>
      <c r="I6555" s="20" t="s">
        <v>82</v>
      </c>
      <c r="K6555" s="61" t="str">
        <f ca="1">LeaveTracker[[#This Row],[Days]]&amp;" "&amp;LeaveTracker[[#This Row],[Type of Leave]]</f>
        <v>1 VL</v>
      </c>
      <c r="L6555" s="23">
        <f ca="1">NETWORKDAYS(LeaveTracker[[#This Row],[Start Date]],LeaveTracker[[#This Row],[End Date]],lstHolidays)</f>
        <v>1</v>
      </c>
      <c r="M6555" s="27"/>
    </row>
    <row r="6556" spans="1:13" ht="30" hidden="1" customHeight="1" x14ac:dyDescent="0.3">
      <c r="A6556" s="27">
        <f t="shared" si="77"/>
        <v>2739</v>
      </c>
      <c r="B6556" s="31">
        <v>45126</v>
      </c>
      <c r="C6556" s="31">
        <v>45112</v>
      </c>
      <c r="D6556" s="19" t="s">
        <v>367</v>
      </c>
      <c r="E6556" s="19" t="str">
        <f>IF(ISBLANK(LeaveTracker[[#This Row],[Employee Name]]),"-----",VLOOKUP(LeaveTracker[[#This Row],[Employee Name]],Employees[[Employee Name]:[Office]],7))</f>
        <v>CCT</v>
      </c>
      <c r="F6556" s="19" t="str">
        <f>IF(ISBLANK(LeaveTracker[[#This Row],[Employee Name]]),"-----",VLOOKUP(LeaveTracker[[#This Row],[Employee Name]],Employees[[Employee Name]:[Office]],6))</f>
        <v>REGULAR</v>
      </c>
      <c r="G6556" s="24">
        <v>45111</v>
      </c>
      <c r="H6556" s="24">
        <v>45111</v>
      </c>
      <c r="I6556" s="20" t="s">
        <v>81</v>
      </c>
      <c r="K6556" s="61" t="str">
        <f ca="1">LeaveTracker[[#This Row],[Days]]&amp;" "&amp;LeaveTracker[[#This Row],[Type of Leave]]</f>
        <v>1 SL</v>
      </c>
      <c r="L6556" s="23">
        <f ca="1">NETWORKDAYS(LeaveTracker[[#This Row],[Start Date]],LeaveTracker[[#This Row],[End Date]],lstHolidays)</f>
        <v>1</v>
      </c>
      <c r="M6556" s="27"/>
    </row>
    <row r="6557" spans="1:13" ht="30" hidden="1" customHeight="1" x14ac:dyDescent="0.3">
      <c r="A6557" s="27">
        <f t="shared" si="77"/>
        <v>2740</v>
      </c>
      <c r="B6557" s="31">
        <v>45126</v>
      </c>
      <c r="C6557" s="31">
        <v>45111</v>
      </c>
      <c r="D6557" s="19" t="s">
        <v>624</v>
      </c>
      <c r="E6557" s="19" t="str">
        <f>IF(ISBLANK(LeaveTracker[[#This Row],[Employee Name]]),"-----",VLOOKUP(LeaveTracker[[#This Row],[Employee Name]],Employees[[Employee Name]:[Office]],7))</f>
        <v>CTO</v>
      </c>
      <c r="F6557" s="19" t="str">
        <f>IF(ISBLANK(LeaveTracker[[#This Row],[Employee Name]]),"-----",VLOOKUP(LeaveTracker[[#This Row],[Employee Name]],Employees[[Employee Name]:[Office]],6))</f>
        <v>REGULAR</v>
      </c>
      <c r="G6557" s="24">
        <v>45110</v>
      </c>
      <c r="H6557" s="24">
        <v>45110</v>
      </c>
      <c r="I6557" s="20" t="s">
        <v>81</v>
      </c>
      <c r="K6557" s="61" t="str">
        <f ca="1">LeaveTracker[[#This Row],[Days]]&amp;" "&amp;LeaveTracker[[#This Row],[Type of Leave]]</f>
        <v>1 SL</v>
      </c>
      <c r="L6557" s="23">
        <f ca="1">NETWORKDAYS(LeaveTracker[[#This Row],[Start Date]],LeaveTracker[[#This Row],[End Date]],lstHolidays)</f>
        <v>1</v>
      </c>
      <c r="M6557" s="27"/>
    </row>
    <row r="6558" spans="1:13" ht="30" hidden="1" customHeight="1" x14ac:dyDescent="0.3">
      <c r="A6558" s="27">
        <f t="shared" si="77"/>
        <v>2741</v>
      </c>
      <c r="B6558" s="31">
        <v>45126</v>
      </c>
      <c r="C6558" s="31">
        <v>45107</v>
      </c>
      <c r="D6558" s="19" t="s">
        <v>2135</v>
      </c>
      <c r="E6558" s="19" t="str">
        <f>IF(ISBLANK(LeaveTracker[[#This Row],[Employee Name]]),"-----",VLOOKUP(LeaveTracker[[#This Row],[Employee Name]],Employees[[Employee Name]:[Office]],7))</f>
        <v>CPDO</v>
      </c>
      <c r="F6558" s="19">
        <f>IF(ISBLANK(LeaveTracker[[#This Row],[Employee Name]]),"-----",VLOOKUP(LeaveTracker[[#This Row],[Employee Name]],Employees[[Employee Name]:[Office]],6))</f>
        <v>0</v>
      </c>
      <c r="G6558" s="24">
        <v>45106</v>
      </c>
      <c r="H6558" s="24">
        <v>45106</v>
      </c>
      <c r="I6558" s="20" t="s">
        <v>81</v>
      </c>
      <c r="K6558" s="61" t="str">
        <f ca="1">LeaveTracker[[#This Row],[Days]]&amp;" "&amp;LeaveTracker[[#This Row],[Type of Leave]]</f>
        <v>1 SL</v>
      </c>
      <c r="L6558" s="23">
        <f ca="1">NETWORKDAYS(LeaveTracker[[#This Row],[Start Date]],LeaveTracker[[#This Row],[End Date]],lstHolidays)</f>
        <v>1</v>
      </c>
      <c r="M6558" s="27"/>
    </row>
    <row r="6559" spans="1:13" ht="30" hidden="1" customHeight="1" x14ac:dyDescent="0.3">
      <c r="A6559" s="27">
        <f t="shared" si="77"/>
        <v>2742</v>
      </c>
      <c r="B6559" s="31">
        <v>45126</v>
      </c>
      <c r="C6559" s="31">
        <v>45096</v>
      </c>
      <c r="D6559" s="19" t="s">
        <v>730</v>
      </c>
      <c r="E6559" s="19" t="str">
        <f>IF(ISBLANK(LeaveTracker[[#This Row],[Employee Name]]),"-----",VLOOKUP(LeaveTracker[[#This Row],[Employee Name]],Employees[[Employee Name]:[Office]],7))</f>
        <v>SP</v>
      </c>
      <c r="F6559" s="19" t="str">
        <f>IF(ISBLANK(LeaveTracker[[#This Row],[Employee Name]]),"-----",VLOOKUP(LeaveTracker[[#This Row],[Employee Name]],Employees[[Employee Name]:[Office]],6))</f>
        <v>REGULAR</v>
      </c>
      <c r="G6559" s="24">
        <v>45104</v>
      </c>
      <c r="H6559" s="24">
        <v>45104</v>
      </c>
      <c r="I6559" s="19" t="s">
        <v>298</v>
      </c>
      <c r="J6559" s="43" t="s">
        <v>1003</v>
      </c>
      <c r="K6559" s="61" t="str">
        <f ca="1">LeaveTracker[[#This Row],[Days]]&amp;" "&amp;LeaveTracker[[#This Row],[Type of Leave]]</f>
        <v>1 OTHER</v>
      </c>
      <c r="L6559" s="23">
        <f ca="1">NETWORKDAYS(LeaveTracker[[#This Row],[Start Date]],LeaveTracker[[#This Row],[End Date]],lstHolidays)</f>
        <v>1</v>
      </c>
      <c r="M6559" s="27"/>
    </row>
    <row r="6560" spans="1:13" ht="30" hidden="1" customHeight="1" x14ac:dyDescent="0.3">
      <c r="A6560" s="27">
        <f t="shared" si="77"/>
        <v>2743</v>
      </c>
      <c r="B6560" s="31">
        <v>45126</v>
      </c>
      <c r="C6560" s="31">
        <v>45111</v>
      </c>
      <c r="D6560" s="19" t="s">
        <v>1945</v>
      </c>
      <c r="E6560" s="19" t="str">
        <f>IF(ISBLANK(LeaveTracker[[#This Row],[Employee Name]]),"-----",VLOOKUP(LeaveTracker[[#This Row],[Employee Name]],Employees[[Employee Name]:[Office]],7))</f>
        <v>CENRO</v>
      </c>
      <c r="F6560" s="19" t="str">
        <f>IF(ISBLANK(LeaveTracker[[#This Row],[Employee Name]]),"-----",VLOOKUP(LeaveTracker[[#This Row],[Employee Name]],Employees[[Employee Name]:[Office]],6))</f>
        <v>CASUAL</v>
      </c>
      <c r="G6560" s="24">
        <v>45110</v>
      </c>
      <c r="H6560" s="24">
        <v>45110</v>
      </c>
      <c r="I6560" s="20" t="s">
        <v>81</v>
      </c>
      <c r="K6560" s="61" t="str">
        <f ca="1">LeaveTracker[[#This Row],[Days]]&amp;" "&amp;LeaveTracker[[#This Row],[Type of Leave]]</f>
        <v>1 SL</v>
      </c>
      <c r="L6560" s="23">
        <f ca="1">NETWORKDAYS(LeaveTracker[[#This Row],[Start Date]],LeaveTracker[[#This Row],[End Date]],lstHolidays)</f>
        <v>1</v>
      </c>
      <c r="M6560" s="27"/>
    </row>
    <row r="6561" spans="1:13" ht="30" hidden="1" customHeight="1" x14ac:dyDescent="0.3">
      <c r="A6561" s="27">
        <f t="shared" si="77"/>
        <v>2744</v>
      </c>
      <c r="B6561" s="31">
        <v>45126</v>
      </c>
      <c r="C6561" s="31">
        <v>45112</v>
      </c>
      <c r="D6561" s="19" t="s">
        <v>1886</v>
      </c>
      <c r="E6561" s="19" t="str">
        <f>IF(ISBLANK(LeaveTracker[[#This Row],[Employee Name]]),"-----",VLOOKUP(LeaveTracker[[#This Row],[Employee Name]],Employees[[Employee Name]:[Office]],7))</f>
        <v>GSO</v>
      </c>
      <c r="F6561" s="19" t="str">
        <f>IF(ISBLANK(LeaveTracker[[#This Row],[Employee Name]]),"-----",VLOOKUP(LeaveTracker[[#This Row],[Employee Name]],Employees[[Employee Name]:[Office]],6))</f>
        <v>CASUAL</v>
      </c>
      <c r="G6561" s="24">
        <v>45120</v>
      </c>
      <c r="H6561" s="24">
        <v>45121</v>
      </c>
      <c r="I6561" s="20" t="s">
        <v>82</v>
      </c>
      <c r="K6561" s="61" t="str">
        <f ca="1">LeaveTracker[[#This Row],[Days]]&amp;" "&amp;LeaveTracker[[#This Row],[Type of Leave]]</f>
        <v>2 VL</v>
      </c>
      <c r="L6561" s="23">
        <f ca="1">NETWORKDAYS(LeaveTracker[[#This Row],[Start Date]],LeaveTracker[[#This Row],[End Date]],lstHolidays)</f>
        <v>2</v>
      </c>
      <c r="M6561" s="27"/>
    </row>
    <row r="6562" spans="1:13" ht="30" hidden="1" customHeight="1" x14ac:dyDescent="0.3">
      <c r="A6562" s="27">
        <f t="shared" si="77"/>
        <v>2745</v>
      </c>
      <c r="B6562" s="31">
        <v>45126</v>
      </c>
      <c r="C6562" s="31">
        <v>45114</v>
      </c>
      <c r="D6562" s="19" t="s">
        <v>2360</v>
      </c>
      <c r="E6562" s="19" t="str">
        <f>IF(ISBLANK(LeaveTracker[[#This Row],[Employee Name]]),"-----",VLOOKUP(LeaveTracker[[#This Row],[Employee Name]],Employees[[Employee Name]:[Office]],7))</f>
        <v>CTO</v>
      </c>
      <c r="F6562" s="19" t="str">
        <f>IF(ISBLANK(LeaveTracker[[#This Row],[Employee Name]]),"-----",VLOOKUP(LeaveTracker[[#This Row],[Employee Name]],Employees[[Employee Name]:[Office]],6))</f>
        <v>JOBCON</v>
      </c>
      <c r="G6562" s="24">
        <v>45119</v>
      </c>
      <c r="H6562" s="24">
        <v>45119</v>
      </c>
      <c r="I6562" s="19" t="s">
        <v>1022</v>
      </c>
      <c r="K6562" s="61" t="str">
        <f ca="1">LeaveTracker[[#This Row],[Days]]&amp;" "&amp;LeaveTracker[[#This Row],[Type of Leave]]</f>
        <v>1 WITHOUTPAY</v>
      </c>
      <c r="L6562" s="23">
        <f ca="1">NETWORKDAYS(LeaveTracker[[#This Row],[Start Date]],LeaveTracker[[#This Row],[End Date]],lstHolidays)</f>
        <v>1</v>
      </c>
      <c r="M6562" s="27"/>
    </row>
    <row r="6563" spans="1:13" ht="30" hidden="1" customHeight="1" x14ac:dyDescent="0.3">
      <c r="A6563" s="27">
        <f t="shared" si="77"/>
        <v>2746</v>
      </c>
      <c r="B6563" s="31">
        <v>45126</v>
      </c>
      <c r="C6563" s="31">
        <v>45103</v>
      </c>
      <c r="D6563" s="19" t="s">
        <v>730</v>
      </c>
      <c r="E6563" s="19" t="str">
        <f>IF(ISBLANK(LeaveTracker[[#This Row],[Employee Name]]),"-----",VLOOKUP(LeaveTracker[[#This Row],[Employee Name]],Employees[[Employee Name]:[Office]],7))</f>
        <v>SP</v>
      </c>
      <c r="F6563" s="19" t="str">
        <f>IF(ISBLANK(LeaveTracker[[#This Row],[Employee Name]]),"-----",VLOOKUP(LeaveTracker[[#This Row],[Employee Name]],Employees[[Employee Name]:[Office]],6))</f>
        <v>REGULAR</v>
      </c>
      <c r="G6563" s="24">
        <v>45103</v>
      </c>
      <c r="H6563" s="24">
        <v>45103</v>
      </c>
      <c r="I6563" s="20" t="s">
        <v>81</v>
      </c>
      <c r="K6563" s="61" t="str">
        <f ca="1">LeaveTracker[[#This Row],[Days]]&amp;" "&amp;LeaveTracker[[#This Row],[Type of Leave]]</f>
        <v>1 SL</v>
      </c>
      <c r="L6563" s="23">
        <f ca="1">NETWORKDAYS(LeaveTracker[[#This Row],[Start Date]],LeaveTracker[[#This Row],[End Date]],lstHolidays)</f>
        <v>1</v>
      </c>
      <c r="M6563" s="27"/>
    </row>
    <row r="6564" spans="1:13" ht="30" hidden="1" customHeight="1" x14ac:dyDescent="0.3">
      <c r="A6564" s="27">
        <f t="shared" si="77"/>
        <v>2747</v>
      </c>
      <c r="B6564" s="31">
        <v>45126</v>
      </c>
      <c r="C6564" s="31">
        <v>45113</v>
      </c>
      <c r="D6564" s="19" t="s">
        <v>405</v>
      </c>
      <c r="E6564" s="19" t="str">
        <f>IF(ISBLANK(LeaveTracker[[#This Row],[Employee Name]]),"-----",VLOOKUP(LeaveTracker[[#This Row],[Employee Name]],Employees[[Employee Name]:[Office]],7))</f>
        <v>CTO</v>
      </c>
      <c r="F6564" s="19" t="str">
        <f>IF(ISBLANK(LeaveTracker[[#This Row],[Employee Name]]),"-----",VLOOKUP(LeaveTracker[[#This Row],[Employee Name]],Employees[[Employee Name]:[Office]],6))</f>
        <v>REGULAR</v>
      </c>
      <c r="G6564" s="24">
        <v>45118</v>
      </c>
      <c r="H6564" s="24">
        <v>45118</v>
      </c>
      <c r="I6564" s="19" t="s">
        <v>298</v>
      </c>
      <c r="J6564" s="43" t="s">
        <v>1003</v>
      </c>
      <c r="K6564" s="61" t="str">
        <f ca="1">LeaveTracker[[#This Row],[Days]]&amp;" "&amp;LeaveTracker[[#This Row],[Type of Leave]]</f>
        <v>1 OTHER</v>
      </c>
      <c r="L6564" s="23">
        <f ca="1">NETWORKDAYS(LeaveTracker[[#This Row],[Start Date]],LeaveTracker[[#This Row],[End Date]],lstHolidays)</f>
        <v>1</v>
      </c>
      <c r="M6564" s="27"/>
    </row>
    <row r="6565" spans="1:13" ht="30" hidden="1" customHeight="1" x14ac:dyDescent="0.3">
      <c r="A6565" s="27">
        <f t="shared" ref="A6565:A6628" si="78">A6564+1</f>
        <v>2748</v>
      </c>
      <c r="B6565" s="31">
        <v>45126</v>
      </c>
      <c r="C6565" s="31">
        <v>45117</v>
      </c>
      <c r="D6565" s="19" t="s">
        <v>1297</v>
      </c>
      <c r="E6565" s="19" t="str">
        <f>IF(ISBLANK(LeaveTracker[[#This Row],[Employee Name]]),"-----",VLOOKUP(LeaveTracker[[#This Row],[Employee Name]],Employees[[Employee Name]:[Office]],7))</f>
        <v>CTO</v>
      </c>
      <c r="F6565" s="19" t="str">
        <f>IF(ISBLANK(LeaveTracker[[#This Row],[Employee Name]]),"-----",VLOOKUP(LeaveTracker[[#This Row],[Employee Name]],Employees[[Employee Name]:[Office]],6))</f>
        <v>REGULAR</v>
      </c>
      <c r="G6565" s="24">
        <v>45118</v>
      </c>
      <c r="H6565" s="24">
        <v>45118</v>
      </c>
      <c r="I6565" s="19" t="s">
        <v>82</v>
      </c>
      <c r="K6565" s="61" t="str">
        <f ca="1">LeaveTracker[[#This Row],[Days]]&amp;" "&amp;LeaveTracker[[#This Row],[Type of Leave]]</f>
        <v>1 VL</v>
      </c>
      <c r="L6565" s="23">
        <f ca="1">NETWORKDAYS(LeaveTracker[[#This Row],[Start Date]],LeaveTracker[[#This Row],[End Date]],lstHolidays)</f>
        <v>1</v>
      </c>
      <c r="M6565" s="27"/>
    </row>
    <row r="6566" spans="1:13" ht="30" hidden="1" customHeight="1" x14ac:dyDescent="0.3">
      <c r="A6566" s="27">
        <f t="shared" si="78"/>
        <v>2749</v>
      </c>
      <c r="B6566" s="31">
        <v>45126</v>
      </c>
      <c r="C6566" s="31">
        <v>45126</v>
      </c>
      <c r="D6566" s="19" t="s">
        <v>2419</v>
      </c>
      <c r="E6566" s="19">
        <f>IF(ISBLANK(LeaveTracker[[#This Row],[Employee Name]]),"-----",VLOOKUP(LeaveTracker[[#This Row],[Employee Name]],Employees[[Employee Name]:[Office]],7))</f>
        <v>0</v>
      </c>
      <c r="F6566" s="19">
        <f>IF(ISBLANK(LeaveTracker[[#This Row],[Employee Name]]),"-----",VLOOKUP(LeaveTracker[[#This Row],[Employee Name]],Employees[[Employee Name]:[Office]],6))</f>
        <v>0</v>
      </c>
      <c r="G6566" s="24">
        <v>45100</v>
      </c>
      <c r="H6566" s="24">
        <v>45105</v>
      </c>
      <c r="I6566" s="20" t="s">
        <v>82</v>
      </c>
      <c r="K6566" s="61" t="str">
        <f>LeaveTracker[[#This Row],[Days]]&amp;" "&amp;LeaveTracker[[#This Row],[Type of Leave]]</f>
        <v>4 VL</v>
      </c>
      <c r="L6566" s="23">
        <v>4</v>
      </c>
      <c r="M6566" s="27"/>
    </row>
    <row r="6567" spans="1:13" ht="30" hidden="1" customHeight="1" x14ac:dyDescent="0.3">
      <c r="A6567" s="27">
        <f t="shared" si="78"/>
        <v>2750</v>
      </c>
      <c r="B6567" s="31">
        <v>45126</v>
      </c>
      <c r="C6567" s="31">
        <v>45107</v>
      </c>
      <c r="D6567" s="19" t="s">
        <v>1836</v>
      </c>
      <c r="E6567" s="19" t="str">
        <f>IF(ISBLANK(LeaveTracker[[#This Row],[Employee Name]]),"-----",VLOOKUP(LeaveTracker[[#This Row],[Employee Name]],Employees[[Employee Name]:[Office]],7))</f>
        <v>SP</v>
      </c>
      <c r="F6567" s="19" t="str">
        <f>IF(ISBLANK(LeaveTracker[[#This Row],[Employee Name]]),"-----",VLOOKUP(LeaveTracker[[#This Row],[Employee Name]],Employees[[Employee Name]:[Office]],6))</f>
        <v>CASUAL</v>
      </c>
      <c r="G6567" s="24">
        <v>45110</v>
      </c>
      <c r="H6567" s="24">
        <v>45110</v>
      </c>
      <c r="I6567" s="20" t="s">
        <v>82</v>
      </c>
      <c r="K6567" s="61" t="str">
        <f ca="1">LeaveTracker[[#This Row],[Days]]&amp;" "&amp;LeaveTracker[[#This Row],[Type of Leave]]</f>
        <v>1 VL</v>
      </c>
      <c r="L6567" s="23">
        <f ca="1">NETWORKDAYS(LeaveTracker[[#This Row],[Start Date]],LeaveTracker[[#This Row],[End Date]],lstHolidays)</f>
        <v>1</v>
      </c>
      <c r="M6567" s="27"/>
    </row>
    <row r="6568" spans="1:13" ht="30" hidden="1" customHeight="1" x14ac:dyDescent="0.3">
      <c r="A6568" s="27">
        <v>2750</v>
      </c>
      <c r="B6568" s="31">
        <v>45126</v>
      </c>
      <c r="C6568" s="31">
        <v>45107</v>
      </c>
      <c r="D6568" s="19" t="s">
        <v>1836</v>
      </c>
      <c r="E6568" s="19" t="str">
        <f>IF(ISBLANK(LeaveTracker[[#This Row],[Employee Name]]),"-----",VLOOKUP(LeaveTracker[[#This Row],[Employee Name]],Employees[[Employee Name]:[Office]],7))</f>
        <v>SP</v>
      </c>
      <c r="F6568" s="19" t="str">
        <f>IF(ISBLANK(LeaveTracker[[#This Row],[Employee Name]]),"-----",VLOOKUP(LeaveTracker[[#This Row],[Employee Name]],Employees[[Employee Name]:[Office]],6))</f>
        <v>CASUAL</v>
      </c>
      <c r="G6568" s="24">
        <v>45113</v>
      </c>
      <c r="H6568" s="24">
        <v>45113</v>
      </c>
      <c r="I6568" s="20" t="s">
        <v>82</v>
      </c>
      <c r="K6568" s="61" t="str">
        <f ca="1">LeaveTracker[[#This Row],[Days]]&amp;" "&amp;LeaveTracker[[#This Row],[Type of Leave]]</f>
        <v>1 VL</v>
      </c>
      <c r="L6568" s="23">
        <f ca="1">NETWORKDAYS(LeaveTracker[[#This Row],[Start Date]],LeaveTracker[[#This Row],[End Date]],lstHolidays)</f>
        <v>1</v>
      </c>
      <c r="M6568" s="27"/>
    </row>
    <row r="6569" spans="1:13" ht="30" hidden="1" customHeight="1" x14ac:dyDescent="0.3">
      <c r="A6569" s="27">
        <v>2750</v>
      </c>
      <c r="B6569" s="31">
        <v>45126</v>
      </c>
      <c r="C6569" s="31">
        <v>45107</v>
      </c>
      <c r="D6569" s="19" t="s">
        <v>1836</v>
      </c>
      <c r="E6569" s="19" t="str">
        <f>IF(ISBLANK(LeaveTracker[[#This Row],[Employee Name]]),"-----",VLOOKUP(LeaveTracker[[#This Row],[Employee Name]],Employees[[Employee Name]:[Office]],7))</f>
        <v>SP</v>
      </c>
      <c r="F6569" s="19" t="str">
        <f>IF(ISBLANK(LeaveTracker[[#This Row],[Employee Name]]),"-----",VLOOKUP(LeaveTracker[[#This Row],[Employee Name]],Employees[[Employee Name]:[Office]],6))</f>
        <v>CASUAL</v>
      </c>
      <c r="G6569" s="24">
        <v>45117</v>
      </c>
      <c r="H6569" s="24">
        <v>45117</v>
      </c>
      <c r="I6569" s="20" t="s">
        <v>82</v>
      </c>
      <c r="K6569" s="61" t="str">
        <f ca="1">LeaveTracker[[#This Row],[Days]]&amp;" "&amp;LeaveTracker[[#This Row],[Type of Leave]]</f>
        <v>1 VL</v>
      </c>
      <c r="L6569" s="23">
        <f ca="1">NETWORKDAYS(LeaveTracker[[#This Row],[Start Date]],LeaveTracker[[#This Row],[End Date]],lstHolidays)</f>
        <v>1</v>
      </c>
      <c r="M6569" s="27"/>
    </row>
    <row r="6570" spans="1:13" ht="30" hidden="1" customHeight="1" x14ac:dyDescent="0.3">
      <c r="A6570" s="27">
        <f t="shared" si="78"/>
        <v>2751</v>
      </c>
      <c r="B6570" s="31">
        <v>45126</v>
      </c>
      <c r="C6570" s="31">
        <v>45117</v>
      </c>
      <c r="D6570" s="19" t="s">
        <v>1937</v>
      </c>
      <c r="E6570" s="19" t="str">
        <f>IF(ISBLANK(LeaveTracker[[#This Row],[Employee Name]]),"-----",VLOOKUP(LeaveTracker[[#This Row],[Employee Name]],Employees[[Employee Name]:[Office]],7))</f>
        <v>HOUSING</v>
      </c>
      <c r="F6570" s="19" t="str">
        <f>IF(ISBLANK(LeaveTracker[[#This Row],[Employee Name]]),"-----",VLOOKUP(LeaveTracker[[#This Row],[Employee Name]],Employees[[Employee Name]:[Office]],6))</f>
        <v>CASUAL</v>
      </c>
      <c r="G6570" s="24">
        <v>45111</v>
      </c>
      <c r="H6570" s="24">
        <v>45111</v>
      </c>
      <c r="I6570" s="20" t="s">
        <v>81</v>
      </c>
      <c r="K6570" s="61" t="str">
        <f ca="1">LeaveTracker[[#This Row],[Days]]&amp;" "&amp;LeaveTracker[[#This Row],[Type of Leave]]</f>
        <v>1 SL</v>
      </c>
      <c r="L6570" s="23">
        <f ca="1">NETWORKDAYS(LeaveTracker[[#This Row],[Start Date]],LeaveTracker[[#This Row],[End Date]],lstHolidays)</f>
        <v>1</v>
      </c>
      <c r="M6570" s="27"/>
    </row>
    <row r="6571" spans="1:13" ht="30" hidden="1" customHeight="1" x14ac:dyDescent="0.3">
      <c r="A6571" s="27">
        <f t="shared" si="78"/>
        <v>2752</v>
      </c>
      <c r="B6571" s="31">
        <v>45126</v>
      </c>
      <c r="C6571" s="31">
        <v>45113</v>
      </c>
      <c r="D6571" s="19" t="s">
        <v>735</v>
      </c>
      <c r="E6571" s="19" t="str">
        <f>IF(ISBLANK(LeaveTracker[[#This Row],[Employee Name]]),"-----",VLOOKUP(LeaveTracker[[#This Row],[Employee Name]],Employees[[Employee Name]:[Office]],7))</f>
        <v>SP</v>
      </c>
      <c r="F6571" s="19" t="str">
        <f>IF(ISBLANK(LeaveTracker[[#This Row],[Employee Name]]),"-----",VLOOKUP(LeaveTracker[[#This Row],[Employee Name]],Employees[[Employee Name]:[Office]],6))</f>
        <v>REGULAR</v>
      </c>
      <c r="G6571" s="24">
        <v>45120</v>
      </c>
      <c r="H6571" s="24">
        <v>45121</v>
      </c>
      <c r="I6571" s="20" t="s">
        <v>82</v>
      </c>
      <c r="K6571" s="61" t="str">
        <f ca="1">LeaveTracker[[#This Row],[Days]]&amp;" "&amp;LeaveTracker[[#This Row],[Type of Leave]]</f>
        <v>2 VL</v>
      </c>
      <c r="L6571" s="23">
        <f ca="1">NETWORKDAYS(LeaveTracker[[#This Row],[Start Date]],LeaveTracker[[#This Row],[End Date]],lstHolidays)</f>
        <v>2</v>
      </c>
      <c r="M6571" s="27"/>
    </row>
    <row r="6572" spans="1:13" ht="30" hidden="1" customHeight="1" x14ac:dyDescent="0.3">
      <c r="A6572" s="27">
        <f t="shared" si="78"/>
        <v>2753</v>
      </c>
      <c r="B6572" s="31">
        <v>45126</v>
      </c>
      <c r="C6572" s="31">
        <v>45110</v>
      </c>
      <c r="D6572" s="19" t="s">
        <v>671</v>
      </c>
      <c r="E6572" s="19" t="str">
        <f>IF(ISBLANK(LeaveTracker[[#This Row],[Employee Name]]),"-----",VLOOKUP(LeaveTracker[[#This Row],[Employee Name]],Employees[[Employee Name]:[Office]],7))</f>
        <v>SP</v>
      </c>
      <c r="F6572" s="19" t="str">
        <f>IF(ISBLANK(LeaveTracker[[#This Row],[Employee Name]]),"-----",VLOOKUP(LeaveTracker[[#This Row],[Employee Name]],Employees[[Employee Name]:[Office]],6))</f>
        <v>REGULAR</v>
      </c>
      <c r="G6572" s="24">
        <v>45107</v>
      </c>
      <c r="H6572" s="24">
        <v>45107</v>
      </c>
      <c r="I6572" s="20" t="s">
        <v>81</v>
      </c>
      <c r="K6572" s="61" t="str">
        <f ca="1">LeaveTracker[[#This Row],[Days]]&amp;" "&amp;LeaveTracker[[#This Row],[Type of Leave]]</f>
        <v>1 SL</v>
      </c>
      <c r="L6572" s="23">
        <f ca="1">NETWORKDAYS(LeaveTracker[[#This Row],[Start Date]],LeaveTracker[[#This Row],[End Date]],lstHolidays)</f>
        <v>1</v>
      </c>
      <c r="M6572" s="27"/>
    </row>
    <row r="6573" spans="1:13" ht="30" hidden="1" customHeight="1" x14ac:dyDescent="0.3">
      <c r="A6573" s="27">
        <f t="shared" si="78"/>
        <v>2754</v>
      </c>
      <c r="B6573" s="31">
        <v>45126</v>
      </c>
      <c r="C6573" s="31">
        <v>45110</v>
      </c>
      <c r="D6573" s="19" t="s">
        <v>1784</v>
      </c>
      <c r="E6573" s="19" t="str">
        <f>IF(ISBLANK(LeaveTracker[[#This Row],[Employee Name]]),"-----",VLOOKUP(LeaveTracker[[#This Row],[Employee Name]],Employees[[Employee Name]:[Office]],7))</f>
        <v>SP</v>
      </c>
      <c r="F6573" s="19" t="str">
        <f>IF(ISBLANK(LeaveTracker[[#This Row],[Employee Name]]),"-----",VLOOKUP(LeaveTracker[[#This Row],[Employee Name]],Employees[[Employee Name]:[Office]],6))</f>
        <v>CASUAL</v>
      </c>
      <c r="G6573" s="24">
        <v>45117</v>
      </c>
      <c r="H6573" s="24">
        <v>45117</v>
      </c>
      <c r="I6573" s="20" t="s">
        <v>82</v>
      </c>
      <c r="K6573" s="61" t="str">
        <f ca="1">LeaveTracker[[#This Row],[Days]]&amp;" "&amp;LeaveTracker[[#This Row],[Type of Leave]]</f>
        <v>1 VL</v>
      </c>
      <c r="L6573" s="23">
        <f ca="1">NETWORKDAYS(LeaveTracker[[#This Row],[Start Date]],LeaveTracker[[#This Row],[End Date]],lstHolidays)</f>
        <v>1</v>
      </c>
      <c r="M6573" s="27"/>
    </row>
    <row r="6574" spans="1:13" ht="30" hidden="1" customHeight="1" x14ac:dyDescent="0.3">
      <c r="A6574" s="27">
        <f t="shared" si="78"/>
        <v>2755</v>
      </c>
      <c r="B6574" s="31">
        <v>45126</v>
      </c>
      <c r="C6574" s="31">
        <v>45106</v>
      </c>
      <c r="D6574" s="19" t="s">
        <v>1784</v>
      </c>
      <c r="E6574" s="19" t="str">
        <f>IF(ISBLANK(LeaveTracker[[#This Row],[Employee Name]]),"-----",VLOOKUP(LeaveTracker[[#This Row],[Employee Name]],Employees[[Employee Name]:[Office]],7))</f>
        <v>SP</v>
      </c>
      <c r="F6574" s="19" t="str">
        <f>IF(ISBLANK(LeaveTracker[[#This Row],[Employee Name]]),"-----",VLOOKUP(LeaveTracker[[#This Row],[Employee Name]],Employees[[Employee Name]:[Office]],6))</f>
        <v>CASUAL</v>
      </c>
      <c r="G6574" s="24">
        <v>45104</v>
      </c>
      <c r="H6574" s="24">
        <v>45104</v>
      </c>
      <c r="I6574" s="20" t="s">
        <v>81</v>
      </c>
      <c r="K6574" s="61" t="str">
        <f ca="1">LeaveTracker[[#This Row],[Days]]&amp;" "&amp;LeaveTracker[[#This Row],[Type of Leave]]</f>
        <v>1 SL</v>
      </c>
      <c r="L6574" s="23">
        <f ca="1">NETWORKDAYS(LeaveTracker[[#This Row],[Start Date]],LeaveTracker[[#This Row],[End Date]],lstHolidays)</f>
        <v>1</v>
      </c>
      <c r="M6574" s="27"/>
    </row>
    <row r="6575" spans="1:13" ht="30" hidden="1" customHeight="1" x14ac:dyDescent="0.3">
      <c r="A6575" s="27">
        <f t="shared" si="78"/>
        <v>2756</v>
      </c>
      <c r="B6575" s="31">
        <v>45126</v>
      </c>
      <c r="C6575" s="31">
        <v>45110</v>
      </c>
      <c r="D6575" s="19" t="s">
        <v>1837</v>
      </c>
      <c r="E6575" s="19" t="str">
        <f>IF(ISBLANK(LeaveTracker[[#This Row],[Employee Name]]),"-----",VLOOKUP(LeaveTracker[[#This Row],[Employee Name]],Employees[[Employee Name]:[Office]],7))</f>
        <v>SP</v>
      </c>
      <c r="F6575" s="19" t="str">
        <f>IF(ISBLANK(LeaveTracker[[#This Row],[Employee Name]]),"-----",VLOOKUP(LeaveTracker[[#This Row],[Employee Name]],Employees[[Employee Name]:[Office]],6))</f>
        <v>CASUAL</v>
      </c>
      <c r="G6575" s="24">
        <v>45100</v>
      </c>
      <c r="H6575" s="24">
        <v>45100</v>
      </c>
      <c r="I6575" s="20" t="s">
        <v>81</v>
      </c>
      <c r="K6575" s="61" t="str">
        <f ca="1">LeaveTracker[[#This Row],[Days]]&amp;" "&amp;LeaveTracker[[#This Row],[Type of Leave]]</f>
        <v>1 SL</v>
      </c>
      <c r="L6575" s="23">
        <f ca="1">NETWORKDAYS(LeaveTracker[[#This Row],[Start Date]],LeaveTracker[[#This Row],[End Date]],lstHolidays)</f>
        <v>1</v>
      </c>
      <c r="M6575" s="27"/>
    </row>
    <row r="6576" spans="1:13" ht="30" hidden="1" customHeight="1" x14ac:dyDescent="0.3">
      <c r="A6576" s="27">
        <v>2756</v>
      </c>
      <c r="B6576" s="31">
        <v>45126</v>
      </c>
      <c r="C6576" s="31">
        <v>45111</v>
      </c>
      <c r="D6576" s="19" t="s">
        <v>1837</v>
      </c>
      <c r="E6576" s="19" t="str">
        <f>IF(ISBLANK(LeaveTracker[[#This Row],[Employee Name]]),"-----",VLOOKUP(LeaveTracker[[#This Row],[Employee Name]],Employees[[Employee Name]:[Office]],7))</f>
        <v>SP</v>
      </c>
      <c r="F6576" s="19" t="str">
        <f>IF(ISBLANK(LeaveTracker[[#This Row],[Employee Name]]),"-----",VLOOKUP(LeaveTracker[[#This Row],[Employee Name]],Employees[[Employee Name]:[Office]],6))</f>
        <v>CASUAL</v>
      </c>
      <c r="G6576" s="24">
        <v>45103</v>
      </c>
      <c r="H6576" s="24">
        <v>45104</v>
      </c>
      <c r="I6576" s="20" t="s">
        <v>81</v>
      </c>
      <c r="K6576" s="61" t="str">
        <f ca="1">LeaveTracker[[#This Row],[Days]]&amp;" "&amp;LeaveTracker[[#This Row],[Type of Leave]]</f>
        <v>2 SL</v>
      </c>
      <c r="L6576" s="23">
        <f ca="1">NETWORKDAYS(LeaveTracker[[#This Row],[Start Date]],LeaveTracker[[#This Row],[End Date]],lstHolidays)</f>
        <v>2</v>
      </c>
      <c r="M6576" s="27"/>
    </row>
    <row r="6577" spans="1:13" ht="30" hidden="1" customHeight="1" x14ac:dyDescent="0.3">
      <c r="A6577" s="27">
        <f t="shared" si="78"/>
        <v>2757</v>
      </c>
      <c r="B6577" s="31">
        <v>45126</v>
      </c>
      <c r="C6577" s="31">
        <v>45112</v>
      </c>
      <c r="D6577" s="19" t="s">
        <v>443</v>
      </c>
      <c r="E6577" s="19" t="str">
        <f>IF(ISBLANK(LeaveTracker[[#This Row],[Employee Name]]),"-----",VLOOKUP(LeaveTracker[[#This Row],[Employee Name]],Employees[[Employee Name]:[Office]],7))</f>
        <v>GSO</v>
      </c>
      <c r="F6577" s="19" t="str">
        <f>IF(ISBLANK(LeaveTracker[[#This Row],[Employee Name]]),"-----",VLOOKUP(LeaveTracker[[#This Row],[Employee Name]],Employees[[Employee Name]:[Office]],6))</f>
        <v>REGULAR</v>
      </c>
      <c r="G6577" s="24">
        <v>45050</v>
      </c>
      <c r="H6577" s="24">
        <v>45050</v>
      </c>
      <c r="I6577" s="20" t="s">
        <v>81</v>
      </c>
      <c r="K6577" s="61" t="str">
        <f ca="1">LeaveTracker[[#This Row],[Days]]&amp;" "&amp;LeaveTracker[[#This Row],[Type of Leave]]</f>
        <v>1 SL</v>
      </c>
      <c r="L6577" s="23">
        <f ca="1">NETWORKDAYS(LeaveTracker[[#This Row],[Start Date]],LeaveTracker[[#This Row],[End Date]],lstHolidays)</f>
        <v>1</v>
      </c>
      <c r="M6577" s="27"/>
    </row>
    <row r="6578" spans="1:13" ht="30" hidden="1" customHeight="1" x14ac:dyDescent="0.3">
      <c r="A6578" s="27">
        <f t="shared" si="78"/>
        <v>2758</v>
      </c>
      <c r="B6578" s="31">
        <v>45126</v>
      </c>
      <c r="C6578" s="31">
        <v>45112</v>
      </c>
      <c r="D6578" s="19" t="s">
        <v>2147</v>
      </c>
      <c r="E6578" s="19" t="str">
        <f>IF(ISBLANK(LeaveTracker[[#This Row],[Employee Name]]),"-----",VLOOKUP(LeaveTracker[[#This Row],[Employee Name]],Employees[[Employee Name]:[Office]],7))</f>
        <v>DA</v>
      </c>
      <c r="F6578" s="19">
        <f>IF(ISBLANK(LeaveTracker[[#This Row],[Employee Name]]),"-----",VLOOKUP(LeaveTracker[[#This Row],[Employee Name]],Employees[[Employee Name]:[Office]],6))</f>
        <v>0</v>
      </c>
      <c r="G6578" s="24">
        <v>45110</v>
      </c>
      <c r="H6578" s="24">
        <v>45111</v>
      </c>
      <c r="I6578" s="20" t="s">
        <v>81</v>
      </c>
      <c r="K6578" s="61" t="str">
        <f ca="1">LeaveTracker[[#This Row],[Days]]&amp;" "&amp;LeaveTracker[[#This Row],[Type of Leave]]</f>
        <v>2 SL</v>
      </c>
      <c r="L6578" s="23">
        <f ca="1">NETWORKDAYS(LeaveTracker[[#This Row],[Start Date]],LeaveTracker[[#This Row],[End Date]],lstHolidays)</f>
        <v>2</v>
      </c>
      <c r="M6578" s="27"/>
    </row>
    <row r="6579" spans="1:13" ht="30" hidden="1" customHeight="1" x14ac:dyDescent="0.3">
      <c r="A6579" s="27">
        <f t="shared" si="78"/>
        <v>2759</v>
      </c>
      <c r="B6579" s="31">
        <v>45126</v>
      </c>
      <c r="C6579" s="31">
        <v>45112</v>
      </c>
      <c r="D6579" s="19" t="s">
        <v>829</v>
      </c>
      <c r="E6579" s="19" t="str">
        <f>IF(ISBLANK(LeaveTracker[[#This Row],[Employee Name]]),"-----",VLOOKUP(LeaveTracker[[#This Row],[Employee Name]],Employees[[Employee Name]:[Office]],7))</f>
        <v>CHO</v>
      </c>
      <c r="F6579" s="19" t="str">
        <f>IF(ISBLANK(LeaveTracker[[#This Row],[Employee Name]]),"-----",VLOOKUP(LeaveTracker[[#This Row],[Employee Name]],Employees[[Employee Name]:[Office]],6))</f>
        <v>REGULAR</v>
      </c>
      <c r="G6579" s="24">
        <v>45110</v>
      </c>
      <c r="H6579" s="24">
        <v>45110</v>
      </c>
      <c r="I6579" s="20" t="s">
        <v>81</v>
      </c>
      <c r="K6579" s="61" t="str">
        <f ca="1">LeaveTracker[[#This Row],[Days]]&amp;" "&amp;LeaveTracker[[#This Row],[Type of Leave]]</f>
        <v>1 SL</v>
      </c>
      <c r="L6579" s="23">
        <f ca="1">NETWORKDAYS(LeaveTracker[[#This Row],[Start Date]],LeaveTracker[[#This Row],[End Date]],lstHolidays)</f>
        <v>1</v>
      </c>
      <c r="M6579" s="27"/>
    </row>
    <row r="6580" spans="1:13" ht="30" hidden="1" customHeight="1" x14ac:dyDescent="0.3">
      <c r="A6580" s="27">
        <f t="shared" si="78"/>
        <v>2760</v>
      </c>
      <c r="B6580" s="31">
        <v>45126</v>
      </c>
      <c r="C6580" s="31">
        <v>45112</v>
      </c>
      <c r="D6580" s="19" t="s">
        <v>1030</v>
      </c>
      <c r="E6580" s="19" t="str">
        <f>IF(ISBLANK(LeaveTracker[[#This Row],[Employee Name]]),"-----",VLOOKUP(LeaveTracker[[#This Row],[Employee Name]],Employees[[Employee Name]:[Office]],7))</f>
        <v>CHO</v>
      </c>
      <c r="F6580" s="19" t="str">
        <f>IF(ISBLANK(LeaveTracker[[#This Row],[Employee Name]]),"-----",VLOOKUP(LeaveTracker[[#This Row],[Employee Name]],Employees[[Employee Name]:[Office]],6))</f>
        <v>CASUAL</v>
      </c>
      <c r="G6580" s="24">
        <v>45119</v>
      </c>
      <c r="H6580" s="24">
        <v>45119</v>
      </c>
      <c r="I6580" s="20" t="s">
        <v>82</v>
      </c>
      <c r="K6580" s="61" t="str">
        <f ca="1">LeaveTracker[[#This Row],[Days]]&amp;" "&amp;LeaveTracker[[#This Row],[Type of Leave]]</f>
        <v>1 VL</v>
      </c>
      <c r="L6580" s="23">
        <f ca="1">NETWORKDAYS(LeaveTracker[[#This Row],[Start Date]],LeaveTracker[[#This Row],[End Date]],lstHolidays)</f>
        <v>1</v>
      </c>
      <c r="M6580" s="27"/>
    </row>
    <row r="6581" spans="1:13" ht="30" hidden="1" customHeight="1" x14ac:dyDescent="0.3">
      <c r="A6581" s="27">
        <f t="shared" si="78"/>
        <v>2761</v>
      </c>
      <c r="B6581" s="31">
        <v>45126</v>
      </c>
      <c r="C6581" s="31">
        <v>45110</v>
      </c>
      <c r="D6581" s="19" t="s">
        <v>1825</v>
      </c>
      <c r="E6581" s="19" t="str">
        <f>IF(ISBLANK(LeaveTracker[[#This Row],[Employee Name]]),"-----",VLOOKUP(LeaveTracker[[#This Row],[Employee Name]],Employees[[Employee Name]:[Office]],7))</f>
        <v>CHO</v>
      </c>
      <c r="F6581" s="19" t="str">
        <f>IF(ISBLANK(LeaveTracker[[#This Row],[Employee Name]]),"-----",VLOOKUP(LeaveTracker[[#This Row],[Employee Name]],Employees[[Employee Name]:[Office]],6))</f>
        <v>CASUAL</v>
      </c>
      <c r="G6581" s="24">
        <v>45117</v>
      </c>
      <c r="H6581" s="24">
        <v>45117</v>
      </c>
      <c r="I6581" s="20" t="s">
        <v>82</v>
      </c>
      <c r="K6581" s="61" t="str">
        <f ca="1">LeaveTracker[[#This Row],[Days]]&amp;" "&amp;LeaveTracker[[#This Row],[Type of Leave]]</f>
        <v>1 VL</v>
      </c>
      <c r="L6581" s="23">
        <f ca="1">NETWORKDAYS(LeaveTracker[[#This Row],[Start Date]],LeaveTracker[[#This Row],[End Date]],lstHolidays)</f>
        <v>1</v>
      </c>
      <c r="M6581" s="27"/>
    </row>
    <row r="6582" spans="1:13" ht="30" hidden="1" customHeight="1" x14ac:dyDescent="0.3">
      <c r="A6582" s="27">
        <f t="shared" si="78"/>
        <v>2762</v>
      </c>
      <c r="B6582" s="31">
        <v>45126</v>
      </c>
      <c r="C6582" s="31">
        <v>45111</v>
      </c>
      <c r="D6582" s="19" t="s">
        <v>1957</v>
      </c>
      <c r="E6582" s="19" t="str">
        <f>IF(ISBLANK(LeaveTracker[[#This Row],[Employee Name]]),"-----",VLOOKUP(LeaveTracker[[#This Row],[Employee Name]],Employees[[Employee Name]:[Office]],7))</f>
        <v>CHO</v>
      </c>
      <c r="F6582" s="19" t="str">
        <f>IF(ISBLANK(LeaveTracker[[#This Row],[Employee Name]]),"-----",VLOOKUP(LeaveTracker[[#This Row],[Employee Name]],Employees[[Employee Name]:[Office]],6))</f>
        <v>CASUAL</v>
      </c>
      <c r="G6582" s="24">
        <v>45124</v>
      </c>
      <c r="H6582" s="24">
        <v>45127</v>
      </c>
      <c r="I6582" s="20" t="s">
        <v>82</v>
      </c>
      <c r="K6582" s="61" t="str">
        <f ca="1">LeaveTracker[[#This Row],[Days]]&amp;" "&amp;LeaveTracker[[#This Row],[Type of Leave]]</f>
        <v>4 VL</v>
      </c>
      <c r="L6582" s="23">
        <f ca="1">NETWORKDAYS(LeaveTracker[[#This Row],[Start Date]],LeaveTracker[[#This Row],[End Date]],lstHolidays)</f>
        <v>4</v>
      </c>
      <c r="M6582" s="27"/>
    </row>
    <row r="6583" spans="1:13" ht="30" hidden="1" customHeight="1" x14ac:dyDescent="0.3">
      <c r="A6583" s="27">
        <f t="shared" si="78"/>
        <v>2763</v>
      </c>
      <c r="B6583" s="31">
        <v>45126</v>
      </c>
      <c r="C6583" s="31">
        <v>45112</v>
      </c>
      <c r="D6583" s="19" t="s">
        <v>845</v>
      </c>
      <c r="E6583" s="19" t="str">
        <f>IF(ISBLANK(LeaveTracker[[#This Row],[Employee Name]]),"-----",VLOOKUP(LeaveTracker[[#This Row],[Employee Name]],Employees[[Employee Name]:[Office]],7))</f>
        <v>ONT</v>
      </c>
      <c r="F6583" s="19" t="str">
        <f>IF(ISBLANK(LeaveTracker[[#This Row],[Employee Name]]),"-----",VLOOKUP(LeaveTracker[[#This Row],[Employee Name]],Employees[[Employee Name]:[Office]],6))</f>
        <v>REGULAR</v>
      </c>
      <c r="G6583" s="24">
        <v>45117</v>
      </c>
      <c r="H6583" s="24">
        <v>45117</v>
      </c>
      <c r="I6583" s="19" t="s">
        <v>298</v>
      </c>
      <c r="J6583" s="43" t="s">
        <v>1003</v>
      </c>
      <c r="K6583" s="61" t="str">
        <f ca="1">LeaveTracker[[#This Row],[Days]]&amp;" "&amp;LeaveTracker[[#This Row],[Type of Leave]]</f>
        <v>1 OTHER</v>
      </c>
      <c r="L6583" s="23">
        <f ca="1">NETWORKDAYS(LeaveTracker[[#This Row],[Start Date]],LeaveTracker[[#This Row],[End Date]],lstHolidays)</f>
        <v>1</v>
      </c>
      <c r="M6583" s="27"/>
    </row>
    <row r="6584" spans="1:13" ht="30" hidden="1" customHeight="1" x14ac:dyDescent="0.3">
      <c r="A6584" s="27">
        <f t="shared" si="78"/>
        <v>2764</v>
      </c>
      <c r="B6584" s="31">
        <v>45126</v>
      </c>
      <c r="C6584" s="31">
        <v>45113</v>
      </c>
      <c r="D6584" s="19" t="s">
        <v>396</v>
      </c>
      <c r="E6584" s="19" t="str">
        <f>IF(ISBLANK(LeaveTracker[[#This Row],[Employee Name]]),"-----",VLOOKUP(LeaveTracker[[#This Row],[Employee Name]],Employees[[Employee Name]:[Office]],7))</f>
        <v>CTO</v>
      </c>
      <c r="F6584" s="19" t="str">
        <f>IF(ISBLANK(LeaveTracker[[#This Row],[Employee Name]]),"-----",VLOOKUP(LeaveTracker[[#This Row],[Employee Name]],Employees[[Employee Name]:[Office]],6))</f>
        <v>REGULAR</v>
      </c>
      <c r="G6584" s="24">
        <v>45121</v>
      </c>
      <c r="H6584" s="24">
        <v>45121</v>
      </c>
      <c r="I6584" s="19" t="s">
        <v>298</v>
      </c>
      <c r="J6584" s="43" t="s">
        <v>1003</v>
      </c>
      <c r="K6584" s="61" t="str">
        <f ca="1">LeaveTracker[[#This Row],[Days]]&amp;" "&amp;LeaveTracker[[#This Row],[Type of Leave]]</f>
        <v>1 OTHER</v>
      </c>
      <c r="L6584" s="23">
        <f ca="1">NETWORKDAYS(LeaveTracker[[#This Row],[Start Date]],LeaveTracker[[#This Row],[End Date]],lstHolidays)</f>
        <v>1</v>
      </c>
      <c r="M6584" s="27"/>
    </row>
    <row r="6585" spans="1:13" ht="30" hidden="1" customHeight="1" x14ac:dyDescent="0.3">
      <c r="A6585" s="27">
        <f t="shared" si="78"/>
        <v>2765</v>
      </c>
      <c r="B6585" s="31">
        <v>45126</v>
      </c>
      <c r="C6585" s="31">
        <v>45056</v>
      </c>
      <c r="D6585" s="19" t="s">
        <v>278</v>
      </c>
      <c r="E6585" s="19" t="str">
        <f>IF(ISBLANK(LeaveTracker[[#This Row],[Employee Name]]),"-----",VLOOKUP(LeaveTracker[[#This Row],[Employee Name]],Employees[[Employee Name]:[Office]],7))</f>
        <v>PICNIC GROVE</v>
      </c>
      <c r="F6585" s="19" t="str">
        <f>IF(ISBLANK(LeaveTracker[[#This Row],[Employee Name]]),"-----",VLOOKUP(LeaveTracker[[#This Row],[Employee Name]],Employees[[Employee Name]:[Office]],6))</f>
        <v>REGULAR</v>
      </c>
      <c r="G6585" s="24">
        <v>45048</v>
      </c>
      <c r="H6585" s="24">
        <v>45055</v>
      </c>
      <c r="I6585" s="19" t="s">
        <v>298</v>
      </c>
      <c r="J6585" s="43" t="s">
        <v>2429</v>
      </c>
      <c r="K6585" s="61" t="str">
        <f ca="1">LeaveTracker[[#This Row],[Days]]&amp;" "&amp;LeaveTracker[[#This Row],[Type of Leave]]</f>
        <v>6 OTHER</v>
      </c>
      <c r="L6585" s="23">
        <f ca="1">NETWORKDAYS(LeaveTracker[[#This Row],[Start Date]],LeaveTracker[[#This Row],[End Date]],lstHolidays)</f>
        <v>6</v>
      </c>
      <c r="M6585" s="27"/>
    </row>
    <row r="6586" spans="1:13" ht="30" hidden="1" customHeight="1" x14ac:dyDescent="0.3">
      <c r="A6586" s="27">
        <f t="shared" si="78"/>
        <v>2766</v>
      </c>
      <c r="B6586" s="31">
        <v>45126</v>
      </c>
      <c r="C6586" s="31">
        <v>45110</v>
      </c>
      <c r="D6586" s="19" t="s">
        <v>1831</v>
      </c>
      <c r="E6586" s="19" t="str">
        <f>IF(ISBLANK(LeaveTracker[[#This Row],[Employee Name]]),"-----",VLOOKUP(LeaveTracker[[#This Row],[Employee Name]],Employees[[Employee Name]:[Office]],7))</f>
        <v>CCT</v>
      </c>
      <c r="F6586" s="19" t="str">
        <f>IF(ISBLANK(LeaveTracker[[#This Row],[Employee Name]]),"-----",VLOOKUP(LeaveTracker[[#This Row],[Employee Name]],Employees[[Employee Name]:[Office]],6))</f>
        <v>CASUAL</v>
      </c>
      <c r="G6586" s="24">
        <v>45120</v>
      </c>
      <c r="H6586" s="24">
        <v>45120</v>
      </c>
      <c r="I6586" s="19" t="s">
        <v>298</v>
      </c>
      <c r="J6586" s="43" t="s">
        <v>1003</v>
      </c>
      <c r="K6586" s="61" t="str">
        <f ca="1">LeaveTracker[[#This Row],[Days]]&amp;" "&amp;LeaveTracker[[#This Row],[Type of Leave]]</f>
        <v>1 OTHER</v>
      </c>
      <c r="L6586" s="23">
        <f ca="1">NETWORKDAYS(LeaveTracker[[#This Row],[Start Date]],LeaveTracker[[#This Row],[End Date]],lstHolidays)</f>
        <v>1</v>
      </c>
      <c r="M6586" s="27"/>
    </row>
    <row r="6587" spans="1:13" ht="30" hidden="1" customHeight="1" x14ac:dyDescent="0.3">
      <c r="A6587" s="27">
        <f t="shared" si="78"/>
        <v>2767</v>
      </c>
      <c r="B6587" s="31">
        <v>45126</v>
      </c>
      <c r="C6587" s="31">
        <v>45112</v>
      </c>
      <c r="D6587" s="19" t="s">
        <v>960</v>
      </c>
      <c r="E6587" s="19" t="str">
        <f>IF(ISBLANK(LeaveTracker[[#This Row],[Employee Name]]),"-----",VLOOKUP(LeaveTracker[[#This Row],[Employee Name]],Employees[[Employee Name]:[Office]],7))</f>
        <v>ASSESSORS OFFICE</v>
      </c>
      <c r="F6587" s="19" t="str">
        <f>IF(ISBLANK(LeaveTracker[[#This Row],[Employee Name]]),"-----",VLOOKUP(LeaveTracker[[#This Row],[Employee Name]],Employees[[Employee Name]:[Office]],6))</f>
        <v>REGULAR</v>
      </c>
      <c r="G6587" s="24">
        <v>45093</v>
      </c>
      <c r="H6587" s="24">
        <v>45121</v>
      </c>
      <c r="I6587" s="20" t="s">
        <v>81</v>
      </c>
      <c r="K6587" s="61" t="str">
        <f ca="1">LeaveTracker[[#This Row],[Days]]&amp;" "&amp;LeaveTracker[[#This Row],[Type of Leave]]</f>
        <v>20 SL</v>
      </c>
      <c r="L6587" s="23">
        <f ca="1">NETWORKDAYS(LeaveTracker[[#This Row],[Start Date]],LeaveTracker[[#This Row],[End Date]],lstHolidays)</f>
        <v>20</v>
      </c>
      <c r="M6587" s="27"/>
    </row>
    <row r="6588" spans="1:13" ht="30" hidden="1" customHeight="1" x14ac:dyDescent="0.3">
      <c r="A6588" s="27">
        <f t="shared" si="78"/>
        <v>2768</v>
      </c>
      <c r="B6588" s="31">
        <v>45126</v>
      </c>
      <c r="C6588" s="31">
        <v>45106</v>
      </c>
      <c r="D6588" s="19" t="s">
        <v>2036</v>
      </c>
      <c r="E6588" s="19" t="str">
        <f>IF(ISBLANK(LeaveTracker[[#This Row],[Employee Name]]),"-----",VLOOKUP(LeaveTracker[[#This Row],[Employee Name]],Employees[[Employee Name]:[Office]],7))</f>
        <v>SP</v>
      </c>
      <c r="F6588" s="19" t="str">
        <f>IF(ISBLANK(LeaveTracker[[#This Row],[Employee Name]]),"-----",VLOOKUP(LeaveTracker[[#This Row],[Employee Name]],Employees[[Employee Name]:[Office]],6))</f>
        <v>CASUAL</v>
      </c>
      <c r="G6588" s="24">
        <v>45117</v>
      </c>
      <c r="H6588" s="24">
        <v>45117</v>
      </c>
      <c r="I6588" s="20" t="s">
        <v>82</v>
      </c>
      <c r="K6588" s="61" t="str">
        <f ca="1">LeaveTracker[[#This Row],[Days]]&amp;" "&amp;LeaveTracker[[#This Row],[Type of Leave]]</f>
        <v>1 VL</v>
      </c>
      <c r="L6588" s="23">
        <f ca="1">NETWORKDAYS(LeaveTracker[[#This Row],[Start Date]],LeaveTracker[[#This Row],[End Date]],lstHolidays)</f>
        <v>1</v>
      </c>
      <c r="M6588" s="27"/>
    </row>
    <row r="6589" spans="1:13" ht="30" hidden="1" customHeight="1" x14ac:dyDescent="0.3">
      <c r="A6589" s="27">
        <f t="shared" si="78"/>
        <v>2769</v>
      </c>
      <c r="B6589" s="31">
        <v>45126</v>
      </c>
      <c r="C6589" s="31">
        <v>45114</v>
      </c>
      <c r="D6589" s="19" t="s">
        <v>246</v>
      </c>
      <c r="E6589" s="19" t="str">
        <f>IF(ISBLANK(LeaveTracker[[#This Row],[Employee Name]]),"-----",VLOOKUP(LeaveTracker[[#This Row],[Employee Name]],Employees[[Employee Name]:[Office]],7))</f>
        <v>TCCH/TICC</v>
      </c>
      <c r="F6589" s="19" t="str">
        <f>IF(ISBLANK(LeaveTracker[[#This Row],[Employee Name]]),"-----",VLOOKUP(LeaveTracker[[#This Row],[Employee Name]],Employees[[Employee Name]:[Office]],6))</f>
        <v>REGULAR</v>
      </c>
      <c r="G6589" s="24">
        <v>45106</v>
      </c>
      <c r="H6589" s="24">
        <v>45107</v>
      </c>
      <c r="I6589" s="20" t="s">
        <v>81</v>
      </c>
      <c r="K6589" s="61" t="str">
        <f ca="1">LeaveTracker[[#This Row],[Days]]&amp;" "&amp;LeaveTracker[[#This Row],[Type of Leave]]</f>
        <v>2 SL</v>
      </c>
      <c r="L6589" s="23">
        <f ca="1">NETWORKDAYS(LeaveTracker[[#This Row],[Start Date]],LeaveTracker[[#This Row],[End Date]],lstHolidays)</f>
        <v>2</v>
      </c>
      <c r="M6589" s="27"/>
    </row>
    <row r="6590" spans="1:13" ht="30" hidden="1" customHeight="1" x14ac:dyDescent="0.3">
      <c r="A6590" s="27">
        <f t="shared" si="78"/>
        <v>2770</v>
      </c>
      <c r="B6590" s="31">
        <v>45126</v>
      </c>
      <c r="C6590" s="31">
        <v>45114</v>
      </c>
      <c r="D6590" s="19" t="s">
        <v>290</v>
      </c>
      <c r="E6590" s="19" t="str">
        <f>IF(ISBLANK(LeaveTracker[[#This Row],[Employee Name]]),"-----",VLOOKUP(LeaveTracker[[#This Row],[Employee Name]],Employees[[Employee Name]:[Office]],7))</f>
        <v>CENRO</v>
      </c>
      <c r="F6590" s="19" t="str">
        <f>IF(ISBLANK(LeaveTracker[[#This Row],[Employee Name]]),"-----",VLOOKUP(LeaveTracker[[#This Row],[Employee Name]],Employees[[Employee Name]:[Office]],6))</f>
        <v>REGULAR</v>
      </c>
      <c r="G6590" s="24">
        <v>45112</v>
      </c>
      <c r="H6590" s="24">
        <v>45112</v>
      </c>
      <c r="I6590" s="20" t="s">
        <v>81</v>
      </c>
      <c r="K6590" s="61" t="str">
        <f ca="1">LeaveTracker[[#This Row],[Days]]&amp;" "&amp;LeaveTracker[[#This Row],[Type of Leave]]</f>
        <v>1 SL</v>
      </c>
      <c r="L6590" s="23">
        <f ca="1">NETWORKDAYS(LeaveTracker[[#This Row],[Start Date]],LeaveTracker[[#This Row],[End Date]],lstHolidays)</f>
        <v>1</v>
      </c>
      <c r="M6590" s="27"/>
    </row>
    <row r="6591" spans="1:13" ht="30" hidden="1" customHeight="1" x14ac:dyDescent="0.3">
      <c r="A6591" s="27">
        <f t="shared" si="78"/>
        <v>2771</v>
      </c>
      <c r="B6591" s="31">
        <v>45126</v>
      </c>
      <c r="C6591" s="31">
        <v>45113</v>
      </c>
      <c r="D6591" s="19" t="s">
        <v>1800</v>
      </c>
      <c r="E6591" s="19" t="str">
        <f>IF(ISBLANK(LeaveTracker[[#This Row],[Employee Name]]),"-----",VLOOKUP(LeaveTracker[[#This Row],[Employee Name]],Employees[[Employee Name]:[Office]],7))</f>
        <v>CENRO</v>
      </c>
      <c r="F6591" s="19" t="str">
        <f>IF(ISBLANK(LeaveTracker[[#This Row],[Employee Name]]),"-----",VLOOKUP(LeaveTracker[[#This Row],[Employee Name]],Employees[[Employee Name]:[Office]],6))</f>
        <v>CASUAL</v>
      </c>
      <c r="G6591" s="24">
        <v>45117</v>
      </c>
      <c r="H6591" s="24">
        <v>45119</v>
      </c>
      <c r="I6591" s="19" t="s">
        <v>298</v>
      </c>
      <c r="J6591" s="43" t="s">
        <v>1003</v>
      </c>
      <c r="K6591" s="61" t="str">
        <f ca="1">LeaveTracker[[#This Row],[Days]]&amp;" "&amp;LeaveTracker[[#This Row],[Type of Leave]]</f>
        <v>3 OTHER</v>
      </c>
      <c r="L6591" s="23">
        <f ca="1">NETWORKDAYS(LeaveTracker[[#This Row],[Start Date]],LeaveTracker[[#This Row],[End Date]],lstHolidays)</f>
        <v>3</v>
      </c>
      <c r="M6591" s="27"/>
    </row>
    <row r="6592" spans="1:13" ht="30" hidden="1" customHeight="1" x14ac:dyDescent="0.3">
      <c r="A6592" s="27">
        <f t="shared" si="78"/>
        <v>2772</v>
      </c>
      <c r="B6592" s="31">
        <v>45126</v>
      </c>
      <c r="C6592" s="31">
        <v>45114</v>
      </c>
      <c r="D6592" s="19" t="s">
        <v>1863</v>
      </c>
      <c r="E6592" s="19" t="str">
        <f>IF(ISBLANK(LeaveTracker[[#This Row],[Employee Name]]),"-----",VLOOKUP(LeaveTracker[[#This Row],[Employee Name]],Employees[[Employee Name]:[Office]],7))</f>
        <v>TICC</v>
      </c>
      <c r="F6592" s="19" t="str">
        <f>IF(ISBLANK(LeaveTracker[[#This Row],[Employee Name]]),"-----",VLOOKUP(LeaveTracker[[#This Row],[Employee Name]],Employees[[Employee Name]:[Office]],6))</f>
        <v>CASUAL</v>
      </c>
      <c r="G6592" s="24">
        <v>45113</v>
      </c>
      <c r="H6592" s="24">
        <v>45113</v>
      </c>
      <c r="I6592" s="19" t="s">
        <v>81</v>
      </c>
      <c r="K6592" s="61" t="str">
        <f ca="1">LeaveTracker[[#This Row],[Days]]&amp;" "&amp;LeaveTracker[[#This Row],[Type of Leave]]</f>
        <v>1 SL</v>
      </c>
      <c r="L6592" s="23">
        <f ca="1">NETWORKDAYS(LeaveTracker[[#This Row],[Start Date]],LeaveTracker[[#This Row],[End Date]],lstHolidays)</f>
        <v>1</v>
      </c>
      <c r="M6592" s="27"/>
    </row>
    <row r="6593" spans="1:13" ht="30" hidden="1" customHeight="1" x14ac:dyDescent="0.3">
      <c r="A6593" s="27">
        <f t="shared" si="78"/>
        <v>2773</v>
      </c>
      <c r="B6593" s="31">
        <v>45126</v>
      </c>
      <c r="C6593" s="31">
        <v>45112</v>
      </c>
      <c r="D6593" s="19" t="s">
        <v>1802</v>
      </c>
      <c r="E6593" s="19" t="str">
        <f>IF(ISBLANK(LeaveTracker[[#This Row],[Employee Name]]),"-----",VLOOKUP(LeaveTracker[[#This Row],[Employee Name]],Employees[[Employee Name]:[Office]],7))</f>
        <v>CENRO</v>
      </c>
      <c r="F6593" s="19" t="str">
        <f>IF(ISBLANK(LeaveTracker[[#This Row],[Employee Name]]),"-----",VLOOKUP(LeaveTracker[[#This Row],[Employee Name]],Employees[[Employee Name]:[Office]],6))</f>
        <v>CASUAL</v>
      </c>
      <c r="G6593" s="24">
        <v>45110</v>
      </c>
      <c r="H6593" s="24">
        <v>45111</v>
      </c>
      <c r="I6593" s="20" t="s">
        <v>81</v>
      </c>
      <c r="K6593" s="61" t="str">
        <f ca="1">LeaveTracker[[#This Row],[Days]]&amp;" "&amp;LeaveTracker[[#This Row],[Type of Leave]]</f>
        <v>2 SL</v>
      </c>
      <c r="L6593" s="23">
        <f ca="1">NETWORKDAYS(LeaveTracker[[#This Row],[Start Date]],LeaveTracker[[#This Row],[End Date]],lstHolidays)</f>
        <v>2</v>
      </c>
      <c r="M6593" s="27"/>
    </row>
    <row r="6594" spans="1:13" ht="30" hidden="1" customHeight="1" x14ac:dyDescent="0.3">
      <c r="A6594" s="27">
        <f t="shared" si="78"/>
        <v>2774</v>
      </c>
      <c r="B6594" s="31">
        <v>45126</v>
      </c>
      <c r="C6594" s="31">
        <v>45112</v>
      </c>
      <c r="D6594" s="19" t="s">
        <v>1776</v>
      </c>
      <c r="E6594" s="19" t="str">
        <f>IF(ISBLANK(LeaveTracker[[#This Row],[Employee Name]]),"-----",VLOOKUP(LeaveTracker[[#This Row],[Employee Name]],Employees[[Employee Name]:[Office]],7))</f>
        <v>CENRO</v>
      </c>
      <c r="F6594" s="19" t="str">
        <f>IF(ISBLANK(LeaveTracker[[#This Row],[Employee Name]]),"-----",VLOOKUP(LeaveTracker[[#This Row],[Employee Name]],Employees[[Employee Name]:[Office]],6))</f>
        <v>CASUAL</v>
      </c>
      <c r="G6594" s="24">
        <v>45119</v>
      </c>
      <c r="H6594" s="24">
        <v>45119</v>
      </c>
      <c r="I6594" s="20" t="s">
        <v>82</v>
      </c>
      <c r="K6594" s="61" t="str">
        <f ca="1">LeaveTracker[[#This Row],[Days]]&amp;" "&amp;LeaveTracker[[#This Row],[Type of Leave]]</f>
        <v>1 VL</v>
      </c>
      <c r="L6594" s="23">
        <f ca="1">NETWORKDAYS(LeaveTracker[[#This Row],[Start Date]],LeaveTracker[[#This Row],[End Date]],lstHolidays)</f>
        <v>1</v>
      </c>
      <c r="M6594" s="27"/>
    </row>
    <row r="6595" spans="1:13" ht="30" hidden="1" customHeight="1" x14ac:dyDescent="0.3">
      <c r="A6595" s="27">
        <f t="shared" si="78"/>
        <v>2775</v>
      </c>
      <c r="B6595" s="31">
        <v>45126</v>
      </c>
      <c r="C6595" s="31">
        <v>45113</v>
      </c>
      <c r="D6595" s="19" t="s">
        <v>1798</v>
      </c>
      <c r="E6595" s="19" t="str">
        <f>IF(ISBLANK(LeaveTracker[[#This Row],[Employee Name]]),"-----",VLOOKUP(LeaveTracker[[#This Row],[Employee Name]],Employees[[Employee Name]:[Office]],7))</f>
        <v>CENRO</v>
      </c>
      <c r="F6595" s="19" t="str">
        <f>IF(ISBLANK(LeaveTracker[[#This Row],[Employee Name]]),"-----",VLOOKUP(LeaveTracker[[#This Row],[Employee Name]],Employees[[Employee Name]:[Office]],6))</f>
        <v>CASUAL</v>
      </c>
      <c r="G6595" s="24">
        <v>45115</v>
      </c>
      <c r="H6595" s="24">
        <v>45115</v>
      </c>
      <c r="I6595" s="19" t="s">
        <v>298</v>
      </c>
      <c r="J6595" s="43" t="s">
        <v>1003</v>
      </c>
      <c r="K6595" s="61" t="str">
        <f>LeaveTracker[[#This Row],[Days]]&amp;" "&amp;LeaveTracker[[#This Row],[Type of Leave]]</f>
        <v>1 OTHER</v>
      </c>
      <c r="L6595" s="23">
        <v>1</v>
      </c>
      <c r="M6595" s="27"/>
    </row>
    <row r="6596" spans="1:13" ht="30" hidden="1" customHeight="1" x14ac:dyDescent="0.3">
      <c r="A6596" s="27">
        <f t="shared" si="78"/>
        <v>2776</v>
      </c>
      <c r="B6596" s="31">
        <v>45126</v>
      </c>
      <c r="C6596" s="31">
        <v>45113</v>
      </c>
      <c r="D6596" s="19" t="s">
        <v>1798</v>
      </c>
      <c r="E6596" s="19" t="str">
        <f>IF(ISBLANK(LeaveTracker[[#This Row],[Employee Name]]),"-----",VLOOKUP(LeaveTracker[[#This Row],[Employee Name]],Employees[[Employee Name]:[Office]],7))</f>
        <v>CENRO</v>
      </c>
      <c r="F6596" s="19" t="str">
        <f>IF(ISBLANK(LeaveTracker[[#This Row],[Employee Name]]),"-----",VLOOKUP(LeaveTracker[[#This Row],[Employee Name]],Employees[[Employee Name]:[Office]],6))</f>
        <v>CASUAL</v>
      </c>
      <c r="G6596" s="24">
        <v>45111</v>
      </c>
      <c r="H6596" s="24">
        <v>45112</v>
      </c>
      <c r="I6596" s="20" t="s">
        <v>81</v>
      </c>
      <c r="K6596" s="61" t="str">
        <f ca="1">LeaveTracker[[#This Row],[Days]]&amp;" "&amp;LeaveTracker[[#This Row],[Type of Leave]]</f>
        <v>2 SL</v>
      </c>
      <c r="L6596" s="23">
        <f ca="1">NETWORKDAYS(LeaveTracker[[#This Row],[Start Date]],LeaveTracker[[#This Row],[End Date]],lstHolidays)</f>
        <v>2</v>
      </c>
      <c r="M6596" s="27"/>
    </row>
    <row r="6597" spans="1:13" ht="30" hidden="1" customHeight="1" x14ac:dyDescent="0.3">
      <c r="A6597" s="27">
        <f t="shared" si="78"/>
        <v>2777</v>
      </c>
      <c r="B6597" s="31">
        <v>45126</v>
      </c>
      <c r="C6597" s="31">
        <v>45114</v>
      </c>
      <c r="D6597" s="19" t="s">
        <v>2110</v>
      </c>
      <c r="E6597" s="19" t="str">
        <f>IF(ISBLANK(LeaveTracker[[#This Row],[Employee Name]]),"-----",VLOOKUP(LeaveTracker[[#This Row],[Employee Name]],Employees[[Employee Name]:[Office]],7))</f>
        <v>CENRO</v>
      </c>
      <c r="F6597" s="19">
        <f>IF(ISBLANK(LeaveTracker[[#This Row],[Employee Name]]),"-----",VLOOKUP(LeaveTracker[[#This Row],[Employee Name]],Employees[[Employee Name]:[Office]],6))</f>
        <v>0</v>
      </c>
      <c r="G6597" s="24">
        <v>45110</v>
      </c>
      <c r="H6597" s="24">
        <v>45110</v>
      </c>
      <c r="I6597" s="20" t="s">
        <v>81</v>
      </c>
      <c r="K6597" s="61" t="str">
        <f ca="1">LeaveTracker[[#This Row],[Days]]&amp;" "&amp;LeaveTracker[[#This Row],[Type of Leave]]</f>
        <v>1 SL</v>
      </c>
      <c r="L6597" s="23">
        <f ca="1">NETWORKDAYS(LeaveTracker[[#This Row],[Start Date]],LeaveTracker[[#This Row],[End Date]],lstHolidays)</f>
        <v>1</v>
      </c>
      <c r="M6597" s="27"/>
    </row>
    <row r="6598" spans="1:13" ht="30" hidden="1" customHeight="1" x14ac:dyDescent="0.3">
      <c r="A6598" s="27">
        <v>2777</v>
      </c>
      <c r="B6598" s="31">
        <v>45126</v>
      </c>
      <c r="C6598" s="31">
        <v>45114</v>
      </c>
      <c r="D6598" s="19" t="s">
        <v>2110</v>
      </c>
      <c r="E6598" s="19" t="str">
        <f>IF(ISBLANK(LeaveTracker[[#This Row],[Employee Name]]),"-----",VLOOKUP(LeaveTracker[[#This Row],[Employee Name]],Employees[[Employee Name]:[Office]],7))</f>
        <v>CENRO</v>
      </c>
      <c r="F6598" s="19">
        <f>IF(ISBLANK(LeaveTracker[[#This Row],[Employee Name]]),"-----",VLOOKUP(LeaveTracker[[#This Row],[Employee Name]],Employees[[Employee Name]:[Office]],6))</f>
        <v>0</v>
      </c>
      <c r="G6598" s="24">
        <v>45113</v>
      </c>
      <c r="H6598" s="24">
        <v>45113</v>
      </c>
      <c r="I6598" s="20" t="s">
        <v>81</v>
      </c>
      <c r="K6598" s="61" t="str">
        <f ca="1">LeaveTracker[[#This Row],[Days]]&amp;" "&amp;LeaveTracker[[#This Row],[Type of Leave]]</f>
        <v>1 SL</v>
      </c>
      <c r="L6598" s="23">
        <f ca="1">NETWORKDAYS(LeaveTracker[[#This Row],[Start Date]],LeaveTracker[[#This Row],[End Date]],lstHolidays)</f>
        <v>1</v>
      </c>
      <c r="M6598" s="27"/>
    </row>
    <row r="6599" spans="1:13" ht="30" hidden="1" customHeight="1" x14ac:dyDescent="0.3">
      <c r="A6599" s="27">
        <f t="shared" si="78"/>
        <v>2778</v>
      </c>
      <c r="B6599" s="31">
        <v>45126</v>
      </c>
      <c r="C6599" s="31">
        <v>45114</v>
      </c>
      <c r="D6599" s="19" t="s">
        <v>435</v>
      </c>
      <c r="E6599" s="19" t="str">
        <f>IF(ISBLANK(LeaveTracker[[#This Row],[Employee Name]]),"-----",VLOOKUP(LeaveTracker[[#This Row],[Employee Name]],Employees[[Employee Name]:[Office]],7))</f>
        <v>INTERNAL</v>
      </c>
      <c r="F6599" s="19" t="str">
        <f>IF(ISBLANK(LeaveTracker[[#This Row],[Employee Name]]),"-----",VLOOKUP(LeaveTracker[[#This Row],[Employee Name]],Employees[[Employee Name]:[Office]],6))</f>
        <v>REGULAR</v>
      </c>
      <c r="G6599" s="24">
        <v>45113</v>
      </c>
      <c r="H6599" s="24">
        <v>45113</v>
      </c>
      <c r="I6599" s="19" t="s">
        <v>298</v>
      </c>
      <c r="J6599" s="43" t="s">
        <v>1003</v>
      </c>
      <c r="K6599" s="61" t="str">
        <f ca="1">LeaveTracker[[#This Row],[Days]]&amp;" "&amp;LeaveTracker[[#This Row],[Type of Leave]]</f>
        <v>1 OTHER</v>
      </c>
      <c r="L6599" s="23">
        <f ca="1">NETWORKDAYS(LeaveTracker[[#This Row],[Start Date]],LeaveTracker[[#This Row],[End Date]],lstHolidays)</f>
        <v>1</v>
      </c>
      <c r="M6599" s="27"/>
    </row>
    <row r="6600" spans="1:13" ht="30" hidden="1" customHeight="1" x14ac:dyDescent="0.3">
      <c r="A6600" s="27">
        <v>2778</v>
      </c>
      <c r="B6600" s="31">
        <v>45126</v>
      </c>
      <c r="C6600" s="31">
        <v>45114</v>
      </c>
      <c r="D6600" s="19" t="s">
        <v>435</v>
      </c>
      <c r="E6600" s="19" t="str">
        <f>IF(ISBLANK(LeaveTracker[[#This Row],[Employee Name]]),"-----",VLOOKUP(LeaveTracker[[#This Row],[Employee Name]],Employees[[Employee Name]:[Office]],7))</f>
        <v>INTERNAL</v>
      </c>
      <c r="F6600" s="19" t="str">
        <f>IF(ISBLANK(LeaveTracker[[#This Row],[Employee Name]]),"-----",VLOOKUP(LeaveTracker[[#This Row],[Employee Name]],Employees[[Employee Name]:[Office]],6))</f>
        <v>REGULAR</v>
      </c>
      <c r="G6600" s="24">
        <v>45117</v>
      </c>
      <c r="H6600" s="24">
        <v>45117</v>
      </c>
      <c r="I6600" s="19" t="s">
        <v>298</v>
      </c>
      <c r="J6600" s="43" t="s">
        <v>1003</v>
      </c>
      <c r="K6600" s="61" t="str">
        <f ca="1">LeaveTracker[[#This Row],[Days]]&amp;" "&amp;LeaveTracker[[#This Row],[Type of Leave]]</f>
        <v>1 OTHER</v>
      </c>
      <c r="L6600" s="23">
        <f ca="1">NETWORKDAYS(LeaveTracker[[#This Row],[Start Date]],LeaveTracker[[#This Row],[End Date]],lstHolidays)</f>
        <v>1</v>
      </c>
      <c r="M6600" s="27"/>
    </row>
    <row r="6601" spans="1:13" ht="30" hidden="1" customHeight="1" x14ac:dyDescent="0.3">
      <c r="A6601" s="27">
        <f t="shared" si="78"/>
        <v>2779</v>
      </c>
      <c r="B6601" s="31">
        <v>45126</v>
      </c>
      <c r="C6601" s="31">
        <v>45114</v>
      </c>
      <c r="D6601" s="19" t="s">
        <v>435</v>
      </c>
      <c r="E6601" s="19" t="str">
        <f>IF(ISBLANK(LeaveTracker[[#This Row],[Employee Name]]),"-----",VLOOKUP(LeaveTracker[[#This Row],[Employee Name]],Employees[[Employee Name]:[Office]],7))</f>
        <v>INTERNAL</v>
      </c>
      <c r="F6601" s="19" t="str">
        <f>IF(ISBLANK(LeaveTracker[[#This Row],[Employee Name]]),"-----",VLOOKUP(LeaveTracker[[#This Row],[Employee Name]],Employees[[Employee Name]:[Office]],6))</f>
        <v>REGULAR</v>
      </c>
      <c r="G6601" s="24">
        <v>45110</v>
      </c>
      <c r="H6601" s="24">
        <v>45112</v>
      </c>
      <c r="I6601" s="20" t="s">
        <v>81</v>
      </c>
      <c r="K6601" s="61" t="str">
        <f ca="1">LeaveTracker[[#This Row],[Days]]&amp;" "&amp;LeaveTracker[[#This Row],[Type of Leave]]</f>
        <v>3 SL</v>
      </c>
      <c r="L6601" s="23">
        <f ca="1">NETWORKDAYS(LeaveTracker[[#This Row],[Start Date]],LeaveTracker[[#This Row],[End Date]],lstHolidays)</f>
        <v>3</v>
      </c>
      <c r="M6601" s="27"/>
    </row>
    <row r="6602" spans="1:13" ht="30" hidden="1" customHeight="1" x14ac:dyDescent="0.3">
      <c r="A6602" s="27">
        <f t="shared" si="78"/>
        <v>2780</v>
      </c>
      <c r="B6602" s="31">
        <v>45126</v>
      </c>
      <c r="C6602" s="31">
        <v>45118</v>
      </c>
      <c r="D6602" s="19" t="s">
        <v>609</v>
      </c>
      <c r="E6602" s="19" t="str">
        <f>IF(ISBLANK(LeaveTracker[[#This Row],[Employee Name]]),"-----",VLOOKUP(LeaveTracker[[#This Row],[Employee Name]],Employees[[Employee Name]:[Office]],7))</f>
        <v>CBO</v>
      </c>
      <c r="F6602" s="19" t="str">
        <f>IF(ISBLANK(LeaveTracker[[#This Row],[Employee Name]]),"-----",VLOOKUP(LeaveTracker[[#This Row],[Employee Name]],Employees[[Employee Name]:[Office]],6))</f>
        <v>REGULAR</v>
      </c>
      <c r="G6602" s="24">
        <v>45117</v>
      </c>
      <c r="H6602" s="24">
        <v>45117</v>
      </c>
      <c r="I6602" s="20" t="s">
        <v>81</v>
      </c>
      <c r="K6602" s="61" t="str">
        <f ca="1">LeaveTracker[[#This Row],[Days]]&amp;" "&amp;LeaveTracker[[#This Row],[Type of Leave]]</f>
        <v>1 SL</v>
      </c>
      <c r="L6602" s="23">
        <f ca="1">NETWORKDAYS(LeaveTracker[[#This Row],[Start Date]],LeaveTracker[[#This Row],[End Date]],lstHolidays)</f>
        <v>1</v>
      </c>
      <c r="M6602" s="27"/>
    </row>
    <row r="6603" spans="1:13" ht="30" hidden="1" customHeight="1" x14ac:dyDescent="0.3">
      <c r="A6603" s="27">
        <f t="shared" si="78"/>
        <v>2781</v>
      </c>
      <c r="B6603" s="31">
        <v>45126</v>
      </c>
      <c r="C6603" s="31">
        <v>45113</v>
      </c>
      <c r="D6603" s="19" t="s">
        <v>1189</v>
      </c>
      <c r="E6603" s="19" t="str">
        <f>IF(ISBLANK(LeaveTracker[[#This Row],[Employee Name]]),"-----",VLOOKUP(LeaveTracker[[#This Row],[Employee Name]],Employees[[Employee Name]:[Office]],7))</f>
        <v>ONT</v>
      </c>
      <c r="F6603" s="19" t="str">
        <f>IF(ISBLANK(LeaveTracker[[#This Row],[Employee Name]]),"-----",VLOOKUP(LeaveTracker[[#This Row],[Employee Name]],Employees[[Employee Name]:[Office]],6))</f>
        <v>REGULAR</v>
      </c>
      <c r="G6603" s="24">
        <v>45124</v>
      </c>
      <c r="H6603" s="24">
        <v>45124</v>
      </c>
      <c r="I6603" s="20" t="s">
        <v>82</v>
      </c>
      <c r="K6603" s="61" t="str">
        <f ca="1">LeaveTracker[[#This Row],[Days]]&amp;" "&amp;LeaveTracker[[#This Row],[Type of Leave]]</f>
        <v>1 VL</v>
      </c>
      <c r="L6603" s="23">
        <f ca="1">NETWORKDAYS(LeaveTracker[[#This Row],[Start Date]],LeaveTracker[[#This Row],[End Date]],lstHolidays)</f>
        <v>1</v>
      </c>
      <c r="M6603" s="27"/>
    </row>
    <row r="6604" spans="1:13" ht="30" hidden="1" customHeight="1" x14ac:dyDescent="0.3">
      <c r="A6604" s="27">
        <f t="shared" si="78"/>
        <v>2782</v>
      </c>
      <c r="B6604" s="31">
        <v>45126</v>
      </c>
      <c r="C6604" s="31">
        <v>45114</v>
      </c>
      <c r="D6604" s="19" t="s">
        <v>693</v>
      </c>
      <c r="E6604" s="19" t="str">
        <f>IF(ISBLANK(LeaveTracker[[#This Row],[Employee Name]]),"-----",VLOOKUP(LeaveTracker[[#This Row],[Employee Name]],Employees[[Employee Name]:[Office]],7))</f>
        <v>VMO</v>
      </c>
      <c r="F6604" s="19" t="str">
        <f>IF(ISBLANK(LeaveTracker[[#This Row],[Employee Name]]),"-----",VLOOKUP(LeaveTracker[[#This Row],[Employee Name]],Employees[[Employee Name]:[Office]],6))</f>
        <v>REGULAR</v>
      </c>
      <c r="G6604" s="24">
        <v>45121</v>
      </c>
      <c r="H6604" s="24">
        <v>45121</v>
      </c>
      <c r="I6604" s="19" t="s">
        <v>298</v>
      </c>
      <c r="J6604" s="43" t="s">
        <v>1003</v>
      </c>
      <c r="K6604" s="61" t="str">
        <f ca="1">LeaveTracker[[#This Row],[Days]]&amp;" "&amp;LeaveTracker[[#This Row],[Type of Leave]]</f>
        <v>1 OTHER</v>
      </c>
      <c r="L6604" s="23">
        <f ca="1">NETWORKDAYS(LeaveTracker[[#This Row],[Start Date]],LeaveTracker[[#This Row],[End Date]],lstHolidays)</f>
        <v>1</v>
      </c>
      <c r="M6604" s="27"/>
    </row>
    <row r="6605" spans="1:13" ht="30" hidden="1" customHeight="1" x14ac:dyDescent="0.3">
      <c r="A6605" s="27">
        <f t="shared" si="78"/>
        <v>2783</v>
      </c>
      <c r="B6605" s="31">
        <v>45126</v>
      </c>
      <c r="C6605" s="31">
        <v>45114</v>
      </c>
      <c r="D6605" s="19" t="s">
        <v>737</v>
      </c>
      <c r="E6605" s="19" t="str">
        <f>IF(ISBLANK(LeaveTracker[[#This Row],[Employee Name]]),"-----",VLOOKUP(LeaveTracker[[#This Row],[Employee Name]],Employees[[Employee Name]:[Office]],7))</f>
        <v>CSWDO</v>
      </c>
      <c r="F6605" s="19" t="str">
        <f>IF(ISBLANK(LeaveTracker[[#This Row],[Employee Name]]),"-----",VLOOKUP(LeaveTracker[[#This Row],[Employee Name]],Employees[[Employee Name]:[Office]],6))</f>
        <v>REGULAR</v>
      </c>
      <c r="G6605" s="24">
        <v>45121</v>
      </c>
      <c r="H6605" s="24">
        <v>45121</v>
      </c>
      <c r="I6605" s="19" t="s">
        <v>298</v>
      </c>
      <c r="J6605" s="43" t="s">
        <v>1003</v>
      </c>
      <c r="K6605" s="61" t="str">
        <f ca="1">LeaveTracker[[#This Row],[Days]]&amp;" "&amp;LeaveTracker[[#This Row],[Type of Leave]]</f>
        <v>1 OTHER</v>
      </c>
      <c r="L6605" s="23">
        <f ca="1">NETWORKDAYS(LeaveTracker[[#This Row],[Start Date]],LeaveTracker[[#This Row],[End Date]],lstHolidays)</f>
        <v>1</v>
      </c>
      <c r="M6605" s="27"/>
    </row>
    <row r="6606" spans="1:13" ht="30" hidden="1" customHeight="1" x14ac:dyDescent="0.3">
      <c r="A6606" s="27">
        <f t="shared" si="78"/>
        <v>2784</v>
      </c>
      <c r="B6606" s="31">
        <v>45126</v>
      </c>
      <c r="C6606" s="31">
        <v>45112</v>
      </c>
      <c r="D6606" s="19" t="s">
        <v>618</v>
      </c>
      <c r="E6606" s="19" t="str">
        <f>IF(ISBLANK(LeaveTracker[[#This Row],[Employee Name]]),"-----",VLOOKUP(LeaveTracker[[#This Row],[Employee Name]],Employees[[Employee Name]:[Office]],7))</f>
        <v>EEO/ CITY MARKET</v>
      </c>
      <c r="F6606" s="19" t="str">
        <f>IF(ISBLANK(LeaveTracker[[#This Row],[Employee Name]]),"-----",VLOOKUP(LeaveTracker[[#This Row],[Employee Name]],Employees[[Employee Name]:[Office]],6))</f>
        <v>REGULAR</v>
      </c>
      <c r="G6606" s="24">
        <v>45129</v>
      </c>
      <c r="H6606" s="24">
        <v>45129</v>
      </c>
      <c r="I6606" s="20" t="s">
        <v>82</v>
      </c>
      <c r="K6606" s="61" t="str">
        <f>LeaveTracker[[#This Row],[Days]]&amp;" "&amp;LeaveTracker[[#This Row],[Type of Leave]]</f>
        <v>1 VL</v>
      </c>
      <c r="L6606" s="23">
        <v>1</v>
      </c>
      <c r="M6606" s="27"/>
    </row>
    <row r="6607" spans="1:13" ht="30" hidden="1" customHeight="1" x14ac:dyDescent="0.3">
      <c r="A6607" s="27">
        <v>2784</v>
      </c>
      <c r="B6607" s="31">
        <v>45126</v>
      </c>
      <c r="C6607" s="31">
        <v>45112</v>
      </c>
      <c r="D6607" s="19" t="s">
        <v>618</v>
      </c>
      <c r="E6607" s="19" t="str">
        <f>IF(ISBLANK(LeaveTracker[[#This Row],[Employee Name]]),"-----",VLOOKUP(LeaveTracker[[#This Row],[Employee Name]],Employees[[Employee Name]:[Office]],7))</f>
        <v>EEO/ CITY MARKET</v>
      </c>
      <c r="F6607" s="19" t="str">
        <f>IF(ISBLANK(LeaveTracker[[#This Row],[Employee Name]]),"-----",VLOOKUP(LeaveTracker[[#This Row],[Employee Name]],Employees[[Employee Name]:[Office]],6))</f>
        <v>REGULAR</v>
      </c>
      <c r="G6607" s="24">
        <v>45131</v>
      </c>
      <c r="H6607" s="24">
        <v>45131</v>
      </c>
      <c r="I6607" s="20" t="s">
        <v>82</v>
      </c>
      <c r="K6607" s="61" t="str">
        <f ca="1">LeaveTracker[[#This Row],[Days]]&amp;" "&amp;LeaveTracker[[#This Row],[Type of Leave]]</f>
        <v>0 VL</v>
      </c>
      <c r="L6607" s="23">
        <f ca="1">NETWORKDAYS(LeaveTracker[[#This Row],[Start Date]],LeaveTracker[[#This Row],[End Date]],lstHolidays)</f>
        <v>0</v>
      </c>
      <c r="M6607" s="27"/>
    </row>
    <row r="6608" spans="1:13" ht="30" hidden="1" customHeight="1" x14ac:dyDescent="0.3">
      <c r="A6608" s="27">
        <f t="shared" si="78"/>
        <v>2785</v>
      </c>
      <c r="B6608" s="31">
        <v>45126</v>
      </c>
      <c r="C6608" s="31">
        <v>45114</v>
      </c>
      <c r="D6608" s="19" t="s">
        <v>415</v>
      </c>
      <c r="E6608" s="19" t="str">
        <f>IF(ISBLANK(LeaveTracker[[#This Row],[Employee Name]]),"-----",VLOOKUP(LeaveTracker[[#This Row],[Employee Name]],Employees[[Employee Name]:[Office]],7))</f>
        <v>CTO</v>
      </c>
      <c r="F6608" s="19" t="str">
        <f>IF(ISBLANK(LeaveTracker[[#This Row],[Employee Name]]),"-----",VLOOKUP(LeaveTracker[[#This Row],[Employee Name]],Employees[[Employee Name]:[Office]],6))</f>
        <v>REGULAR</v>
      </c>
      <c r="G6608" s="24">
        <v>45120</v>
      </c>
      <c r="H6608" s="24">
        <v>45121</v>
      </c>
      <c r="I6608" s="20" t="s">
        <v>82</v>
      </c>
      <c r="K6608" s="61" t="str">
        <f ca="1">LeaveTracker[[#This Row],[Days]]&amp;" "&amp;LeaveTracker[[#This Row],[Type of Leave]]</f>
        <v>2 VL</v>
      </c>
      <c r="L6608" s="23">
        <f ca="1">NETWORKDAYS(LeaveTracker[[#This Row],[Start Date]],LeaveTracker[[#This Row],[End Date]],lstHolidays)</f>
        <v>2</v>
      </c>
      <c r="M6608" s="27"/>
    </row>
    <row r="6609" spans="1:13" ht="30" hidden="1" customHeight="1" x14ac:dyDescent="0.3">
      <c r="A6609" s="27">
        <f t="shared" si="78"/>
        <v>2786</v>
      </c>
      <c r="B6609" s="31">
        <v>45126</v>
      </c>
      <c r="C6609" s="31">
        <v>45111</v>
      </c>
      <c r="D6609" s="19" t="s">
        <v>720</v>
      </c>
      <c r="E6609" s="19" t="str">
        <f>IF(ISBLANK(LeaveTracker[[#This Row],[Employee Name]]),"-----",VLOOKUP(LeaveTracker[[#This Row],[Employee Name]],Employees[[Employee Name]:[Office]],7))</f>
        <v>LCR</v>
      </c>
      <c r="F6609" s="19" t="str">
        <f>IF(ISBLANK(LeaveTracker[[#This Row],[Employee Name]]),"-----",VLOOKUP(LeaveTracker[[#This Row],[Employee Name]],Employees[[Employee Name]:[Office]],6))</f>
        <v>REGULAR</v>
      </c>
      <c r="G6609" s="24">
        <v>45117</v>
      </c>
      <c r="H6609" s="24">
        <v>45117</v>
      </c>
      <c r="I6609" s="19" t="s">
        <v>298</v>
      </c>
      <c r="J6609" s="43" t="s">
        <v>1003</v>
      </c>
      <c r="K6609" s="61" t="str">
        <f ca="1">LeaveTracker[[#This Row],[Days]]&amp;" "&amp;LeaveTracker[[#This Row],[Type of Leave]]</f>
        <v>1 OTHER</v>
      </c>
      <c r="L6609" s="23">
        <f ca="1">NETWORKDAYS(LeaveTracker[[#This Row],[Start Date]],LeaveTracker[[#This Row],[End Date]],lstHolidays)</f>
        <v>1</v>
      </c>
      <c r="M6609" s="27"/>
    </row>
    <row r="6610" spans="1:13" ht="30" hidden="1" customHeight="1" x14ac:dyDescent="0.3">
      <c r="A6610" s="27">
        <f t="shared" si="78"/>
        <v>2787</v>
      </c>
      <c r="B6610" s="31">
        <v>45126</v>
      </c>
      <c r="C6610" s="31">
        <v>45111</v>
      </c>
      <c r="D6610" s="19" t="s">
        <v>624</v>
      </c>
      <c r="E6610" s="19" t="str">
        <f>IF(ISBLANK(LeaveTracker[[#This Row],[Employee Name]]),"-----",VLOOKUP(LeaveTracker[[#This Row],[Employee Name]],Employees[[Employee Name]:[Office]],7))</f>
        <v>CTO</v>
      </c>
      <c r="F6610" s="19" t="str">
        <f>IF(ISBLANK(LeaveTracker[[#This Row],[Employee Name]]),"-----",VLOOKUP(LeaveTracker[[#This Row],[Employee Name]],Employees[[Employee Name]:[Office]],6))</f>
        <v>REGULAR</v>
      </c>
      <c r="G6610" s="24">
        <v>45126</v>
      </c>
      <c r="H6610" s="24">
        <v>45126</v>
      </c>
      <c r="I6610" s="19" t="s">
        <v>298</v>
      </c>
      <c r="J6610" s="43" t="s">
        <v>1003</v>
      </c>
      <c r="K6610" s="61" t="str">
        <f ca="1">LeaveTracker[[#This Row],[Days]]&amp;" "&amp;LeaveTracker[[#This Row],[Type of Leave]]</f>
        <v>1 OTHER</v>
      </c>
      <c r="L6610" s="23">
        <f ca="1">NETWORKDAYS(LeaveTracker[[#This Row],[Start Date]],LeaveTracker[[#This Row],[End Date]],lstHolidays)</f>
        <v>1</v>
      </c>
      <c r="M6610" s="27"/>
    </row>
    <row r="6611" spans="1:13" ht="30" hidden="1" customHeight="1" x14ac:dyDescent="0.3">
      <c r="A6611" s="27">
        <f t="shared" si="78"/>
        <v>2788</v>
      </c>
      <c r="B6611" s="31">
        <v>45126</v>
      </c>
      <c r="C6611" s="31">
        <v>45114</v>
      </c>
      <c r="D6611" s="19" t="s">
        <v>2238</v>
      </c>
      <c r="E6611" s="19" t="str">
        <f>IF(ISBLANK(LeaveTracker[[#This Row],[Employee Name]]),"-----",VLOOKUP(LeaveTracker[[#This Row],[Employee Name]],Employees[[Employee Name]:[Office]],7))</f>
        <v>ASSESSORS OFFICE</v>
      </c>
      <c r="F6611" s="19" t="str">
        <f>IF(ISBLANK(LeaveTracker[[#This Row],[Employee Name]]),"-----",VLOOKUP(LeaveTracker[[#This Row],[Employee Name]],Employees[[Employee Name]:[Office]],6))</f>
        <v>REGULAR</v>
      </c>
      <c r="G6611" s="24">
        <v>45121</v>
      </c>
      <c r="H6611" s="24">
        <v>45121</v>
      </c>
      <c r="I6611" s="19" t="s">
        <v>298</v>
      </c>
      <c r="J6611" s="43" t="s">
        <v>1003</v>
      </c>
      <c r="K6611" s="61" t="str">
        <f ca="1">LeaveTracker[[#This Row],[Days]]&amp;" "&amp;LeaveTracker[[#This Row],[Type of Leave]]</f>
        <v>1 OTHER</v>
      </c>
      <c r="L6611" s="23">
        <f ca="1">NETWORKDAYS(LeaveTracker[[#This Row],[Start Date]],LeaveTracker[[#This Row],[End Date]],lstHolidays)</f>
        <v>1</v>
      </c>
      <c r="M6611" s="27"/>
    </row>
    <row r="6612" spans="1:13" ht="30" hidden="1" customHeight="1" x14ac:dyDescent="0.3">
      <c r="A6612" s="27">
        <f t="shared" si="78"/>
        <v>2789</v>
      </c>
      <c r="B6612" s="31">
        <v>45126</v>
      </c>
      <c r="C6612" s="31">
        <v>45113</v>
      </c>
      <c r="D6612" s="19" t="s">
        <v>195</v>
      </c>
      <c r="E6612" s="19" t="str">
        <f>IF(ISBLANK(LeaveTracker[[#This Row],[Employee Name]]),"-----",VLOOKUP(LeaveTracker[[#This Row],[Employee Name]],Employees[[Employee Name]:[Office]],7))</f>
        <v>PEOPLE'S PARK</v>
      </c>
      <c r="F6612" s="19" t="str">
        <f>IF(ISBLANK(LeaveTracker[[#This Row],[Employee Name]]),"-----",VLOOKUP(LeaveTracker[[#This Row],[Employee Name]],Employees[[Employee Name]:[Office]],6))</f>
        <v>CASUAL</v>
      </c>
      <c r="G6612" s="24">
        <v>45121</v>
      </c>
      <c r="H6612" s="24">
        <v>45121</v>
      </c>
      <c r="I6612" s="19" t="s">
        <v>298</v>
      </c>
      <c r="J6612" s="43" t="s">
        <v>1003</v>
      </c>
      <c r="K6612" s="61" t="str">
        <f ca="1">LeaveTracker[[#This Row],[Days]]&amp;" "&amp;LeaveTracker[[#This Row],[Type of Leave]]</f>
        <v>1 OTHER</v>
      </c>
      <c r="L6612" s="23">
        <f ca="1">NETWORKDAYS(LeaveTracker[[#This Row],[Start Date]],LeaveTracker[[#This Row],[End Date]],lstHolidays)</f>
        <v>1</v>
      </c>
      <c r="M6612" s="27"/>
    </row>
    <row r="6613" spans="1:13" ht="30" hidden="1" customHeight="1" x14ac:dyDescent="0.3">
      <c r="A6613" s="27">
        <f t="shared" si="78"/>
        <v>2790</v>
      </c>
      <c r="B6613" s="31">
        <v>45126</v>
      </c>
      <c r="C6613" s="31">
        <v>45112</v>
      </c>
      <c r="D6613" s="19" t="s">
        <v>375</v>
      </c>
      <c r="E6613" s="19" t="str">
        <f>IF(ISBLANK(LeaveTracker[[#This Row],[Employee Name]]),"-----",VLOOKUP(LeaveTracker[[#This Row],[Employee Name]],Employees[[Employee Name]:[Office]],7))</f>
        <v>CCT</v>
      </c>
      <c r="F6613" s="19" t="str">
        <f>IF(ISBLANK(LeaveTracker[[#This Row],[Employee Name]]),"-----",VLOOKUP(LeaveTracker[[#This Row],[Employee Name]],Employees[[Employee Name]:[Office]],6))</f>
        <v>REGULAR</v>
      </c>
      <c r="G6613" s="24">
        <v>45119</v>
      </c>
      <c r="H6613" s="24">
        <v>45119</v>
      </c>
      <c r="I6613" s="19" t="s">
        <v>298</v>
      </c>
      <c r="J6613" s="43" t="s">
        <v>1003</v>
      </c>
      <c r="K6613" s="61" t="str">
        <f ca="1">LeaveTracker[[#This Row],[Days]]&amp;" "&amp;LeaveTracker[[#This Row],[Type of Leave]]</f>
        <v>1 OTHER</v>
      </c>
      <c r="L6613" s="23">
        <f ca="1">NETWORKDAYS(LeaveTracker[[#This Row],[Start Date]],LeaveTracker[[#This Row],[End Date]],lstHolidays)</f>
        <v>1</v>
      </c>
      <c r="M6613" s="27"/>
    </row>
    <row r="6614" spans="1:13" ht="30" hidden="1" customHeight="1" x14ac:dyDescent="0.3">
      <c r="A6614" s="27">
        <f t="shared" si="78"/>
        <v>2791</v>
      </c>
      <c r="B6614" s="31">
        <v>45126</v>
      </c>
      <c r="C6614" s="31">
        <v>45117</v>
      </c>
      <c r="D6614" s="19" t="s">
        <v>1851</v>
      </c>
      <c r="E6614" s="19" t="str">
        <f>IF(ISBLANK(LeaveTracker[[#This Row],[Employee Name]]),"-----",VLOOKUP(LeaveTracker[[#This Row],[Employee Name]],Employees[[Employee Name]:[Office]],7))</f>
        <v>CCT</v>
      </c>
      <c r="F6614" s="19" t="str">
        <f>IF(ISBLANK(LeaveTracker[[#This Row],[Employee Name]]),"-----",VLOOKUP(LeaveTracker[[#This Row],[Employee Name]],Employees[[Employee Name]:[Office]],6))</f>
        <v>CASUAL</v>
      </c>
      <c r="G6614" s="24">
        <v>45115</v>
      </c>
      <c r="H6614" s="24">
        <v>45115</v>
      </c>
      <c r="I6614" s="20" t="s">
        <v>81</v>
      </c>
      <c r="K6614" s="61" t="str">
        <f>LeaveTracker[[#This Row],[Days]]&amp;" "&amp;LeaveTracker[[#This Row],[Type of Leave]]</f>
        <v>1 SL</v>
      </c>
      <c r="L6614" s="23">
        <v>1</v>
      </c>
      <c r="M6614" s="27"/>
    </row>
    <row r="6615" spans="1:13" ht="30" hidden="1" customHeight="1" x14ac:dyDescent="0.3">
      <c r="A6615" s="27">
        <f t="shared" si="78"/>
        <v>2792</v>
      </c>
      <c r="B6615" s="31">
        <v>45126</v>
      </c>
      <c r="C6615" s="31">
        <v>45117</v>
      </c>
      <c r="D6615" s="19" t="s">
        <v>1851</v>
      </c>
      <c r="E6615" s="19" t="str">
        <f>IF(ISBLANK(LeaveTracker[[#This Row],[Employee Name]]),"-----",VLOOKUP(LeaveTracker[[#This Row],[Employee Name]],Employees[[Employee Name]:[Office]],7))</f>
        <v>CCT</v>
      </c>
      <c r="F6615" s="19" t="str">
        <f>IF(ISBLANK(LeaveTracker[[#This Row],[Employee Name]]),"-----",VLOOKUP(LeaveTracker[[#This Row],[Employee Name]],Employees[[Employee Name]:[Office]],6))</f>
        <v>CASUAL</v>
      </c>
      <c r="G6615" s="24">
        <v>45104</v>
      </c>
      <c r="H6615" s="24">
        <v>45104</v>
      </c>
      <c r="I6615" s="20" t="s">
        <v>81</v>
      </c>
      <c r="K6615" s="61" t="str">
        <f ca="1">LeaveTracker[[#This Row],[Days]]&amp;" "&amp;LeaveTracker[[#This Row],[Type of Leave]]</f>
        <v>1 SL</v>
      </c>
      <c r="L6615" s="23">
        <f ca="1">NETWORKDAYS(LeaveTracker[[#This Row],[Start Date]],LeaveTracker[[#This Row],[End Date]],lstHolidays)</f>
        <v>1</v>
      </c>
      <c r="M6615" s="27"/>
    </row>
    <row r="6616" spans="1:13" ht="30" hidden="1" customHeight="1" x14ac:dyDescent="0.3">
      <c r="A6616" s="27">
        <f t="shared" si="78"/>
        <v>2793</v>
      </c>
      <c r="B6616" s="31">
        <v>45126</v>
      </c>
      <c r="C6616" s="31">
        <v>45118</v>
      </c>
      <c r="D6616" s="19" t="s">
        <v>1768</v>
      </c>
      <c r="E6616" s="19" t="str">
        <f>IF(ISBLANK(LeaveTracker[[#This Row],[Employee Name]]),"-----",VLOOKUP(LeaveTracker[[#This Row],[Employee Name]],Employees[[Employee Name]:[Office]],7))</f>
        <v>CEO</v>
      </c>
      <c r="F6616" s="19" t="str">
        <f>IF(ISBLANK(LeaveTracker[[#This Row],[Employee Name]]),"-----",VLOOKUP(LeaveTracker[[#This Row],[Employee Name]],Employees[[Employee Name]:[Office]],6))</f>
        <v>CASUAL</v>
      </c>
      <c r="G6616" s="24">
        <v>45117</v>
      </c>
      <c r="H6616" s="24">
        <v>45117</v>
      </c>
      <c r="I6616" s="20" t="s">
        <v>81</v>
      </c>
      <c r="K6616" s="61" t="str">
        <f ca="1">LeaveTracker[[#This Row],[Days]]&amp;" "&amp;LeaveTracker[[#This Row],[Type of Leave]]</f>
        <v>1 SL</v>
      </c>
      <c r="L6616" s="23">
        <f ca="1">NETWORKDAYS(LeaveTracker[[#This Row],[Start Date]],LeaveTracker[[#This Row],[End Date]],lstHolidays)</f>
        <v>1</v>
      </c>
      <c r="M6616" s="27"/>
    </row>
    <row r="6617" spans="1:13" ht="30" hidden="1" customHeight="1" x14ac:dyDescent="0.3">
      <c r="A6617" s="27">
        <f t="shared" si="78"/>
        <v>2794</v>
      </c>
      <c r="B6617" s="31">
        <v>45126</v>
      </c>
      <c r="C6617" s="31">
        <v>45117</v>
      </c>
      <c r="D6617" s="19" t="s">
        <v>1311</v>
      </c>
      <c r="E6617" s="19" t="str">
        <f>IF(ISBLANK(LeaveTracker[[#This Row],[Employee Name]]),"-----",VLOOKUP(LeaveTracker[[#This Row],[Employee Name]],Employees[[Employee Name]:[Office]],7))</f>
        <v>CEO</v>
      </c>
      <c r="F6617" s="19" t="str">
        <f>IF(ISBLANK(LeaveTracker[[#This Row],[Employee Name]]),"-----",VLOOKUP(LeaveTracker[[#This Row],[Employee Name]],Employees[[Employee Name]:[Office]],6))</f>
        <v>REGULAR</v>
      </c>
      <c r="G6617" s="24">
        <v>45112</v>
      </c>
      <c r="H6617" s="24">
        <v>45114</v>
      </c>
      <c r="I6617" s="20" t="s">
        <v>81</v>
      </c>
      <c r="K6617" s="61" t="str">
        <f ca="1">LeaveTracker[[#This Row],[Days]]&amp;" "&amp;LeaveTracker[[#This Row],[Type of Leave]]</f>
        <v>3 SL</v>
      </c>
      <c r="L6617" s="23">
        <f ca="1">NETWORKDAYS(LeaveTracker[[#This Row],[Start Date]],LeaveTracker[[#This Row],[End Date]],lstHolidays)</f>
        <v>3</v>
      </c>
      <c r="M6617" s="27"/>
    </row>
    <row r="6618" spans="1:13" ht="30" hidden="1" customHeight="1" x14ac:dyDescent="0.3">
      <c r="A6618" s="27">
        <f t="shared" si="78"/>
        <v>2795</v>
      </c>
      <c r="B6618" s="31">
        <v>45126</v>
      </c>
      <c r="C6618" s="31">
        <v>45117</v>
      </c>
      <c r="D6618" s="19" t="s">
        <v>497</v>
      </c>
      <c r="E6618" s="19" t="str">
        <f>IF(ISBLANK(LeaveTracker[[#This Row],[Employee Name]]),"-----",VLOOKUP(LeaveTracker[[#This Row],[Employee Name]],Employees[[Employee Name]:[Office]],7))</f>
        <v>COOPERATIVE OFFICE</v>
      </c>
      <c r="F6618" s="19" t="str">
        <f>IF(ISBLANK(LeaveTracker[[#This Row],[Employee Name]]),"-----",VLOOKUP(LeaveTracker[[#This Row],[Employee Name]],Employees[[Employee Name]:[Office]],6))</f>
        <v>REGULAR</v>
      </c>
      <c r="G6618" s="24">
        <v>45127</v>
      </c>
      <c r="H6618" s="24">
        <v>45128</v>
      </c>
      <c r="I6618" s="20" t="s">
        <v>82</v>
      </c>
      <c r="K6618" s="61" t="str">
        <f ca="1">LeaveTracker[[#This Row],[Days]]&amp;" "&amp;LeaveTracker[[#This Row],[Type of Leave]]</f>
        <v>2 VL</v>
      </c>
      <c r="L6618" s="23">
        <f ca="1">NETWORKDAYS(LeaveTracker[[#This Row],[Start Date]],LeaveTracker[[#This Row],[End Date]],lstHolidays)</f>
        <v>2</v>
      </c>
      <c r="M6618" s="27"/>
    </row>
    <row r="6619" spans="1:13" ht="30" hidden="1" customHeight="1" x14ac:dyDescent="0.3">
      <c r="A6619" s="27">
        <f t="shared" si="78"/>
        <v>2796</v>
      </c>
      <c r="B6619" s="31">
        <v>45126</v>
      </c>
      <c r="C6619" s="31">
        <v>45117</v>
      </c>
      <c r="D6619" s="19" t="s">
        <v>759</v>
      </c>
      <c r="E6619" s="19" t="str">
        <f>IF(ISBLANK(LeaveTracker[[#This Row],[Employee Name]]),"-----",VLOOKUP(LeaveTracker[[#This Row],[Employee Name]],Employees[[Employee Name]:[Office]],7))</f>
        <v>CTO</v>
      </c>
      <c r="F6619" s="19" t="str">
        <f>IF(ISBLANK(LeaveTracker[[#This Row],[Employee Name]]),"-----",VLOOKUP(LeaveTracker[[#This Row],[Employee Name]],Employees[[Employee Name]:[Office]],6))</f>
        <v>REGULAR</v>
      </c>
      <c r="G6619" s="24">
        <v>45114</v>
      </c>
      <c r="H6619" s="24">
        <v>45114</v>
      </c>
      <c r="I6619" s="19" t="s">
        <v>298</v>
      </c>
      <c r="J6619" s="43" t="s">
        <v>1003</v>
      </c>
      <c r="K6619" s="61" t="str">
        <f ca="1">LeaveTracker[[#This Row],[Days]]&amp;" "&amp;LeaveTracker[[#This Row],[Type of Leave]]</f>
        <v>1 OTHER</v>
      </c>
      <c r="L6619" s="23">
        <f ca="1">NETWORKDAYS(LeaveTracker[[#This Row],[Start Date]],LeaveTracker[[#This Row],[End Date]],lstHolidays)</f>
        <v>1</v>
      </c>
      <c r="M6619" s="27"/>
    </row>
    <row r="6620" spans="1:13" ht="30" hidden="1" customHeight="1" x14ac:dyDescent="0.3">
      <c r="A6620" s="27">
        <f t="shared" si="78"/>
        <v>2797</v>
      </c>
      <c r="B6620" s="31">
        <v>45126</v>
      </c>
      <c r="C6620" s="31">
        <v>45118</v>
      </c>
      <c r="D6620" s="19" t="s">
        <v>1797</v>
      </c>
      <c r="E6620" s="19" t="str">
        <f>IF(ISBLANK(LeaveTracker[[#This Row],[Employee Name]]),"-----",VLOOKUP(LeaveTracker[[#This Row],[Employee Name]],Employees[[Employee Name]:[Office]],7))</f>
        <v>CTO-LICENSE</v>
      </c>
      <c r="F6620" s="19" t="str">
        <f>IF(ISBLANK(LeaveTracker[[#This Row],[Employee Name]]),"-----",VLOOKUP(LeaveTracker[[#This Row],[Employee Name]],Employees[[Employee Name]:[Office]],6))</f>
        <v>CASUAL</v>
      </c>
      <c r="G6620" s="24">
        <v>45117</v>
      </c>
      <c r="H6620" s="24">
        <v>45117</v>
      </c>
      <c r="I6620" s="20" t="s">
        <v>81</v>
      </c>
      <c r="K6620" s="61" t="str">
        <f ca="1">LeaveTracker[[#This Row],[Days]]&amp;" "&amp;LeaveTracker[[#This Row],[Type of Leave]]</f>
        <v>1 SL</v>
      </c>
      <c r="L6620" s="23">
        <f ca="1">NETWORKDAYS(LeaveTracker[[#This Row],[Start Date]],LeaveTracker[[#This Row],[End Date]],lstHolidays)</f>
        <v>1</v>
      </c>
      <c r="M6620" s="27"/>
    </row>
    <row r="6621" spans="1:13" ht="30" hidden="1" customHeight="1" x14ac:dyDescent="0.3">
      <c r="A6621" s="27">
        <f t="shared" si="78"/>
        <v>2798</v>
      </c>
      <c r="B6621" s="31">
        <v>45126</v>
      </c>
      <c r="C6621" s="31">
        <v>45110</v>
      </c>
      <c r="D6621" s="19" t="s">
        <v>394</v>
      </c>
      <c r="E6621" s="19" t="str">
        <f>IF(ISBLANK(LeaveTracker[[#This Row],[Employee Name]]),"-----",VLOOKUP(LeaveTracker[[#This Row],[Employee Name]],Employees[[Employee Name]:[Office]],7))</f>
        <v>CTO</v>
      </c>
      <c r="F6621" s="19" t="str">
        <f>IF(ISBLANK(LeaveTracker[[#This Row],[Employee Name]]),"-----",VLOOKUP(LeaveTracker[[#This Row],[Employee Name]],Employees[[Employee Name]:[Office]],6))</f>
        <v>REGULAR</v>
      </c>
      <c r="G6621" s="24">
        <v>45117</v>
      </c>
      <c r="H6621" s="24">
        <v>45117</v>
      </c>
      <c r="I6621" s="19" t="s">
        <v>298</v>
      </c>
      <c r="J6621" s="43" t="s">
        <v>1003</v>
      </c>
      <c r="K6621" s="61" t="str">
        <f ca="1">LeaveTracker[[#This Row],[Days]]&amp;" "&amp;LeaveTracker[[#This Row],[Type of Leave]]</f>
        <v>1 OTHER</v>
      </c>
      <c r="L6621" s="23">
        <f ca="1">NETWORKDAYS(LeaveTracker[[#This Row],[Start Date]],LeaveTracker[[#This Row],[End Date]],lstHolidays)</f>
        <v>1</v>
      </c>
      <c r="M6621" s="27"/>
    </row>
    <row r="6622" spans="1:13" ht="30" hidden="1" customHeight="1" x14ac:dyDescent="0.3">
      <c r="A6622" s="27">
        <f t="shared" si="78"/>
        <v>2799</v>
      </c>
      <c r="B6622" s="31">
        <v>45126</v>
      </c>
      <c r="C6622" s="31">
        <v>45117</v>
      </c>
      <c r="D6622" s="19" t="s">
        <v>547</v>
      </c>
      <c r="E6622" s="19" t="str">
        <f>IF(ISBLANK(LeaveTracker[[#This Row],[Employee Name]]),"-----",VLOOKUP(LeaveTracker[[#This Row],[Employee Name]],Employees[[Employee Name]:[Office]],7))</f>
        <v>PICNIC GROVE</v>
      </c>
      <c r="F6622" s="19" t="str">
        <f>IF(ISBLANK(LeaveTracker[[#This Row],[Employee Name]]),"-----",VLOOKUP(LeaveTracker[[#This Row],[Employee Name]],Employees[[Employee Name]:[Office]],6))</f>
        <v>REGULAR</v>
      </c>
      <c r="G6622" s="24">
        <v>45110</v>
      </c>
      <c r="H6622" s="24">
        <v>45114</v>
      </c>
      <c r="I6622" s="20" t="s">
        <v>81</v>
      </c>
      <c r="K6622" s="61" t="str">
        <f ca="1">LeaveTracker[[#This Row],[Days]]&amp;" "&amp;LeaveTracker[[#This Row],[Type of Leave]]</f>
        <v>5 SL</v>
      </c>
      <c r="L6622" s="23">
        <f ca="1">NETWORKDAYS(LeaveTracker[[#This Row],[Start Date]],LeaveTracker[[#This Row],[End Date]],lstHolidays)</f>
        <v>5</v>
      </c>
      <c r="M6622" s="27"/>
    </row>
    <row r="6623" spans="1:13" ht="30" hidden="1" customHeight="1" x14ac:dyDescent="0.3">
      <c r="A6623" s="27">
        <f t="shared" si="78"/>
        <v>2800</v>
      </c>
      <c r="B6623" s="31">
        <v>45126</v>
      </c>
      <c r="C6623" s="31">
        <v>45114</v>
      </c>
      <c r="D6623" s="19" t="s">
        <v>671</v>
      </c>
      <c r="E6623" s="19" t="str">
        <f>IF(ISBLANK(LeaveTracker[[#This Row],[Employee Name]]),"-----",VLOOKUP(LeaveTracker[[#This Row],[Employee Name]],Employees[[Employee Name]:[Office]],7))</f>
        <v>SP</v>
      </c>
      <c r="F6623" s="19" t="str">
        <f>IF(ISBLANK(LeaveTracker[[#This Row],[Employee Name]]),"-----",VLOOKUP(LeaveTracker[[#This Row],[Employee Name]],Employees[[Employee Name]:[Office]],6))</f>
        <v>REGULAR</v>
      </c>
      <c r="G6623" s="24">
        <v>45113</v>
      </c>
      <c r="H6623" s="24">
        <v>45113</v>
      </c>
      <c r="I6623" s="20" t="s">
        <v>81</v>
      </c>
      <c r="K6623" s="61" t="str">
        <f ca="1">LeaveTracker[[#This Row],[Days]]&amp;" "&amp;LeaveTracker[[#This Row],[Type of Leave]]</f>
        <v>1 SL</v>
      </c>
      <c r="L6623" s="23">
        <f ca="1">NETWORKDAYS(LeaveTracker[[#This Row],[Start Date]],LeaveTracker[[#This Row],[End Date]],lstHolidays)</f>
        <v>1</v>
      </c>
      <c r="M6623" s="27"/>
    </row>
    <row r="6624" spans="1:13" ht="30" hidden="1" customHeight="1" x14ac:dyDescent="0.3">
      <c r="A6624" s="27">
        <f t="shared" si="78"/>
        <v>2801</v>
      </c>
      <c r="B6624" s="31">
        <v>45126</v>
      </c>
      <c r="C6624" s="31">
        <v>45117</v>
      </c>
      <c r="D6624" s="19" t="s">
        <v>1818</v>
      </c>
      <c r="E6624" s="19" t="str">
        <f>IF(ISBLANK(LeaveTracker[[#This Row],[Employee Name]]),"-----",VLOOKUP(LeaveTracker[[#This Row],[Employee Name]],Employees[[Employee Name]:[Office]],7))</f>
        <v>TICC</v>
      </c>
      <c r="F6624" s="19" t="str">
        <f>IF(ISBLANK(LeaveTracker[[#This Row],[Employee Name]]),"-----",VLOOKUP(LeaveTracker[[#This Row],[Employee Name]],Employees[[Employee Name]:[Office]],6))</f>
        <v>CASUAL</v>
      </c>
      <c r="G6624" s="24">
        <v>45110</v>
      </c>
      <c r="H6624" s="24">
        <v>45114</v>
      </c>
      <c r="I6624" s="20" t="s">
        <v>81</v>
      </c>
      <c r="K6624" s="61" t="str">
        <f ca="1">LeaveTracker[[#This Row],[Days]]&amp;" "&amp;LeaveTracker[[#This Row],[Type of Leave]]</f>
        <v>5 SL</v>
      </c>
      <c r="L6624" s="23">
        <f ca="1">NETWORKDAYS(LeaveTracker[[#This Row],[Start Date]],LeaveTracker[[#This Row],[End Date]],lstHolidays)</f>
        <v>5</v>
      </c>
      <c r="M6624" s="27"/>
    </row>
    <row r="6625" spans="1:13" ht="30" hidden="1" customHeight="1" x14ac:dyDescent="0.3">
      <c r="A6625" s="27">
        <f t="shared" si="78"/>
        <v>2802</v>
      </c>
      <c r="B6625" s="31">
        <v>45126</v>
      </c>
      <c r="C6625" s="31">
        <v>45114</v>
      </c>
      <c r="D6625" s="19" t="s">
        <v>2433</v>
      </c>
      <c r="E6625" s="19" t="str">
        <f>IF(ISBLANK(LeaveTracker[[#This Row],[Employee Name]]),"-----",VLOOKUP(LeaveTracker[[#This Row],[Employee Name]],Employees[[Employee Name]:[Office]],7))</f>
        <v>PICNIC GROVE</v>
      </c>
      <c r="F6625" s="19" t="str">
        <f>IF(ISBLANK(LeaveTracker[[#This Row],[Employee Name]]),"-----",VLOOKUP(LeaveTracker[[#This Row],[Employee Name]],Employees[[Employee Name]:[Office]],6))</f>
        <v>REGULAR</v>
      </c>
      <c r="G6625" s="24">
        <v>45124</v>
      </c>
      <c r="H6625" s="24">
        <v>45128</v>
      </c>
      <c r="I6625" s="20" t="s">
        <v>82</v>
      </c>
      <c r="K6625" s="61" t="str">
        <f ca="1">LeaveTracker[[#This Row],[Days]]&amp;" "&amp;LeaveTracker[[#This Row],[Type of Leave]]</f>
        <v>5 VL</v>
      </c>
      <c r="L6625" s="23">
        <f ca="1">NETWORKDAYS(LeaveTracker[[#This Row],[Start Date]],LeaveTracker[[#This Row],[End Date]],lstHolidays)</f>
        <v>5</v>
      </c>
      <c r="M6625" s="27"/>
    </row>
    <row r="6626" spans="1:13" ht="30" hidden="1" customHeight="1" x14ac:dyDescent="0.3">
      <c r="A6626" s="27">
        <f t="shared" si="78"/>
        <v>2803</v>
      </c>
      <c r="B6626" s="31">
        <v>45126</v>
      </c>
      <c r="C6626" s="31">
        <v>45117</v>
      </c>
      <c r="D6626" s="19" t="s">
        <v>601</v>
      </c>
      <c r="E6626" s="19" t="str">
        <f>IF(ISBLANK(LeaveTracker[[#This Row],[Employee Name]]),"-----",VLOOKUP(LeaveTracker[[#This Row],[Employee Name]],Employees[[Employee Name]:[Office]],7))</f>
        <v>MAHOGANY MARKET</v>
      </c>
      <c r="F6626" s="19" t="str">
        <f>IF(ISBLANK(LeaveTracker[[#This Row],[Employee Name]]),"-----",VLOOKUP(LeaveTracker[[#This Row],[Employee Name]],Employees[[Employee Name]:[Office]],6))</f>
        <v>REGULAR</v>
      </c>
      <c r="G6626" s="24">
        <v>45126</v>
      </c>
      <c r="H6626" s="24">
        <v>45127</v>
      </c>
      <c r="I6626" s="20" t="s">
        <v>82</v>
      </c>
      <c r="K6626" s="61" t="str">
        <f ca="1">LeaveTracker[[#This Row],[Days]]&amp;" "&amp;LeaveTracker[[#This Row],[Type of Leave]]</f>
        <v>2 VL</v>
      </c>
      <c r="L6626" s="23">
        <f ca="1">NETWORKDAYS(LeaveTracker[[#This Row],[Start Date]],LeaveTracker[[#This Row],[End Date]],lstHolidays)</f>
        <v>2</v>
      </c>
      <c r="M6626" s="27"/>
    </row>
    <row r="6627" spans="1:13" ht="30" hidden="1" customHeight="1" x14ac:dyDescent="0.3">
      <c r="A6627" s="27">
        <f t="shared" si="78"/>
        <v>2804</v>
      </c>
      <c r="B6627" s="31">
        <v>45126</v>
      </c>
      <c r="C6627" s="31">
        <v>45117</v>
      </c>
      <c r="D6627" s="19" t="s">
        <v>591</v>
      </c>
      <c r="E6627" s="19" t="str">
        <f>IF(ISBLANK(LeaveTracker[[#This Row],[Employee Name]]),"-----",VLOOKUP(LeaveTracker[[#This Row],[Employee Name]],Employees[[Employee Name]:[Office]],7))</f>
        <v>MAHOGANY MARKET</v>
      </c>
      <c r="F6627" s="19" t="str">
        <f>IF(ISBLANK(LeaveTracker[[#This Row],[Employee Name]]),"-----",VLOOKUP(LeaveTracker[[#This Row],[Employee Name]],Employees[[Employee Name]:[Office]],6))</f>
        <v>REGULAR</v>
      </c>
      <c r="G6627" s="24">
        <v>45110</v>
      </c>
      <c r="H6627" s="24">
        <v>45114</v>
      </c>
      <c r="I6627" s="20" t="s">
        <v>81</v>
      </c>
      <c r="K6627" s="61" t="str">
        <f ca="1">LeaveTracker[[#This Row],[Days]]&amp;" "&amp;LeaveTracker[[#This Row],[Type of Leave]]</f>
        <v>5 SL</v>
      </c>
      <c r="L6627" s="23">
        <f ca="1">NETWORKDAYS(LeaveTracker[[#This Row],[Start Date]],LeaveTracker[[#This Row],[End Date]],lstHolidays)</f>
        <v>5</v>
      </c>
      <c r="M6627" s="27"/>
    </row>
    <row r="6628" spans="1:13" ht="30" hidden="1" customHeight="1" x14ac:dyDescent="0.3">
      <c r="A6628" s="27">
        <f t="shared" si="78"/>
        <v>2805</v>
      </c>
      <c r="B6628" s="31">
        <v>45126</v>
      </c>
      <c r="C6628" s="31">
        <v>45117</v>
      </c>
      <c r="D6628" s="19" t="s">
        <v>597</v>
      </c>
      <c r="E6628" s="19" t="str">
        <f>IF(ISBLANK(LeaveTracker[[#This Row],[Employee Name]]),"-----",VLOOKUP(LeaveTracker[[#This Row],[Employee Name]],Employees[[Employee Name]:[Office]],7))</f>
        <v>MAHOGANY MARKET</v>
      </c>
      <c r="F6628" s="19" t="str">
        <f>IF(ISBLANK(LeaveTracker[[#This Row],[Employee Name]]),"-----",VLOOKUP(LeaveTracker[[#This Row],[Employee Name]],Employees[[Employee Name]:[Office]],6))</f>
        <v>REGULAR</v>
      </c>
      <c r="G6628" s="24">
        <v>45114</v>
      </c>
      <c r="H6628" s="24">
        <v>45114</v>
      </c>
      <c r="I6628" s="20" t="s">
        <v>81</v>
      </c>
      <c r="K6628" s="61" t="str">
        <f ca="1">LeaveTracker[[#This Row],[Days]]&amp;" "&amp;LeaveTracker[[#This Row],[Type of Leave]]</f>
        <v>1 SL</v>
      </c>
      <c r="L6628" s="23">
        <f ca="1">NETWORKDAYS(LeaveTracker[[#This Row],[Start Date]],LeaveTracker[[#This Row],[End Date]],lstHolidays)</f>
        <v>1</v>
      </c>
      <c r="M6628" s="27"/>
    </row>
    <row r="6629" spans="1:13" ht="30" hidden="1" customHeight="1" x14ac:dyDescent="0.3">
      <c r="A6629" s="27">
        <f t="shared" ref="A6629:A6695" si="79">A6628+1</f>
        <v>2806</v>
      </c>
      <c r="B6629" s="31">
        <v>45126</v>
      </c>
      <c r="C6629" s="31">
        <v>45110</v>
      </c>
      <c r="D6629" s="19" t="s">
        <v>1083</v>
      </c>
      <c r="E6629" s="19" t="str">
        <f>IF(ISBLANK(LeaveTracker[[#This Row],[Employee Name]]),"-----",VLOOKUP(LeaveTracker[[#This Row],[Employee Name]],Employees[[Employee Name]:[Office]],7))</f>
        <v>ACCOUNTING</v>
      </c>
      <c r="F6629" s="19" t="str">
        <f>IF(ISBLANK(LeaveTracker[[#This Row],[Employee Name]]),"-----",VLOOKUP(LeaveTracker[[#This Row],[Employee Name]],Employees[[Employee Name]:[Office]],6))</f>
        <v>REGULAR</v>
      </c>
      <c r="G6629" s="24">
        <v>45107</v>
      </c>
      <c r="H6629" s="24">
        <v>45107</v>
      </c>
      <c r="I6629" s="20" t="s">
        <v>81</v>
      </c>
      <c r="K6629" s="61" t="str">
        <f ca="1">LeaveTracker[[#This Row],[Days]]&amp;" "&amp;LeaveTracker[[#This Row],[Type of Leave]]</f>
        <v>1 SL</v>
      </c>
      <c r="L6629" s="23">
        <f ca="1">NETWORKDAYS(LeaveTracker[[#This Row],[Start Date]],LeaveTracker[[#This Row],[End Date]],lstHolidays)</f>
        <v>1</v>
      </c>
      <c r="M6629" s="27"/>
    </row>
    <row r="6630" spans="1:13" ht="30" hidden="1" customHeight="1" x14ac:dyDescent="0.3">
      <c r="A6630" s="27">
        <f t="shared" si="79"/>
        <v>2807</v>
      </c>
      <c r="B6630" s="31">
        <v>45126</v>
      </c>
      <c r="C6630" s="31">
        <v>45117</v>
      </c>
      <c r="D6630" s="19" t="s">
        <v>1951</v>
      </c>
      <c r="E6630" s="19" t="str">
        <f>IF(ISBLANK(LeaveTracker[[#This Row],[Employee Name]]),"-----",VLOOKUP(LeaveTracker[[#This Row],[Employee Name]],Employees[[Employee Name]:[Office]],7))</f>
        <v>CSWDO</v>
      </c>
      <c r="F6630" s="19" t="str">
        <f>IF(ISBLANK(LeaveTracker[[#This Row],[Employee Name]]),"-----",VLOOKUP(LeaveTracker[[#This Row],[Employee Name]],Employees[[Employee Name]:[Office]],6))</f>
        <v>CASUAL</v>
      </c>
      <c r="G6630" s="24">
        <v>45118</v>
      </c>
      <c r="H6630" s="24">
        <v>45118</v>
      </c>
      <c r="I6630" s="19" t="s">
        <v>298</v>
      </c>
      <c r="J6630" s="43" t="s">
        <v>1003</v>
      </c>
      <c r="K6630" s="61" t="str">
        <f ca="1">LeaveTracker[[#This Row],[Days]]&amp;" "&amp;LeaveTracker[[#This Row],[Type of Leave]]</f>
        <v>1 OTHER</v>
      </c>
      <c r="L6630" s="23">
        <f ca="1">NETWORKDAYS(LeaveTracker[[#This Row],[Start Date]],LeaveTracker[[#This Row],[End Date]],lstHolidays)</f>
        <v>1</v>
      </c>
      <c r="M6630" s="27"/>
    </row>
    <row r="6631" spans="1:13" ht="30" hidden="1" customHeight="1" x14ac:dyDescent="0.3">
      <c r="A6631" s="27">
        <f t="shared" si="79"/>
        <v>2808</v>
      </c>
      <c r="B6631" s="31">
        <v>45126</v>
      </c>
      <c r="C6631" s="31">
        <v>45111</v>
      </c>
      <c r="D6631" s="19" t="s">
        <v>1286</v>
      </c>
      <c r="E6631" s="19" t="str">
        <f>IF(ISBLANK(LeaveTracker[[#This Row],[Employee Name]]),"-----",VLOOKUP(LeaveTracker[[#This Row],[Employee Name]],Employees[[Employee Name]:[Office]],7))</f>
        <v>CTO</v>
      </c>
      <c r="F6631" s="19" t="str">
        <f>IF(ISBLANK(LeaveTracker[[#This Row],[Employee Name]]),"-----",VLOOKUP(LeaveTracker[[#This Row],[Employee Name]],Employees[[Employee Name]:[Office]],6))</f>
        <v>REGULAR</v>
      </c>
      <c r="G6631" s="24">
        <v>45114</v>
      </c>
      <c r="H6631" s="24">
        <v>45114</v>
      </c>
      <c r="I6631" s="20" t="s">
        <v>82</v>
      </c>
      <c r="K6631" s="61" t="str">
        <f ca="1">LeaveTracker[[#This Row],[Days]]&amp;" "&amp;LeaveTracker[[#This Row],[Type of Leave]]</f>
        <v>1 VL</v>
      </c>
      <c r="L6631" s="23">
        <f ca="1">NETWORKDAYS(LeaveTracker[[#This Row],[Start Date]],LeaveTracker[[#This Row],[End Date]],lstHolidays)</f>
        <v>1</v>
      </c>
      <c r="M6631" s="27"/>
    </row>
    <row r="6632" spans="1:13" ht="30" hidden="1" customHeight="1" x14ac:dyDescent="0.3">
      <c r="A6632" s="27">
        <f t="shared" si="79"/>
        <v>2809</v>
      </c>
      <c r="B6632" s="31">
        <v>45126</v>
      </c>
      <c r="C6632" s="31">
        <v>45107</v>
      </c>
      <c r="D6632" s="19" t="s">
        <v>471</v>
      </c>
      <c r="E6632" s="19" t="str">
        <f>IF(ISBLANK(LeaveTracker[[#This Row],[Employee Name]]),"-----",VLOOKUP(LeaveTracker[[#This Row],[Employee Name]],Employees[[Employee Name]:[Office]],7))</f>
        <v>PIO</v>
      </c>
      <c r="F6632" s="19" t="str">
        <f>IF(ISBLANK(LeaveTracker[[#This Row],[Employee Name]]),"-----",VLOOKUP(LeaveTracker[[#This Row],[Employee Name]],Employees[[Employee Name]:[Office]],6))</f>
        <v>REGULAR</v>
      </c>
      <c r="G6632" s="24">
        <v>45106</v>
      </c>
      <c r="H6632" s="24">
        <v>45106</v>
      </c>
      <c r="I6632" s="20" t="s">
        <v>81</v>
      </c>
      <c r="K6632" s="61" t="str">
        <f ca="1">LeaveTracker[[#This Row],[Days]]&amp;" "&amp;LeaveTracker[[#This Row],[Type of Leave]]</f>
        <v>1 SL</v>
      </c>
      <c r="L6632" s="23">
        <f ca="1">NETWORKDAYS(LeaveTracker[[#This Row],[Start Date]],LeaveTracker[[#This Row],[End Date]],lstHolidays)</f>
        <v>1</v>
      </c>
      <c r="M6632" s="27"/>
    </row>
    <row r="6633" spans="1:13" ht="30" hidden="1" customHeight="1" x14ac:dyDescent="0.3">
      <c r="A6633" s="27">
        <f t="shared" si="79"/>
        <v>2810</v>
      </c>
      <c r="B6633" s="31">
        <v>45126</v>
      </c>
      <c r="C6633" s="31">
        <v>45106</v>
      </c>
      <c r="D6633" s="19" t="s">
        <v>2247</v>
      </c>
      <c r="E6633" s="19" t="str">
        <f>IF(ISBLANK(LeaveTracker[[#This Row],[Employee Name]]),"-----",VLOOKUP(LeaveTracker[[#This Row],[Employee Name]],Employees[[Employee Name]:[Office]],7))</f>
        <v>OSPITAL NG TAGAYTAY</v>
      </c>
      <c r="F6633" s="19">
        <f>IF(ISBLANK(LeaveTracker[[#This Row],[Employee Name]]),"-----",VLOOKUP(LeaveTracker[[#This Row],[Employee Name]],Employees[[Employee Name]:[Office]],6))</f>
        <v>0</v>
      </c>
      <c r="G6633" s="24">
        <v>45117</v>
      </c>
      <c r="H6633" s="24">
        <v>45121</v>
      </c>
      <c r="I6633" s="20" t="s">
        <v>82</v>
      </c>
      <c r="K6633" s="61" t="str">
        <f ca="1">LeaveTracker[[#This Row],[Days]]&amp;" "&amp;LeaveTracker[[#This Row],[Type of Leave]]</f>
        <v>5 VL</v>
      </c>
      <c r="L6633" s="23">
        <f ca="1">NETWORKDAYS(LeaveTracker[[#This Row],[Start Date]],LeaveTracker[[#This Row],[End Date]],lstHolidays)</f>
        <v>5</v>
      </c>
      <c r="M6633" s="27"/>
    </row>
    <row r="6634" spans="1:13" ht="30" hidden="1" customHeight="1" x14ac:dyDescent="0.3">
      <c r="A6634" s="27">
        <f t="shared" si="79"/>
        <v>2811</v>
      </c>
      <c r="B6634" s="31">
        <v>45126</v>
      </c>
      <c r="C6634" s="31">
        <v>45112</v>
      </c>
      <c r="D6634" s="19" t="s">
        <v>1800</v>
      </c>
      <c r="E6634" s="19" t="str">
        <f>IF(ISBLANK(LeaveTracker[[#This Row],[Employee Name]]),"-----",VLOOKUP(LeaveTracker[[#This Row],[Employee Name]],Employees[[Employee Name]:[Office]],7))</f>
        <v>CENRO</v>
      </c>
      <c r="F6634" s="19" t="str">
        <f>IF(ISBLANK(LeaveTracker[[#This Row],[Employee Name]]),"-----",VLOOKUP(LeaveTracker[[#This Row],[Employee Name]],Employees[[Employee Name]:[Office]],6))</f>
        <v>CASUAL</v>
      </c>
      <c r="G6634" s="24">
        <v>45121</v>
      </c>
      <c r="H6634" s="24">
        <v>45121</v>
      </c>
      <c r="I6634" s="20" t="s">
        <v>82</v>
      </c>
      <c r="K6634" s="61" t="str">
        <f ca="1">LeaveTracker[[#This Row],[Days]]&amp;" "&amp;LeaveTracker[[#This Row],[Type of Leave]]</f>
        <v>1 VL</v>
      </c>
      <c r="L6634" s="23">
        <f ca="1">NETWORKDAYS(LeaveTracker[[#This Row],[Start Date]],LeaveTracker[[#This Row],[End Date]],lstHolidays)</f>
        <v>1</v>
      </c>
      <c r="M6634" s="27"/>
    </row>
    <row r="6635" spans="1:13" ht="30" hidden="1" customHeight="1" x14ac:dyDescent="0.3">
      <c r="A6635" s="27">
        <f t="shared" si="79"/>
        <v>2812</v>
      </c>
      <c r="B6635" s="31">
        <v>45126</v>
      </c>
      <c r="C6635" s="31">
        <v>45110</v>
      </c>
      <c r="D6635" s="19" t="s">
        <v>2275</v>
      </c>
      <c r="E6635" s="19">
        <f>IF(ISBLANK(LeaveTracker[[#This Row],[Employee Name]]),"-----",VLOOKUP(LeaveTracker[[#This Row],[Employee Name]],Employees[[Employee Name]:[Office]],7))</f>
        <v>0</v>
      </c>
      <c r="F6635" s="19">
        <f>IF(ISBLANK(LeaveTracker[[#This Row],[Employee Name]]),"-----",VLOOKUP(LeaveTracker[[#This Row],[Employee Name]],Employees[[Employee Name]:[Office]],6))</f>
        <v>0</v>
      </c>
      <c r="G6635" s="24">
        <v>45106</v>
      </c>
      <c r="H6635" s="24">
        <v>45107</v>
      </c>
      <c r="I6635" s="20" t="s">
        <v>81</v>
      </c>
      <c r="K6635" s="61" t="str">
        <f ca="1">LeaveTracker[[#This Row],[Days]]&amp;" "&amp;LeaveTracker[[#This Row],[Type of Leave]]</f>
        <v>2 SL</v>
      </c>
      <c r="L6635" s="23">
        <f ca="1">NETWORKDAYS(LeaveTracker[[#This Row],[Start Date]],LeaveTracker[[#This Row],[End Date]],lstHolidays)</f>
        <v>2</v>
      </c>
      <c r="M6635" s="27"/>
    </row>
    <row r="6636" spans="1:13" ht="30" hidden="1" customHeight="1" x14ac:dyDescent="0.3">
      <c r="A6636" s="27">
        <f t="shared" si="79"/>
        <v>2813</v>
      </c>
      <c r="B6636" s="31">
        <v>45126</v>
      </c>
      <c r="C6636" s="31">
        <v>45117</v>
      </c>
      <c r="D6636" s="19" t="s">
        <v>1760</v>
      </c>
      <c r="E6636" s="19" t="str">
        <f>IF(ISBLANK(LeaveTracker[[#This Row],[Employee Name]]),"-----",VLOOKUP(LeaveTracker[[#This Row],[Employee Name]],Employees[[Employee Name]:[Office]],7))</f>
        <v>TCIS</v>
      </c>
      <c r="F6636" s="19" t="str">
        <f>IF(ISBLANK(LeaveTracker[[#This Row],[Employee Name]]),"-----",VLOOKUP(LeaveTracker[[#This Row],[Employee Name]],Employees[[Employee Name]:[Office]],6))</f>
        <v>CASUAL</v>
      </c>
      <c r="G6636" s="24">
        <v>45124</v>
      </c>
      <c r="H6636" s="24">
        <v>45124</v>
      </c>
      <c r="I6636" s="19" t="s">
        <v>298</v>
      </c>
      <c r="J6636" s="43" t="s">
        <v>1003</v>
      </c>
      <c r="K6636" s="61" t="str">
        <f ca="1">LeaveTracker[[#This Row],[Days]]&amp;" "&amp;LeaveTracker[[#This Row],[Type of Leave]]</f>
        <v>1 OTHER</v>
      </c>
      <c r="L6636" s="23">
        <f ca="1">NETWORKDAYS(LeaveTracker[[#This Row],[Start Date]],LeaveTracker[[#This Row],[End Date]],lstHolidays)</f>
        <v>1</v>
      </c>
      <c r="M6636" s="27"/>
    </row>
    <row r="6637" spans="1:13" ht="30" hidden="1" customHeight="1" x14ac:dyDescent="0.3">
      <c r="A6637" s="27">
        <f t="shared" si="79"/>
        <v>2814</v>
      </c>
      <c r="B6637" s="31">
        <v>45126</v>
      </c>
      <c r="C6637" s="31">
        <v>45118</v>
      </c>
      <c r="D6637" s="19" t="s">
        <v>1763</v>
      </c>
      <c r="E6637" s="19" t="str">
        <f>IF(ISBLANK(LeaveTracker[[#This Row],[Employee Name]]),"-----",VLOOKUP(LeaveTracker[[#This Row],[Employee Name]],Employees[[Employee Name]:[Office]],7))</f>
        <v>SP</v>
      </c>
      <c r="F6637" s="19" t="str">
        <f>IF(ISBLANK(LeaveTracker[[#This Row],[Employee Name]]),"-----",VLOOKUP(LeaveTracker[[#This Row],[Employee Name]],Employees[[Employee Name]:[Office]],6))</f>
        <v>CASUAL</v>
      </c>
      <c r="G6637" s="24">
        <v>45117</v>
      </c>
      <c r="H6637" s="24">
        <v>45117</v>
      </c>
      <c r="I6637" s="20" t="s">
        <v>81</v>
      </c>
      <c r="K6637" s="61" t="str">
        <f ca="1">LeaveTracker[[#This Row],[Days]]&amp;" "&amp;LeaveTracker[[#This Row],[Type of Leave]]</f>
        <v>1 SL</v>
      </c>
      <c r="L6637" s="23">
        <f ca="1">NETWORKDAYS(LeaveTracker[[#This Row],[Start Date]],LeaveTracker[[#This Row],[End Date]],lstHolidays)</f>
        <v>1</v>
      </c>
      <c r="M6637" s="27"/>
    </row>
    <row r="6638" spans="1:13" ht="30" hidden="1" customHeight="1" x14ac:dyDescent="0.3">
      <c r="A6638" s="27">
        <f t="shared" si="79"/>
        <v>2815</v>
      </c>
      <c r="B6638" s="31">
        <v>45126</v>
      </c>
      <c r="C6638" s="31">
        <v>45117</v>
      </c>
      <c r="D6638" s="19" t="s">
        <v>519</v>
      </c>
      <c r="E6638" s="19" t="str">
        <f>IF(ISBLANK(LeaveTracker[[#This Row],[Employee Name]]),"-----",VLOOKUP(LeaveTracker[[#This Row],[Employee Name]],Employees[[Employee Name]:[Office]],7))</f>
        <v>ACCOUNTING</v>
      </c>
      <c r="F6638" s="19" t="str">
        <f>IF(ISBLANK(LeaveTracker[[#This Row],[Employee Name]]),"-----",VLOOKUP(LeaveTracker[[#This Row],[Employee Name]],Employees[[Employee Name]:[Office]],6))</f>
        <v>REGULAR</v>
      </c>
      <c r="G6638" s="24">
        <v>45111</v>
      </c>
      <c r="H6638" s="24">
        <v>45114</v>
      </c>
      <c r="I6638" s="20" t="s">
        <v>81</v>
      </c>
      <c r="K6638" s="61" t="str">
        <f ca="1">LeaveTracker[[#This Row],[Days]]&amp;" "&amp;LeaveTracker[[#This Row],[Type of Leave]]</f>
        <v>4 SL</v>
      </c>
      <c r="L6638" s="23">
        <f ca="1">NETWORKDAYS(LeaveTracker[[#This Row],[Start Date]],LeaveTracker[[#This Row],[End Date]],lstHolidays)</f>
        <v>4</v>
      </c>
      <c r="M6638" s="27"/>
    </row>
    <row r="6639" spans="1:13" ht="30" hidden="1" customHeight="1" x14ac:dyDescent="0.3">
      <c r="A6639" s="27">
        <f t="shared" si="79"/>
        <v>2816</v>
      </c>
      <c r="B6639" s="31">
        <v>45126</v>
      </c>
      <c r="C6639" s="31">
        <v>45117</v>
      </c>
      <c r="D6639" s="19" t="s">
        <v>871</v>
      </c>
      <c r="E6639" s="19" t="str">
        <f>IF(ISBLANK(LeaveTracker[[#This Row],[Employee Name]]),"-----",VLOOKUP(LeaveTracker[[#This Row],[Employee Name]],Employees[[Employee Name]:[Office]],7))</f>
        <v>ACCOUNTING</v>
      </c>
      <c r="F6639" s="19" t="str">
        <f>IF(ISBLANK(LeaveTracker[[#This Row],[Employee Name]]),"-----",VLOOKUP(LeaveTracker[[#This Row],[Employee Name]],Employees[[Employee Name]:[Office]],6))</f>
        <v>REGULAR</v>
      </c>
      <c r="G6639" s="24">
        <v>45110</v>
      </c>
      <c r="H6639" s="24">
        <v>45110</v>
      </c>
      <c r="I6639" s="20" t="s">
        <v>81</v>
      </c>
      <c r="K6639" s="61" t="str">
        <f ca="1">LeaveTracker[[#This Row],[Days]]&amp;" "&amp;LeaveTracker[[#This Row],[Type of Leave]]</f>
        <v>1 SL</v>
      </c>
      <c r="L6639" s="23">
        <f ca="1">NETWORKDAYS(LeaveTracker[[#This Row],[Start Date]],LeaveTracker[[#This Row],[End Date]],lstHolidays)</f>
        <v>1</v>
      </c>
      <c r="M6639" s="27"/>
    </row>
    <row r="6640" spans="1:13" ht="30" hidden="1" customHeight="1" x14ac:dyDescent="0.3">
      <c r="A6640" s="27">
        <f t="shared" si="79"/>
        <v>2817</v>
      </c>
      <c r="B6640" s="31">
        <v>45126</v>
      </c>
      <c r="C6640" s="31">
        <v>45117</v>
      </c>
      <c r="D6640" s="19" t="s">
        <v>509</v>
      </c>
      <c r="E6640" s="19" t="str">
        <f>IF(ISBLANK(LeaveTracker[[#This Row],[Employee Name]]),"-----",VLOOKUP(LeaveTracker[[#This Row],[Employee Name]],Employees[[Employee Name]:[Office]],7))</f>
        <v>ACCOUNTING</v>
      </c>
      <c r="F6640" s="19" t="str">
        <f>IF(ISBLANK(LeaveTracker[[#This Row],[Employee Name]]),"-----",VLOOKUP(LeaveTracker[[#This Row],[Employee Name]],Employees[[Employee Name]:[Office]],6))</f>
        <v>REGULAR</v>
      </c>
      <c r="G6640" s="24">
        <v>45114</v>
      </c>
      <c r="H6640" s="24">
        <v>45114</v>
      </c>
      <c r="I6640" s="19" t="s">
        <v>298</v>
      </c>
      <c r="J6640" s="43" t="s">
        <v>1003</v>
      </c>
      <c r="K6640" s="61" t="str">
        <f ca="1">LeaveTracker[[#This Row],[Days]]&amp;" "&amp;LeaveTracker[[#This Row],[Type of Leave]]</f>
        <v>1 OTHER</v>
      </c>
      <c r="L6640" s="23">
        <f ca="1">NETWORKDAYS(LeaveTracker[[#This Row],[Start Date]],LeaveTracker[[#This Row],[End Date]],lstHolidays)</f>
        <v>1</v>
      </c>
      <c r="M6640" s="27"/>
    </row>
    <row r="6641" spans="1:13" ht="30" hidden="1" customHeight="1" x14ac:dyDescent="0.3">
      <c r="A6641" s="27">
        <f t="shared" si="79"/>
        <v>2818</v>
      </c>
      <c r="B6641" s="31">
        <v>45126</v>
      </c>
      <c r="C6641" s="31">
        <v>45118</v>
      </c>
      <c r="D6641" s="19" t="s">
        <v>1010</v>
      </c>
      <c r="E6641" s="19" t="str">
        <f>IF(ISBLANK(LeaveTracker[[#This Row],[Employee Name]]),"-----",VLOOKUP(LeaveTracker[[#This Row],[Employee Name]],Employees[[Employee Name]:[Office]],7))</f>
        <v>ACCOUNTING</v>
      </c>
      <c r="F6641" s="19" t="str">
        <f>IF(ISBLANK(LeaveTracker[[#This Row],[Employee Name]]),"-----",VLOOKUP(LeaveTracker[[#This Row],[Employee Name]],Employees[[Employee Name]:[Office]],6))</f>
        <v>REGULAR</v>
      </c>
      <c r="G6641" s="24">
        <v>45117</v>
      </c>
      <c r="H6641" s="24">
        <v>45117</v>
      </c>
      <c r="I6641" s="20" t="s">
        <v>81</v>
      </c>
      <c r="K6641" s="61" t="str">
        <f ca="1">LeaveTracker[[#This Row],[Days]]&amp;" "&amp;LeaveTracker[[#This Row],[Type of Leave]]</f>
        <v>1 SL</v>
      </c>
      <c r="L6641" s="23">
        <f ca="1">NETWORKDAYS(LeaveTracker[[#This Row],[Start Date]],LeaveTracker[[#This Row],[End Date]],lstHolidays)</f>
        <v>1</v>
      </c>
      <c r="M6641" s="27"/>
    </row>
    <row r="6642" spans="1:13" ht="30" hidden="1" customHeight="1" x14ac:dyDescent="0.3">
      <c r="A6642" s="27">
        <f t="shared" si="79"/>
        <v>2819</v>
      </c>
      <c r="B6642" s="31">
        <v>45126</v>
      </c>
      <c r="C6642" s="31">
        <v>45111</v>
      </c>
      <c r="D6642" s="19" t="s">
        <v>1813</v>
      </c>
      <c r="E6642" s="19" t="str">
        <f>IF(ISBLANK(LeaveTracker[[#This Row],[Employee Name]]),"-----",VLOOKUP(LeaveTracker[[#This Row],[Employee Name]],Employees[[Employee Name]:[Office]],7))</f>
        <v>HOUSING</v>
      </c>
      <c r="F6642" s="19" t="str">
        <f>IF(ISBLANK(LeaveTracker[[#This Row],[Employee Name]]),"-----",VLOOKUP(LeaveTracker[[#This Row],[Employee Name]],Employees[[Employee Name]:[Office]],6))</f>
        <v>CASUAL</v>
      </c>
      <c r="G6642" s="24">
        <v>45106</v>
      </c>
      <c r="H6642" s="24">
        <v>45107</v>
      </c>
      <c r="I6642" s="20" t="s">
        <v>81</v>
      </c>
      <c r="K6642" s="61" t="str">
        <f ca="1">LeaveTracker[[#This Row],[Days]]&amp;" "&amp;LeaveTracker[[#This Row],[Type of Leave]]</f>
        <v>2 SL</v>
      </c>
      <c r="L6642" s="23">
        <f ca="1">NETWORKDAYS(LeaveTracker[[#This Row],[Start Date]],LeaveTracker[[#This Row],[End Date]],lstHolidays)</f>
        <v>2</v>
      </c>
      <c r="M6642" s="27"/>
    </row>
    <row r="6643" spans="1:13" ht="30" hidden="1" customHeight="1" x14ac:dyDescent="0.3">
      <c r="A6643" s="27">
        <f t="shared" si="79"/>
        <v>2820</v>
      </c>
      <c r="B6643" s="31">
        <v>45126</v>
      </c>
      <c r="C6643" s="31">
        <v>45118</v>
      </c>
      <c r="D6643" s="19" t="s">
        <v>632</v>
      </c>
      <c r="E6643" s="19" t="str">
        <f>IF(ISBLANK(LeaveTracker[[#This Row],[Employee Name]]),"-----",VLOOKUP(LeaveTracker[[#This Row],[Employee Name]],Employees[[Employee Name]:[Office]],7))</f>
        <v>LIBRARY</v>
      </c>
      <c r="F6643" s="19" t="str">
        <f>IF(ISBLANK(LeaveTracker[[#This Row],[Employee Name]]),"-----",VLOOKUP(LeaveTracker[[#This Row],[Employee Name]],Employees[[Employee Name]:[Office]],6))</f>
        <v>REGULAR</v>
      </c>
      <c r="G6643" s="24">
        <v>45111</v>
      </c>
      <c r="H6643" s="24">
        <v>45112</v>
      </c>
      <c r="I6643" s="20" t="s">
        <v>81</v>
      </c>
      <c r="K6643" s="61" t="str">
        <f ca="1">LeaveTracker[[#This Row],[Days]]&amp;" "&amp;LeaveTracker[[#This Row],[Type of Leave]]</f>
        <v>2 SL</v>
      </c>
      <c r="L6643" s="23">
        <f ca="1">NETWORKDAYS(LeaveTracker[[#This Row],[Start Date]],LeaveTracker[[#This Row],[End Date]],lstHolidays)</f>
        <v>2</v>
      </c>
      <c r="M6643" s="27"/>
    </row>
    <row r="6644" spans="1:13" ht="30" hidden="1" customHeight="1" x14ac:dyDescent="0.3">
      <c r="A6644" s="27">
        <v>2820</v>
      </c>
      <c r="B6644" s="31">
        <v>45126</v>
      </c>
      <c r="C6644" s="31">
        <v>45118</v>
      </c>
      <c r="D6644" s="19" t="s">
        <v>632</v>
      </c>
      <c r="E6644" s="19" t="str">
        <f>IF(ISBLANK(LeaveTracker[[#This Row],[Employee Name]]),"-----",VLOOKUP(LeaveTracker[[#This Row],[Employee Name]],Employees[[Employee Name]:[Office]],7))</f>
        <v>LIBRARY</v>
      </c>
      <c r="F6644" s="19" t="str">
        <f>IF(ISBLANK(LeaveTracker[[#This Row],[Employee Name]]),"-----",VLOOKUP(LeaveTracker[[#This Row],[Employee Name]],Employees[[Employee Name]:[Office]],6))</f>
        <v>REGULAR</v>
      </c>
      <c r="G6644" s="24">
        <v>45117</v>
      </c>
      <c r="H6644" s="24">
        <v>45117</v>
      </c>
      <c r="I6644" s="20" t="s">
        <v>81</v>
      </c>
      <c r="K6644" s="61" t="str">
        <f ca="1">LeaveTracker[[#This Row],[Days]]&amp;" "&amp;LeaveTracker[[#This Row],[Type of Leave]]</f>
        <v>1 SL</v>
      </c>
      <c r="L6644" s="23">
        <f ca="1">NETWORKDAYS(LeaveTracker[[#This Row],[Start Date]],LeaveTracker[[#This Row],[End Date]],lstHolidays)</f>
        <v>1</v>
      </c>
      <c r="M6644" s="27"/>
    </row>
    <row r="6645" spans="1:13" ht="30" hidden="1" customHeight="1" x14ac:dyDescent="0.3">
      <c r="A6645" s="27">
        <f t="shared" si="79"/>
        <v>2821</v>
      </c>
      <c r="B6645" s="31">
        <v>45126</v>
      </c>
      <c r="C6645" s="31">
        <v>45117</v>
      </c>
      <c r="D6645" s="19" t="s">
        <v>1803</v>
      </c>
      <c r="E6645" s="19" t="str">
        <f>IF(ISBLANK(LeaveTracker[[#This Row],[Employee Name]]),"-----",VLOOKUP(LeaveTracker[[#This Row],[Employee Name]],Employees[[Employee Name]:[Office]],7))</f>
        <v>CENRO</v>
      </c>
      <c r="F6645" s="19" t="str">
        <f>IF(ISBLANK(LeaveTracker[[#This Row],[Employee Name]]),"-----",VLOOKUP(LeaveTracker[[#This Row],[Employee Name]],Employees[[Employee Name]:[Office]],6))</f>
        <v>CASUAL</v>
      </c>
      <c r="G6645" s="24">
        <v>45124</v>
      </c>
      <c r="H6645" s="24">
        <v>45124</v>
      </c>
      <c r="I6645" s="20" t="s">
        <v>82</v>
      </c>
      <c r="K6645" s="61" t="str">
        <f ca="1">LeaveTracker[[#This Row],[Days]]&amp;" "&amp;LeaveTracker[[#This Row],[Type of Leave]]</f>
        <v>1 VL</v>
      </c>
      <c r="L6645" s="23">
        <f ca="1">NETWORKDAYS(LeaveTracker[[#This Row],[Start Date]],LeaveTracker[[#This Row],[End Date]],lstHolidays)</f>
        <v>1</v>
      </c>
      <c r="M6645" s="27"/>
    </row>
    <row r="6646" spans="1:13" ht="30" hidden="1" customHeight="1" x14ac:dyDescent="0.3">
      <c r="A6646" s="27">
        <f t="shared" si="79"/>
        <v>2822</v>
      </c>
      <c r="B6646" s="31">
        <v>45126</v>
      </c>
      <c r="C6646" s="31">
        <v>45117</v>
      </c>
      <c r="D6646" s="19" t="s">
        <v>1803</v>
      </c>
      <c r="E6646" s="19" t="str">
        <f>IF(ISBLANK(LeaveTracker[[#This Row],[Employee Name]]),"-----",VLOOKUP(LeaveTracker[[#This Row],[Employee Name]],Employees[[Employee Name]:[Office]],7))</f>
        <v>CENRO</v>
      </c>
      <c r="F6646" s="19" t="str">
        <f>IF(ISBLANK(LeaveTracker[[#This Row],[Employee Name]]),"-----",VLOOKUP(LeaveTracker[[#This Row],[Employee Name]],Employees[[Employee Name]:[Office]],6))</f>
        <v>CASUAL</v>
      </c>
      <c r="G6646" s="24">
        <v>45120</v>
      </c>
      <c r="H6646" s="24">
        <v>45120</v>
      </c>
      <c r="I6646" s="19" t="s">
        <v>298</v>
      </c>
      <c r="J6646" s="43" t="s">
        <v>1003</v>
      </c>
      <c r="K6646" s="61" t="str">
        <f ca="1">LeaveTracker[[#This Row],[Days]]&amp;" "&amp;LeaveTracker[[#This Row],[Type of Leave]]</f>
        <v>1 OTHER</v>
      </c>
      <c r="L6646" s="23">
        <f ca="1">NETWORKDAYS(LeaveTracker[[#This Row],[Start Date]],LeaveTracker[[#This Row],[End Date]],lstHolidays)</f>
        <v>1</v>
      </c>
      <c r="M6646" s="27"/>
    </row>
    <row r="6647" spans="1:13" ht="30" hidden="1" customHeight="1" x14ac:dyDescent="0.3">
      <c r="A6647" s="27">
        <f t="shared" si="79"/>
        <v>2823</v>
      </c>
      <c r="B6647" s="31">
        <v>45126</v>
      </c>
      <c r="C6647" s="31">
        <v>45119</v>
      </c>
      <c r="D6647" s="19" t="s">
        <v>1844</v>
      </c>
      <c r="E6647" s="19" t="str">
        <f>IF(ISBLANK(LeaveTracker[[#This Row],[Employee Name]]),"-----",VLOOKUP(LeaveTracker[[#This Row],[Employee Name]],Employees[[Employee Name]:[Office]],7))</f>
        <v>EEO/CITY MARKET</v>
      </c>
      <c r="F6647" s="19" t="str">
        <f>IF(ISBLANK(LeaveTracker[[#This Row],[Employee Name]]),"-----",VLOOKUP(LeaveTracker[[#This Row],[Employee Name]],Employees[[Employee Name]:[Office]],6))</f>
        <v>CASUAL</v>
      </c>
      <c r="G6647" s="24">
        <v>45110</v>
      </c>
      <c r="H6647" s="24">
        <v>45110</v>
      </c>
      <c r="I6647" s="20" t="s">
        <v>81</v>
      </c>
      <c r="K6647" s="61" t="str">
        <f ca="1">LeaveTracker[[#This Row],[Days]]&amp;" "&amp;LeaveTracker[[#This Row],[Type of Leave]]</f>
        <v>1 SL</v>
      </c>
      <c r="L6647" s="23">
        <f ca="1">NETWORKDAYS(LeaveTracker[[#This Row],[Start Date]],LeaveTracker[[#This Row],[End Date]],lstHolidays)</f>
        <v>1</v>
      </c>
      <c r="M6647" s="27"/>
    </row>
    <row r="6648" spans="1:13" ht="30" hidden="1" customHeight="1" x14ac:dyDescent="0.3">
      <c r="A6648" s="27">
        <v>2823</v>
      </c>
      <c r="B6648" s="31">
        <v>45126</v>
      </c>
      <c r="C6648" s="31">
        <v>45119</v>
      </c>
      <c r="D6648" s="19" t="s">
        <v>1844</v>
      </c>
      <c r="E6648" s="19" t="str">
        <f>IF(ISBLANK(LeaveTracker[[#This Row],[Employee Name]]),"-----",VLOOKUP(LeaveTracker[[#This Row],[Employee Name]],Employees[[Employee Name]:[Office]],7))</f>
        <v>EEO/CITY MARKET</v>
      </c>
      <c r="F6648" s="19" t="str">
        <f>IF(ISBLANK(LeaveTracker[[#This Row],[Employee Name]]),"-----",VLOOKUP(LeaveTracker[[#This Row],[Employee Name]],Employees[[Employee Name]:[Office]],6))</f>
        <v>CASUAL</v>
      </c>
      <c r="G6648" s="24">
        <v>45114</v>
      </c>
      <c r="H6648" s="24">
        <v>45114</v>
      </c>
      <c r="I6648" s="20" t="s">
        <v>81</v>
      </c>
      <c r="K6648" s="61" t="str">
        <f ca="1">LeaveTracker[[#This Row],[Days]]&amp;" "&amp;LeaveTracker[[#This Row],[Type of Leave]]</f>
        <v>1 SL</v>
      </c>
      <c r="L6648" s="23">
        <f ca="1">NETWORKDAYS(LeaveTracker[[#This Row],[Start Date]],LeaveTracker[[#This Row],[End Date]],lstHolidays)</f>
        <v>1</v>
      </c>
      <c r="M6648" s="27"/>
    </row>
    <row r="6649" spans="1:13" ht="30" hidden="1" customHeight="1" x14ac:dyDescent="0.3">
      <c r="A6649" s="27">
        <f t="shared" si="79"/>
        <v>2824</v>
      </c>
      <c r="B6649" s="31">
        <v>45126</v>
      </c>
      <c r="C6649" s="31">
        <v>45118</v>
      </c>
      <c r="D6649" s="19" t="s">
        <v>2115</v>
      </c>
      <c r="E6649" s="19" t="str">
        <f>IF(ISBLANK(LeaveTracker[[#This Row],[Employee Name]]),"-----",VLOOKUP(LeaveTracker[[#This Row],[Employee Name]],Employees[[Employee Name]:[Office]],7))</f>
        <v>CENRO</v>
      </c>
      <c r="F6649" s="19">
        <f>IF(ISBLANK(LeaveTracker[[#This Row],[Employee Name]]),"-----",VLOOKUP(LeaveTracker[[#This Row],[Employee Name]],Employees[[Employee Name]:[Office]],6))</f>
        <v>0</v>
      </c>
      <c r="G6649" s="24">
        <v>45114</v>
      </c>
      <c r="H6649" s="24">
        <v>45115</v>
      </c>
      <c r="I6649" s="20" t="s">
        <v>81</v>
      </c>
      <c r="K6649" s="61" t="str">
        <f>LeaveTracker[[#This Row],[Days]]&amp;" "&amp;LeaveTracker[[#This Row],[Type of Leave]]</f>
        <v>2 SL</v>
      </c>
      <c r="L6649" s="23">
        <v>2</v>
      </c>
      <c r="M6649" s="27"/>
    </row>
    <row r="6650" spans="1:13" ht="30" hidden="1" customHeight="1" x14ac:dyDescent="0.3">
      <c r="A6650" s="27">
        <f t="shared" si="79"/>
        <v>2825</v>
      </c>
      <c r="B6650" s="31">
        <v>45126</v>
      </c>
      <c r="C6650" s="31">
        <v>45114</v>
      </c>
      <c r="D6650" s="19" t="s">
        <v>217</v>
      </c>
      <c r="E6650" s="19" t="str">
        <f>IF(ISBLANK(LeaveTracker[[#This Row],[Employee Name]]),"-----",VLOOKUP(LeaveTracker[[#This Row],[Employee Name]],Employees[[Employee Name]:[Office]],7))</f>
        <v>CSWDO</v>
      </c>
      <c r="F6650" s="19" t="str">
        <f>IF(ISBLANK(LeaveTracker[[#This Row],[Employee Name]]),"-----",VLOOKUP(LeaveTracker[[#This Row],[Employee Name]],Employees[[Employee Name]:[Office]],6))</f>
        <v>REGULAR</v>
      </c>
      <c r="G6650" s="24">
        <v>45121</v>
      </c>
      <c r="H6650" s="24">
        <v>45121</v>
      </c>
      <c r="I6650" s="20" t="s">
        <v>82</v>
      </c>
      <c r="K6650" s="61" t="str">
        <f ca="1">LeaveTracker[[#This Row],[Days]]&amp;" "&amp;LeaveTracker[[#This Row],[Type of Leave]]</f>
        <v>1 VL</v>
      </c>
      <c r="L6650" s="23">
        <f ca="1">NETWORKDAYS(LeaveTracker[[#This Row],[Start Date]],LeaveTracker[[#This Row],[End Date]],lstHolidays)</f>
        <v>1</v>
      </c>
      <c r="M6650" s="27"/>
    </row>
    <row r="6651" spans="1:13" ht="30" hidden="1" customHeight="1" x14ac:dyDescent="0.3">
      <c r="A6651" s="27">
        <v>2825</v>
      </c>
      <c r="B6651" s="31">
        <v>45126</v>
      </c>
      <c r="C6651" s="31">
        <v>45114</v>
      </c>
      <c r="D6651" s="19" t="s">
        <v>217</v>
      </c>
      <c r="E6651" s="19" t="str">
        <f>IF(ISBLANK(LeaveTracker[[#This Row],[Employee Name]]),"-----",VLOOKUP(LeaveTracker[[#This Row],[Employee Name]],Employees[[Employee Name]:[Office]],7))</f>
        <v>CSWDO</v>
      </c>
      <c r="F6651" s="19" t="str">
        <f>IF(ISBLANK(LeaveTracker[[#This Row],[Employee Name]]),"-----",VLOOKUP(LeaveTracker[[#This Row],[Employee Name]],Employees[[Employee Name]:[Office]],6))</f>
        <v>REGULAR</v>
      </c>
      <c r="G6651" s="24">
        <v>45124</v>
      </c>
      <c r="H6651" s="24">
        <v>45124</v>
      </c>
      <c r="I6651" s="20" t="s">
        <v>82</v>
      </c>
      <c r="K6651" s="61" t="str">
        <f ca="1">LeaveTracker[[#This Row],[Days]]&amp;" "&amp;LeaveTracker[[#This Row],[Type of Leave]]</f>
        <v>1 VL</v>
      </c>
      <c r="L6651" s="23">
        <f ca="1">NETWORKDAYS(LeaveTracker[[#This Row],[Start Date]],LeaveTracker[[#This Row],[End Date]],lstHolidays)</f>
        <v>1</v>
      </c>
      <c r="M6651" s="27"/>
    </row>
    <row r="6652" spans="1:13" ht="30" hidden="1" customHeight="1" x14ac:dyDescent="0.3">
      <c r="A6652" s="27">
        <f t="shared" si="79"/>
        <v>2826</v>
      </c>
      <c r="B6652" s="31">
        <v>45126</v>
      </c>
      <c r="C6652" s="31">
        <v>45114</v>
      </c>
      <c r="D6652" s="19" t="s">
        <v>2436</v>
      </c>
      <c r="E6652" s="19" t="str">
        <f>IF(ISBLANK(LeaveTracker[[#This Row],[Employee Name]]),"-----",VLOOKUP(LeaveTracker[[#This Row],[Employee Name]],Employees[[Employee Name]:[Office]],7))</f>
        <v>ACCOUNTING</v>
      </c>
      <c r="F6652" s="19" t="str">
        <f>IF(ISBLANK(LeaveTracker[[#This Row],[Employee Name]]),"-----",VLOOKUP(LeaveTracker[[#This Row],[Employee Name]],Employees[[Employee Name]:[Office]],6))</f>
        <v>REGULAR</v>
      </c>
      <c r="G6652" s="24">
        <v>45118</v>
      </c>
      <c r="H6652" s="24">
        <v>45118</v>
      </c>
      <c r="I6652" s="20" t="s">
        <v>82</v>
      </c>
      <c r="K6652" s="61" t="str">
        <f ca="1">LeaveTracker[[#This Row],[Days]]&amp;" "&amp;LeaveTracker[[#This Row],[Type of Leave]]</f>
        <v>1 VL</v>
      </c>
      <c r="L6652" s="23">
        <f ca="1">NETWORKDAYS(LeaveTracker[[#This Row],[Start Date]],LeaveTracker[[#This Row],[End Date]],lstHolidays)</f>
        <v>1</v>
      </c>
      <c r="M6652" s="27"/>
    </row>
    <row r="6653" spans="1:13" ht="30" hidden="1" customHeight="1" x14ac:dyDescent="0.3">
      <c r="A6653" s="27">
        <f t="shared" si="79"/>
        <v>2827</v>
      </c>
      <c r="B6653" s="31">
        <v>45126</v>
      </c>
      <c r="C6653" s="31">
        <v>45113</v>
      </c>
      <c r="D6653" s="19" t="s">
        <v>388</v>
      </c>
      <c r="E6653" s="19" t="str">
        <f>IF(ISBLANK(LeaveTracker[[#This Row],[Employee Name]]),"-----",VLOOKUP(LeaveTracker[[#This Row],[Employee Name]],Employees[[Employee Name]:[Office]],7))</f>
        <v>ONT</v>
      </c>
      <c r="F6653" s="19" t="str">
        <f>IF(ISBLANK(LeaveTracker[[#This Row],[Employee Name]]),"-----",VLOOKUP(LeaveTracker[[#This Row],[Employee Name]],Employees[[Employee Name]:[Office]],6))</f>
        <v>REGULAR</v>
      </c>
      <c r="G6653" s="24">
        <v>45139</v>
      </c>
      <c r="H6653" s="24">
        <v>45140</v>
      </c>
      <c r="I6653" s="20" t="s">
        <v>82</v>
      </c>
      <c r="K6653" s="61" t="str">
        <f ca="1">LeaveTracker[[#This Row],[Days]]&amp;" "&amp;LeaveTracker[[#This Row],[Type of Leave]]</f>
        <v>2 VL</v>
      </c>
      <c r="L6653" s="23">
        <f ca="1">NETWORKDAYS(LeaveTracker[[#This Row],[Start Date]],LeaveTracker[[#This Row],[End Date]],lstHolidays)</f>
        <v>2</v>
      </c>
      <c r="M6653" s="27"/>
    </row>
    <row r="6654" spans="1:13" ht="30" hidden="1" customHeight="1" x14ac:dyDescent="0.3">
      <c r="A6654" s="27">
        <f t="shared" si="79"/>
        <v>2828</v>
      </c>
      <c r="B6654" s="31">
        <v>45126</v>
      </c>
      <c r="C6654" s="31">
        <v>45113</v>
      </c>
      <c r="D6654" s="19" t="s">
        <v>2439</v>
      </c>
      <c r="E6654" s="19" t="str">
        <f>IF(ISBLANK(LeaveTracker[[#This Row],[Employee Name]]),"-----",VLOOKUP(LeaveTracker[[#This Row],[Employee Name]],Employees[[Employee Name]:[Office]],7))</f>
        <v>ONT</v>
      </c>
      <c r="F6654" s="19" t="str">
        <f>IF(ISBLANK(LeaveTracker[[#This Row],[Employee Name]]),"-----",VLOOKUP(LeaveTracker[[#This Row],[Employee Name]],Employees[[Employee Name]:[Office]],6))</f>
        <v>CASUAL</v>
      </c>
      <c r="G6654" s="24">
        <v>45121</v>
      </c>
      <c r="H6654" s="24">
        <v>45127</v>
      </c>
      <c r="I6654" s="20" t="s">
        <v>82</v>
      </c>
      <c r="K6654" s="61" t="str">
        <f ca="1">LeaveTracker[[#This Row],[Days]]&amp;" "&amp;LeaveTracker[[#This Row],[Type of Leave]]</f>
        <v>5 VL</v>
      </c>
      <c r="L6654" s="23">
        <f ca="1">NETWORKDAYS(LeaveTracker[[#This Row],[Start Date]],LeaveTracker[[#This Row],[End Date]],lstHolidays)</f>
        <v>5</v>
      </c>
      <c r="M6654" s="27"/>
    </row>
    <row r="6655" spans="1:13" ht="30" hidden="1" customHeight="1" x14ac:dyDescent="0.3">
      <c r="A6655" s="27">
        <f t="shared" si="79"/>
        <v>2829</v>
      </c>
      <c r="B6655" s="31">
        <v>45126</v>
      </c>
      <c r="C6655" s="31">
        <v>45117</v>
      </c>
      <c r="D6655" s="19" t="s">
        <v>422</v>
      </c>
      <c r="E6655" s="19" t="str">
        <f>IF(ISBLANK(LeaveTracker[[#This Row],[Employee Name]]),"-----",VLOOKUP(LeaveTracker[[#This Row],[Employee Name]],Employees[[Employee Name]:[Office]],7))</f>
        <v>CTO</v>
      </c>
      <c r="F6655" s="19" t="str">
        <f>IF(ISBLANK(LeaveTracker[[#This Row],[Employee Name]]),"-----",VLOOKUP(LeaveTracker[[#This Row],[Employee Name]],Employees[[Employee Name]:[Office]],6))</f>
        <v>REGULAR</v>
      </c>
      <c r="G6655" s="24">
        <v>45114</v>
      </c>
      <c r="H6655" s="24">
        <v>45118</v>
      </c>
      <c r="I6655" s="20" t="s">
        <v>82</v>
      </c>
      <c r="K6655" s="61" t="str">
        <f ca="1">LeaveTracker[[#This Row],[Days]]&amp;" "&amp;LeaveTracker[[#This Row],[Type of Leave]]</f>
        <v>3 VL</v>
      </c>
      <c r="L6655" s="23">
        <f ca="1">NETWORKDAYS(LeaveTracker[[#This Row],[Start Date]],LeaveTracker[[#This Row],[End Date]],lstHolidays)</f>
        <v>3</v>
      </c>
      <c r="M6655" s="27"/>
    </row>
    <row r="6656" spans="1:13" ht="30" hidden="1" customHeight="1" x14ac:dyDescent="0.3">
      <c r="A6656" s="27">
        <f t="shared" si="79"/>
        <v>2830</v>
      </c>
      <c r="B6656" s="31">
        <v>45126</v>
      </c>
      <c r="C6656" s="31">
        <v>45117</v>
      </c>
      <c r="D6656" s="19" t="s">
        <v>398</v>
      </c>
      <c r="E6656" s="19" t="str">
        <f>IF(ISBLANK(LeaveTracker[[#This Row],[Employee Name]]),"-----",VLOOKUP(LeaveTracker[[#This Row],[Employee Name]],Employees[[Employee Name]:[Office]],7))</f>
        <v>CTO</v>
      </c>
      <c r="F6656" s="19" t="str">
        <f>IF(ISBLANK(LeaveTracker[[#This Row],[Employee Name]]),"-----",VLOOKUP(LeaveTracker[[#This Row],[Employee Name]],Employees[[Employee Name]:[Office]],6))</f>
        <v>REGULAR</v>
      </c>
      <c r="G6656" s="24">
        <v>45114</v>
      </c>
      <c r="H6656" s="24">
        <v>45114</v>
      </c>
      <c r="I6656" s="19" t="s">
        <v>298</v>
      </c>
      <c r="J6656" s="43" t="s">
        <v>1003</v>
      </c>
      <c r="K6656" s="61" t="str">
        <f ca="1">LeaveTracker[[#This Row],[Days]]&amp;" "&amp;LeaveTracker[[#This Row],[Type of Leave]]</f>
        <v>1 OTHER</v>
      </c>
      <c r="L6656" s="23">
        <f ca="1">NETWORKDAYS(LeaveTracker[[#This Row],[Start Date]],LeaveTracker[[#This Row],[End Date]],lstHolidays)</f>
        <v>1</v>
      </c>
      <c r="M6656" s="27"/>
    </row>
    <row r="6657" spans="1:13" ht="30" hidden="1" customHeight="1" x14ac:dyDescent="0.3">
      <c r="A6657" s="27">
        <f t="shared" si="79"/>
        <v>2831</v>
      </c>
      <c r="B6657" s="31">
        <v>45126</v>
      </c>
      <c r="C6657" s="31">
        <v>45113</v>
      </c>
      <c r="D6657" s="19" t="s">
        <v>1963</v>
      </c>
      <c r="E6657" s="19" t="str">
        <f>IF(ISBLANK(LeaveTracker[[#This Row],[Employee Name]]),"-----",VLOOKUP(LeaveTracker[[#This Row],[Employee Name]],Employees[[Employee Name]:[Office]],7))</f>
        <v>ONT</v>
      </c>
      <c r="F6657" s="19" t="str">
        <f>IF(ISBLANK(LeaveTracker[[#This Row],[Employee Name]]),"-----",VLOOKUP(LeaveTracker[[#This Row],[Employee Name]],Employees[[Employee Name]:[Office]],6))</f>
        <v>REGULAR</v>
      </c>
      <c r="G6657" s="24">
        <v>45096</v>
      </c>
      <c r="H6657" s="24">
        <v>45155</v>
      </c>
      <c r="I6657" s="19" t="s">
        <v>76</v>
      </c>
      <c r="K6657" s="61" t="str">
        <f>LeaveTracker[[#This Row],[Days]]&amp;" "&amp;LeaveTracker[[#This Row],[Type of Leave]]</f>
        <v>60 Maternity</v>
      </c>
      <c r="L6657" s="23">
        <v>60</v>
      </c>
      <c r="M6657" s="27"/>
    </row>
    <row r="6658" spans="1:13" ht="30" hidden="1" customHeight="1" x14ac:dyDescent="0.3">
      <c r="A6658" s="27">
        <f t="shared" si="79"/>
        <v>2832</v>
      </c>
      <c r="B6658" s="31">
        <v>45126</v>
      </c>
      <c r="C6658" s="31">
        <v>45116</v>
      </c>
      <c r="D6658" s="19" t="s">
        <v>2442</v>
      </c>
      <c r="E6658" s="19" t="str">
        <f>IF(ISBLANK(LeaveTracker[[#This Row],[Employee Name]]),"-----",VLOOKUP(LeaveTracker[[#This Row],[Employee Name]],Employees[[Employee Name]:[Office]],7))</f>
        <v>PEOPLE'S PARK</v>
      </c>
      <c r="F6658" s="19" t="str">
        <f>IF(ISBLANK(LeaveTracker[[#This Row],[Employee Name]]),"-----",VLOOKUP(LeaveTracker[[#This Row],[Employee Name]],Employees[[Employee Name]:[Office]],6))</f>
        <v>CASUAL</v>
      </c>
      <c r="G6658" s="24">
        <v>45124</v>
      </c>
      <c r="H6658" s="24">
        <v>45135</v>
      </c>
      <c r="I6658" s="20" t="s">
        <v>82</v>
      </c>
      <c r="K6658" s="61" t="str">
        <f ca="1">LeaveTracker[[#This Row],[Days]]&amp;" "&amp;LeaveTracker[[#This Row],[Type of Leave]]</f>
        <v>9 VL</v>
      </c>
      <c r="L6658" s="23">
        <f ca="1">NETWORKDAYS(LeaveTracker[[#This Row],[Start Date]],LeaveTracker[[#This Row],[End Date]],lstHolidays)</f>
        <v>9</v>
      </c>
      <c r="M6658" s="27"/>
    </row>
    <row r="6659" spans="1:13" ht="30" hidden="1" customHeight="1" x14ac:dyDescent="0.3">
      <c r="A6659" s="27">
        <f t="shared" si="79"/>
        <v>2833</v>
      </c>
      <c r="B6659" s="31">
        <v>45126</v>
      </c>
      <c r="C6659" s="31">
        <v>45113</v>
      </c>
      <c r="D6659" s="19" t="s">
        <v>1880</v>
      </c>
      <c r="E6659" s="19" t="str">
        <f>IF(ISBLANK(LeaveTracker[[#This Row],[Employee Name]]),"-----",VLOOKUP(LeaveTracker[[#This Row],[Employee Name]],Employees[[Employee Name]:[Office]],7))</f>
        <v>MO</v>
      </c>
      <c r="F6659" s="19" t="str">
        <f>IF(ISBLANK(LeaveTracker[[#This Row],[Employee Name]]),"-----",VLOOKUP(LeaveTracker[[#This Row],[Employee Name]],Employees[[Employee Name]:[Office]],6))</f>
        <v>CASUAL</v>
      </c>
      <c r="G6659" s="24">
        <v>45113</v>
      </c>
      <c r="H6659" s="24">
        <v>45217</v>
      </c>
      <c r="I6659" s="19" t="s">
        <v>76</v>
      </c>
      <c r="K6659" s="61" t="str">
        <f>LeaveTracker[[#This Row],[Days]]&amp;" "&amp;LeaveTracker[[#This Row],[Type of Leave]]</f>
        <v>105 Maternity</v>
      </c>
      <c r="L6659" s="23">
        <v>105</v>
      </c>
      <c r="M6659" s="27"/>
    </row>
    <row r="6660" spans="1:13" ht="30" hidden="1" customHeight="1" x14ac:dyDescent="0.3">
      <c r="A6660" s="27">
        <f t="shared" si="79"/>
        <v>2834</v>
      </c>
      <c r="B6660" s="31">
        <v>45127</v>
      </c>
      <c r="C6660" s="31">
        <v>45124</v>
      </c>
      <c r="D6660" s="19" t="s">
        <v>2445</v>
      </c>
      <c r="E6660" s="19" t="str">
        <f>IF(ISBLANK(LeaveTracker[[#This Row],[Employee Name]]),"-----",VLOOKUP(LeaveTracker[[#This Row],[Employee Name]],Employees[[Employee Name]:[Office]],7))</f>
        <v>PEOPLE'S PARK</v>
      </c>
      <c r="F6660" s="19" t="str">
        <f>IF(ISBLANK(LeaveTracker[[#This Row],[Employee Name]]),"-----",VLOOKUP(LeaveTracker[[#This Row],[Employee Name]],Employees[[Employee Name]:[Office]],6))</f>
        <v>CASUAL</v>
      </c>
      <c r="G6660" s="24">
        <v>45131</v>
      </c>
      <c r="H6660" s="24">
        <v>45142</v>
      </c>
      <c r="I6660" s="19" t="s">
        <v>82</v>
      </c>
      <c r="K6660" s="61" t="str">
        <f ca="1">LeaveTracker[[#This Row],[Days]]&amp;" "&amp;LeaveTracker[[#This Row],[Type of Leave]]</f>
        <v>9 VL</v>
      </c>
      <c r="L6660" s="23">
        <f ca="1">NETWORKDAYS(LeaveTracker[[#This Row],[Start Date]],LeaveTracker[[#This Row],[End Date]],lstHolidays)</f>
        <v>9</v>
      </c>
      <c r="M6660" s="27"/>
    </row>
    <row r="6661" spans="1:13" ht="30" hidden="1" customHeight="1" x14ac:dyDescent="0.3">
      <c r="A6661" s="27">
        <f t="shared" si="79"/>
        <v>2835</v>
      </c>
      <c r="B6661" s="31">
        <v>45127</v>
      </c>
      <c r="C6661" s="31">
        <v>45116</v>
      </c>
      <c r="D6661" s="19" t="s">
        <v>2447</v>
      </c>
      <c r="E6661" s="19" t="str">
        <f>IF(ISBLANK(LeaveTracker[[#This Row],[Employee Name]]),"-----",VLOOKUP(LeaveTracker[[#This Row],[Employee Name]],Employees[[Employee Name]:[Office]],7))</f>
        <v>ONT</v>
      </c>
      <c r="F6661" s="19" t="str">
        <f>IF(ISBLANK(LeaveTracker[[#This Row],[Employee Name]]),"-----",VLOOKUP(LeaveTracker[[#This Row],[Employee Name]],Employees[[Employee Name]:[Office]],6))</f>
        <v>REGULAR</v>
      </c>
      <c r="G6661" s="24">
        <v>45124</v>
      </c>
      <c r="H6661" s="24">
        <v>45135</v>
      </c>
      <c r="I6661" s="19" t="s">
        <v>82</v>
      </c>
      <c r="K6661" s="61" t="str">
        <f ca="1">LeaveTracker[[#This Row],[Days]]&amp;" "&amp;LeaveTracker[[#This Row],[Type of Leave]]</f>
        <v>9 VL</v>
      </c>
      <c r="L6661" s="23">
        <f ca="1">NETWORKDAYS(LeaveTracker[[#This Row],[Start Date]],LeaveTracker[[#This Row],[End Date]],lstHolidays)</f>
        <v>9</v>
      </c>
      <c r="M6661" s="27"/>
    </row>
    <row r="6662" spans="1:13" ht="30" hidden="1" customHeight="1" x14ac:dyDescent="0.3">
      <c r="A6662" s="27">
        <f t="shared" si="79"/>
        <v>2836</v>
      </c>
      <c r="B6662" s="31">
        <v>45127</v>
      </c>
      <c r="C6662" s="31">
        <v>45120</v>
      </c>
      <c r="D6662" s="19" t="s">
        <v>730</v>
      </c>
      <c r="E6662" s="19" t="str">
        <f>IF(ISBLANK(LeaveTracker[[#This Row],[Employee Name]]),"-----",VLOOKUP(LeaveTracker[[#This Row],[Employee Name]],Employees[[Employee Name]:[Office]],7))</f>
        <v>SP</v>
      </c>
      <c r="F6662" s="19" t="str">
        <f>IF(ISBLANK(LeaveTracker[[#This Row],[Employee Name]]),"-----",VLOOKUP(LeaveTracker[[#This Row],[Employee Name]],Employees[[Employee Name]:[Office]],6))</f>
        <v>REGULAR</v>
      </c>
      <c r="G6662" s="24">
        <v>45118</v>
      </c>
      <c r="H6662" s="24">
        <v>45118</v>
      </c>
      <c r="I6662" s="20" t="s">
        <v>81</v>
      </c>
      <c r="J6662" s="43" t="s">
        <v>399</v>
      </c>
      <c r="K6662" s="61" t="str">
        <f ca="1">LeaveTracker[[#This Row],[Days]]&amp;" "&amp;LeaveTracker[[#This Row],[Type of Leave]]</f>
        <v>1 SL</v>
      </c>
      <c r="L6662" s="23">
        <f ca="1">NETWORKDAYS(LeaveTracker[[#This Row],[Start Date]],LeaveTracker[[#This Row],[End Date]],lstHolidays)</f>
        <v>1</v>
      </c>
      <c r="M6662" s="27"/>
    </row>
    <row r="6663" spans="1:13" ht="30" hidden="1" customHeight="1" x14ac:dyDescent="0.3">
      <c r="A6663" s="27">
        <f t="shared" si="79"/>
        <v>2837</v>
      </c>
      <c r="B6663" s="31">
        <v>45127</v>
      </c>
      <c r="C6663" s="31">
        <v>45119</v>
      </c>
      <c r="D6663" s="19" t="s">
        <v>1095</v>
      </c>
      <c r="E6663" s="19" t="str">
        <f>IF(ISBLANK(LeaveTracker[[#This Row],[Employee Name]]),"-----",VLOOKUP(LeaveTracker[[#This Row],[Employee Name]],Employees[[Employee Name]:[Office]],7))</f>
        <v>VMO</v>
      </c>
      <c r="F6663" s="19" t="str">
        <f>IF(ISBLANK(LeaveTracker[[#This Row],[Employee Name]]),"-----",VLOOKUP(LeaveTracker[[#This Row],[Employee Name]],Employees[[Employee Name]:[Office]],6))</f>
        <v>REGULAR</v>
      </c>
      <c r="G6663" s="24">
        <v>45126</v>
      </c>
      <c r="H6663" s="24">
        <v>45126</v>
      </c>
      <c r="I6663" s="20" t="s">
        <v>82</v>
      </c>
      <c r="K6663" s="61" t="str">
        <f ca="1">LeaveTracker[[#This Row],[Days]]&amp;" "&amp;LeaveTracker[[#This Row],[Type of Leave]]</f>
        <v>1 VL</v>
      </c>
      <c r="L6663" s="23">
        <f ca="1">NETWORKDAYS(LeaveTracker[[#This Row],[Start Date]],LeaveTracker[[#This Row],[End Date]],lstHolidays)</f>
        <v>1</v>
      </c>
      <c r="M6663" s="27"/>
    </row>
    <row r="6664" spans="1:13" ht="30" hidden="1" customHeight="1" x14ac:dyDescent="0.3">
      <c r="A6664" s="27">
        <f t="shared" si="79"/>
        <v>2838</v>
      </c>
      <c r="B6664" s="31">
        <v>45127</v>
      </c>
      <c r="C6664" s="31">
        <v>45126</v>
      </c>
      <c r="D6664" s="19" t="s">
        <v>1937</v>
      </c>
      <c r="E6664" s="19" t="str">
        <f>IF(ISBLANK(LeaveTracker[[#This Row],[Employee Name]]),"-----",VLOOKUP(LeaveTracker[[#This Row],[Employee Name]],Employees[[Employee Name]:[Office]],7))</f>
        <v>HOUSING</v>
      </c>
      <c r="F6664" s="19" t="str">
        <f>IF(ISBLANK(LeaveTracker[[#This Row],[Employee Name]]),"-----",VLOOKUP(LeaveTracker[[#This Row],[Employee Name]],Employees[[Employee Name]:[Office]],6))</f>
        <v>CASUAL</v>
      </c>
      <c r="G6664" s="24">
        <v>45124</v>
      </c>
      <c r="H6664" s="24">
        <v>45125</v>
      </c>
      <c r="I6664" s="20" t="s">
        <v>81</v>
      </c>
      <c r="K6664" s="61" t="str">
        <f ca="1">LeaveTracker[[#This Row],[Days]]&amp;" "&amp;LeaveTracker[[#This Row],[Type of Leave]]</f>
        <v>2 SL</v>
      </c>
      <c r="L6664" s="23">
        <f ca="1">NETWORKDAYS(LeaveTracker[[#This Row],[Start Date]],LeaveTracker[[#This Row],[End Date]],lstHolidays)</f>
        <v>2</v>
      </c>
      <c r="M6664" s="27"/>
    </row>
    <row r="6665" spans="1:13" ht="30" hidden="1" customHeight="1" x14ac:dyDescent="0.3">
      <c r="A6665" s="27">
        <f t="shared" si="79"/>
        <v>2839</v>
      </c>
      <c r="B6665" s="31">
        <v>45127</v>
      </c>
      <c r="C6665" s="31">
        <v>45112</v>
      </c>
      <c r="D6665" s="19" t="s">
        <v>1832</v>
      </c>
      <c r="E6665" s="19" t="str">
        <f>IF(ISBLANK(LeaveTracker[[#This Row],[Employee Name]]),"-----",VLOOKUP(LeaveTracker[[#This Row],[Employee Name]],Employees[[Employee Name]:[Office]],7))</f>
        <v>CHO</v>
      </c>
      <c r="F6665" s="19" t="str">
        <f>IF(ISBLANK(LeaveTracker[[#This Row],[Employee Name]]),"-----",VLOOKUP(LeaveTracker[[#This Row],[Employee Name]],Employees[[Employee Name]:[Office]],6))</f>
        <v>CASUAL</v>
      </c>
      <c r="G6665" s="24">
        <v>45119</v>
      </c>
      <c r="H6665" s="24">
        <v>45121</v>
      </c>
      <c r="I6665" s="20" t="s">
        <v>82</v>
      </c>
      <c r="K6665" s="61" t="str">
        <f ca="1">LeaveTracker[[#This Row],[Days]]&amp;" "&amp;LeaveTracker[[#This Row],[Type of Leave]]</f>
        <v>3 VL</v>
      </c>
      <c r="L6665" s="23">
        <f ca="1">NETWORKDAYS(LeaveTracker[[#This Row],[Start Date]],LeaveTracker[[#This Row],[End Date]],lstHolidays)</f>
        <v>3</v>
      </c>
      <c r="M6665" s="27"/>
    </row>
    <row r="6666" spans="1:13" ht="30" hidden="1" customHeight="1" x14ac:dyDescent="0.3">
      <c r="A6666" s="27">
        <f t="shared" si="79"/>
        <v>2840</v>
      </c>
      <c r="B6666" s="31">
        <v>45127</v>
      </c>
      <c r="C6666" s="31">
        <v>45119</v>
      </c>
      <c r="D6666" s="19" t="s">
        <v>2081</v>
      </c>
      <c r="E6666" s="19" t="str">
        <f>IF(ISBLANK(LeaveTracker[[#This Row],[Employee Name]]),"-----",VLOOKUP(LeaveTracker[[#This Row],[Employee Name]],Employees[[Employee Name]:[Office]],7))</f>
        <v>GSO</v>
      </c>
      <c r="F6666" s="19">
        <f>IF(ISBLANK(LeaveTracker[[#This Row],[Employee Name]]),"-----",VLOOKUP(LeaveTracker[[#This Row],[Employee Name]],Employees[[Employee Name]:[Office]],6))</f>
        <v>0</v>
      </c>
      <c r="G6666" s="24">
        <v>45124</v>
      </c>
      <c r="H6666" s="24">
        <v>45126</v>
      </c>
      <c r="I6666" s="20" t="s">
        <v>82</v>
      </c>
      <c r="K6666" s="61" t="str">
        <f ca="1">LeaveTracker[[#This Row],[Days]]&amp;" "&amp;LeaveTracker[[#This Row],[Type of Leave]]</f>
        <v>3 VL</v>
      </c>
      <c r="L6666" s="23">
        <f ca="1">NETWORKDAYS(LeaveTracker[[#This Row],[Start Date]],LeaveTracker[[#This Row],[End Date]],lstHolidays)</f>
        <v>3</v>
      </c>
      <c r="M6666" s="27"/>
    </row>
    <row r="6667" spans="1:13" ht="30" hidden="1" customHeight="1" x14ac:dyDescent="0.3">
      <c r="A6667" s="27">
        <f t="shared" si="79"/>
        <v>2841</v>
      </c>
      <c r="B6667" s="31">
        <v>45127</v>
      </c>
      <c r="C6667" s="31">
        <v>45119</v>
      </c>
      <c r="D6667" s="19" t="s">
        <v>1886</v>
      </c>
      <c r="E6667" s="19" t="str">
        <f>IF(ISBLANK(LeaveTracker[[#This Row],[Employee Name]]),"-----",VLOOKUP(LeaveTracker[[#This Row],[Employee Name]],Employees[[Employee Name]:[Office]],7))</f>
        <v>GSO</v>
      </c>
      <c r="F6667" s="19" t="str">
        <f>IF(ISBLANK(LeaveTracker[[#This Row],[Employee Name]]),"-----",VLOOKUP(LeaveTracker[[#This Row],[Employee Name]],Employees[[Employee Name]:[Office]],6))</f>
        <v>CASUAL</v>
      </c>
      <c r="G6667" s="24">
        <v>45118</v>
      </c>
      <c r="H6667" s="24">
        <v>45118</v>
      </c>
      <c r="I6667" s="20" t="s">
        <v>81</v>
      </c>
      <c r="K6667" s="61" t="str">
        <f ca="1">LeaveTracker[[#This Row],[Days]]&amp;" "&amp;LeaveTracker[[#This Row],[Type of Leave]]</f>
        <v>1 SL</v>
      </c>
      <c r="L6667" s="23">
        <f ca="1">NETWORKDAYS(LeaveTracker[[#This Row],[Start Date]],LeaveTracker[[#This Row],[End Date]],lstHolidays)</f>
        <v>1</v>
      </c>
      <c r="M6667" s="27"/>
    </row>
    <row r="6668" spans="1:13" ht="30" hidden="1" customHeight="1" x14ac:dyDescent="0.3">
      <c r="A6668" s="27">
        <f t="shared" si="79"/>
        <v>2842</v>
      </c>
      <c r="B6668" s="31">
        <v>45127</v>
      </c>
      <c r="C6668" s="31">
        <v>45119</v>
      </c>
      <c r="D6668" s="19" t="s">
        <v>1886</v>
      </c>
      <c r="E6668" s="19" t="str">
        <f>IF(ISBLANK(LeaveTracker[[#This Row],[Employee Name]]),"-----",VLOOKUP(LeaveTracker[[#This Row],[Employee Name]],Employees[[Employee Name]:[Office]],7))</f>
        <v>GSO</v>
      </c>
      <c r="F6668" s="19" t="str">
        <f>IF(ISBLANK(LeaveTracker[[#This Row],[Employee Name]]),"-----",VLOOKUP(LeaveTracker[[#This Row],[Employee Name]],Employees[[Employee Name]:[Office]],6))</f>
        <v>CASUAL</v>
      </c>
      <c r="G6668" s="24">
        <v>45127</v>
      </c>
      <c r="H6668" s="24">
        <v>45128</v>
      </c>
      <c r="I6668" s="20" t="s">
        <v>82</v>
      </c>
      <c r="K6668" s="61" t="str">
        <f ca="1">LeaveTracker[[#This Row],[Days]]&amp;" "&amp;LeaveTracker[[#This Row],[Type of Leave]]</f>
        <v>2 VL</v>
      </c>
      <c r="L6668" s="23">
        <f ca="1">NETWORKDAYS(LeaveTracker[[#This Row],[Start Date]],LeaveTracker[[#This Row],[End Date]],lstHolidays)</f>
        <v>2</v>
      </c>
      <c r="M6668" s="27"/>
    </row>
    <row r="6669" spans="1:13" ht="30" hidden="1" customHeight="1" x14ac:dyDescent="0.3">
      <c r="A6669" s="27">
        <f t="shared" si="79"/>
        <v>2843</v>
      </c>
      <c r="B6669" s="31">
        <v>45127</v>
      </c>
      <c r="C6669" s="31">
        <v>45117</v>
      </c>
      <c r="D6669" s="19" t="s">
        <v>1820</v>
      </c>
      <c r="E6669" s="19" t="str">
        <f>IF(ISBLANK(LeaveTracker[[#This Row],[Employee Name]]),"-----",VLOOKUP(LeaveTracker[[#This Row],[Employee Name]],Employees[[Employee Name]:[Office]],7))</f>
        <v>TICC/TCCH</v>
      </c>
      <c r="F6669" s="19" t="str">
        <f>IF(ISBLANK(LeaveTracker[[#This Row],[Employee Name]]),"-----",VLOOKUP(LeaveTracker[[#This Row],[Employee Name]],Employees[[Employee Name]:[Office]],6))</f>
        <v>CASUAL</v>
      </c>
      <c r="G6669" s="24">
        <v>45114</v>
      </c>
      <c r="H6669" s="24">
        <v>45114</v>
      </c>
      <c r="I6669" s="20" t="s">
        <v>81</v>
      </c>
      <c r="K6669" s="61" t="str">
        <f ca="1">LeaveTracker[[#This Row],[Days]]&amp;" "&amp;LeaveTracker[[#This Row],[Type of Leave]]</f>
        <v>1 SL</v>
      </c>
      <c r="L6669" s="23">
        <f ca="1">NETWORKDAYS(LeaveTracker[[#This Row],[Start Date]],LeaveTracker[[#This Row],[End Date]],lstHolidays)</f>
        <v>1</v>
      </c>
      <c r="M6669" s="27"/>
    </row>
    <row r="6670" spans="1:13" ht="30" hidden="1" customHeight="1" x14ac:dyDescent="0.3">
      <c r="A6670" s="27">
        <f t="shared" si="79"/>
        <v>2844</v>
      </c>
      <c r="B6670" s="31">
        <v>45127</v>
      </c>
      <c r="C6670" s="31">
        <v>45117</v>
      </c>
      <c r="D6670" s="19" t="s">
        <v>1878</v>
      </c>
      <c r="E6670" s="19" t="str">
        <f>IF(ISBLANK(LeaveTracker[[#This Row],[Employee Name]]),"-----",VLOOKUP(LeaveTracker[[#This Row],[Employee Name]],Employees[[Employee Name]:[Office]],7))</f>
        <v>TICC</v>
      </c>
      <c r="F6670" s="19" t="str">
        <f>IF(ISBLANK(LeaveTracker[[#This Row],[Employee Name]]),"-----",VLOOKUP(LeaveTracker[[#This Row],[Employee Name]],Employees[[Employee Name]:[Office]],6))</f>
        <v>CASUAL</v>
      </c>
      <c r="G6670" s="24">
        <v>45137</v>
      </c>
      <c r="H6670" s="24">
        <v>45137</v>
      </c>
      <c r="I6670" s="20" t="s">
        <v>81</v>
      </c>
      <c r="K6670" s="61" t="str">
        <f>LeaveTracker[[#This Row],[Days]]&amp;" "&amp;LeaveTracker[[#This Row],[Type of Leave]]</f>
        <v>1 SL</v>
      </c>
      <c r="L6670" s="23">
        <v>1</v>
      </c>
      <c r="M6670" s="27"/>
    </row>
    <row r="6671" spans="1:13" ht="30" hidden="1" customHeight="1" x14ac:dyDescent="0.3">
      <c r="A6671" s="27">
        <f t="shared" si="79"/>
        <v>2845</v>
      </c>
      <c r="B6671" s="31">
        <v>45127</v>
      </c>
      <c r="C6671" s="31">
        <v>45120</v>
      </c>
      <c r="D6671" s="19" t="s">
        <v>2450</v>
      </c>
      <c r="E6671" s="19" t="str">
        <f>IF(ISBLANK(LeaveTracker[[#This Row],[Employee Name]]),"-----",VLOOKUP(LeaveTracker[[#This Row],[Employee Name]],Employees[[Employee Name]:[Office]],7))</f>
        <v>HRMO</v>
      </c>
      <c r="F6671" s="19" t="str">
        <f>IF(ISBLANK(LeaveTracker[[#This Row],[Employee Name]]),"-----",VLOOKUP(LeaveTracker[[#This Row],[Employee Name]],Employees[[Employee Name]:[Office]],6))</f>
        <v>REGULAR</v>
      </c>
      <c r="G6671" s="24">
        <v>45127</v>
      </c>
      <c r="H6671" s="24">
        <v>45128</v>
      </c>
      <c r="I6671" s="20" t="s">
        <v>82</v>
      </c>
      <c r="K6671" s="61" t="str">
        <f ca="1">LeaveTracker[[#This Row],[Days]]&amp;" "&amp;LeaveTracker[[#This Row],[Type of Leave]]</f>
        <v>2 VL</v>
      </c>
      <c r="L6671" s="23">
        <f ca="1">NETWORKDAYS(LeaveTracker[[#This Row],[Start Date]],LeaveTracker[[#This Row],[End Date]],lstHolidays)</f>
        <v>2</v>
      </c>
      <c r="M6671" s="27"/>
    </row>
    <row r="6672" spans="1:13" ht="30" hidden="1" customHeight="1" x14ac:dyDescent="0.3">
      <c r="A6672" s="27">
        <f t="shared" si="79"/>
        <v>2846</v>
      </c>
      <c r="B6672" s="31">
        <v>45127</v>
      </c>
      <c r="C6672" s="31">
        <v>45120</v>
      </c>
      <c r="D6672" s="19" t="s">
        <v>1951</v>
      </c>
      <c r="E6672" s="19" t="str">
        <f>IF(ISBLANK(LeaveTracker[[#This Row],[Employee Name]]),"-----",VLOOKUP(LeaveTracker[[#This Row],[Employee Name]],Employees[[Employee Name]:[Office]],7))</f>
        <v>CSWDO</v>
      </c>
      <c r="F6672" s="19" t="str">
        <f>IF(ISBLANK(LeaveTracker[[#This Row],[Employee Name]]),"-----",VLOOKUP(LeaveTracker[[#This Row],[Employee Name]],Employees[[Employee Name]:[Office]],6))</f>
        <v>CASUAL</v>
      </c>
      <c r="G6672" s="24">
        <v>45119</v>
      </c>
      <c r="H6672" s="24">
        <v>45119</v>
      </c>
      <c r="I6672" s="20" t="s">
        <v>81</v>
      </c>
      <c r="K6672" s="61" t="str">
        <f ca="1">LeaveTracker[[#This Row],[Days]]&amp;" "&amp;LeaveTracker[[#This Row],[Type of Leave]]</f>
        <v>1 SL</v>
      </c>
      <c r="L6672" s="23">
        <f ca="1">NETWORKDAYS(LeaveTracker[[#This Row],[Start Date]],LeaveTracker[[#This Row],[End Date]],lstHolidays)</f>
        <v>1</v>
      </c>
      <c r="M6672" s="27"/>
    </row>
    <row r="6673" spans="1:13" ht="30" hidden="1" customHeight="1" x14ac:dyDescent="0.3">
      <c r="A6673" s="27">
        <f t="shared" si="79"/>
        <v>2847</v>
      </c>
      <c r="B6673" s="31">
        <v>45127</v>
      </c>
      <c r="C6673" s="31">
        <v>45120</v>
      </c>
      <c r="D6673" s="19" t="s">
        <v>1806</v>
      </c>
      <c r="E6673" s="19" t="str">
        <f>IF(ISBLANK(LeaveTracker[[#This Row],[Employee Name]]),"-----",VLOOKUP(LeaveTracker[[#This Row],[Employee Name]],Employees[[Employee Name]:[Office]],7))</f>
        <v>CENRO</v>
      </c>
      <c r="F6673" s="19" t="str">
        <f>IF(ISBLANK(LeaveTracker[[#This Row],[Employee Name]]),"-----",VLOOKUP(LeaveTracker[[#This Row],[Employee Name]],Employees[[Employee Name]:[Office]],6))</f>
        <v>CASUAL</v>
      </c>
      <c r="G6673" s="24">
        <v>45126</v>
      </c>
      <c r="H6673" s="24">
        <v>45127</v>
      </c>
      <c r="I6673" s="20" t="s">
        <v>82</v>
      </c>
      <c r="K6673" s="61" t="str">
        <f ca="1">LeaveTracker[[#This Row],[Days]]&amp;" "&amp;LeaveTracker[[#This Row],[Type of Leave]]</f>
        <v>2 VL</v>
      </c>
      <c r="L6673" s="23">
        <f ca="1">NETWORKDAYS(LeaveTracker[[#This Row],[Start Date]],LeaveTracker[[#This Row],[End Date]],lstHolidays)</f>
        <v>2</v>
      </c>
      <c r="M6673" s="27"/>
    </row>
    <row r="6674" spans="1:13" ht="30" hidden="1" customHeight="1" x14ac:dyDescent="0.3">
      <c r="A6674" s="27">
        <f t="shared" si="79"/>
        <v>2848</v>
      </c>
      <c r="B6674" s="31">
        <v>45127</v>
      </c>
      <c r="C6674" s="31">
        <v>45121</v>
      </c>
      <c r="D6674" s="19" t="s">
        <v>1813</v>
      </c>
      <c r="E6674" s="19" t="str">
        <f>IF(ISBLANK(LeaveTracker[[#This Row],[Employee Name]]),"-----",VLOOKUP(LeaveTracker[[#This Row],[Employee Name]],Employees[[Employee Name]:[Office]],7))</f>
        <v>HOUSING</v>
      </c>
      <c r="F6674" s="19" t="str">
        <f>IF(ISBLANK(LeaveTracker[[#This Row],[Employee Name]]),"-----",VLOOKUP(LeaveTracker[[#This Row],[Employee Name]],Employees[[Employee Name]:[Office]],6))</f>
        <v>CASUAL</v>
      </c>
      <c r="G6674" s="24">
        <v>45117</v>
      </c>
      <c r="H6674" s="24">
        <v>45117</v>
      </c>
      <c r="I6674" s="20" t="s">
        <v>81</v>
      </c>
      <c r="K6674" s="61" t="str">
        <f ca="1">LeaveTracker[[#This Row],[Days]]&amp;" "&amp;LeaveTracker[[#This Row],[Type of Leave]]</f>
        <v>1 SL</v>
      </c>
      <c r="L6674" s="23">
        <f ca="1">NETWORKDAYS(LeaveTracker[[#This Row],[Start Date]],LeaveTracker[[#This Row],[End Date]],lstHolidays)</f>
        <v>1</v>
      </c>
      <c r="M6674" s="27"/>
    </row>
    <row r="6675" spans="1:13" ht="30" hidden="1" customHeight="1" x14ac:dyDescent="0.3">
      <c r="A6675" s="27">
        <v>2848</v>
      </c>
      <c r="B6675" s="31">
        <v>45127</v>
      </c>
      <c r="C6675" s="31">
        <v>45121</v>
      </c>
      <c r="D6675" s="19" t="s">
        <v>1813</v>
      </c>
      <c r="E6675" s="19" t="str">
        <f>IF(ISBLANK(LeaveTracker[[#This Row],[Employee Name]]),"-----",VLOOKUP(LeaveTracker[[#This Row],[Employee Name]],Employees[[Employee Name]:[Office]],7))</f>
        <v>HOUSING</v>
      </c>
      <c r="F6675" s="19" t="str">
        <f>IF(ISBLANK(LeaveTracker[[#This Row],[Employee Name]]),"-----",VLOOKUP(LeaveTracker[[#This Row],[Employee Name]],Employees[[Employee Name]:[Office]],6))</f>
        <v>CASUAL</v>
      </c>
      <c r="G6675" s="24">
        <v>45119</v>
      </c>
      <c r="H6675" s="24">
        <v>45120</v>
      </c>
      <c r="I6675" s="20" t="s">
        <v>81</v>
      </c>
      <c r="K6675" s="61" t="str">
        <f ca="1">LeaveTracker[[#This Row],[Days]]&amp;" "&amp;LeaveTracker[[#This Row],[Type of Leave]]</f>
        <v>2 SL</v>
      </c>
      <c r="L6675" s="23">
        <f ca="1">NETWORKDAYS(LeaveTracker[[#This Row],[Start Date]],LeaveTracker[[#This Row],[End Date]],lstHolidays)</f>
        <v>2</v>
      </c>
      <c r="M6675" s="27"/>
    </row>
    <row r="6676" spans="1:13" ht="30" hidden="1" customHeight="1" x14ac:dyDescent="0.3">
      <c r="A6676" s="27">
        <f>A6674+1</f>
        <v>2849</v>
      </c>
      <c r="B6676" s="31">
        <v>45127</v>
      </c>
      <c r="C6676" s="31">
        <v>45120</v>
      </c>
      <c r="D6676" s="19" t="s">
        <v>1759</v>
      </c>
      <c r="E6676" s="19" t="str">
        <f>IF(ISBLANK(LeaveTracker[[#This Row],[Employee Name]]),"-----",VLOOKUP(LeaveTracker[[#This Row],[Employee Name]],Employees[[Employee Name]:[Office]],7))</f>
        <v>TCIS</v>
      </c>
      <c r="F6676" s="19" t="str">
        <f>IF(ISBLANK(LeaveTracker[[#This Row],[Employee Name]]),"-----",VLOOKUP(LeaveTracker[[#This Row],[Employee Name]],Employees[[Employee Name]:[Office]],6))</f>
        <v>CASUAL</v>
      </c>
      <c r="G6676" s="24">
        <v>45117</v>
      </c>
      <c r="H6676" s="24">
        <v>45117</v>
      </c>
      <c r="I6676" s="20" t="s">
        <v>81</v>
      </c>
      <c r="K6676" s="61" t="str">
        <f ca="1">LeaveTracker[[#This Row],[Days]]&amp;" "&amp;LeaveTracker[[#This Row],[Type of Leave]]</f>
        <v>1 SL</v>
      </c>
      <c r="L6676" s="23">
        <f ca="1">NETWORKDAYS(LeaveTracker[[#This Row],[Start Date]],LeaveTracker[[#This Row],[End Date]],lstHolidays)</f>
        <v>1</v>
      </c>
      <c r="M6676" s="27"/>
    </row>
    <row r="6677" spans="1:13" ht="30" hidden="1" customHeight="1" x14ac:dyDescent="0.3">
      <c r="A6677" s="27">
        <v>2849</v>
      </c>
      <c r="B6677" s="31">
        <v>45127</v>
      </c>
      <c r="C6677" s="31">
        <v>45120</v>
      </c>
      <c r="D6677" s="19" t="s">
        <v>1759</v>
      </c>
      <c r="E6677" s="19" t="str">
        <f>IF(ISBLANK(LeaveTracker[[#This Row],[Employee Name]]),"-----",VLOOKUP(LeaveTracker[[#This Row],[Employee Name]],Employees[[Employee Name]:[Office]],7))</f>
        <v>TCIS</v>
      </c>
      <c r="F6677" s="19" t="str">
        <f>IF(ISBLANK(LeaveTracker[[#This Row],[Employee Name]]),"-----",VLOOKUP(LeaveTracker[[#This Row],[Employee Name]],Employees[[Employee Name]:[Office]],6))</f>
        <v>CASUAL</v>
      </c>
      <c r="G6677" s="24">
        <v>45119</v>
      </c>
      <c r="H6677" s="24">
        <v>45119</v>
      </c>
      <c r="I6677" s="20" t="s">
        <v>81</v>
      </c>
      <c r="K6677" s="61" t="str">
        <f ca="1">LeaveTracker[[#This Row],[Days]]&amp;" "&amp;LeaveTracker[[#This Row],[Type of Leave]]</f>
        <v>1 SL</v>
      </c>
      <c r="L6677" s="23">
        <f ca="1">NETWORKDAYS(LeaveTracker[[#This Row],[Start Date]],LeaveTracker[[#This Row],[End Date]],lstHolidays)</f>
        <v>1</v>
      </c>
      <c r="M6677" s="27"/>
    </row>
    <row r="6678" spans="1:13" ht="30" hidden="1" customHeight="1" x14ac:dyDescent="0.3">
      <c r="A6678" s="27">
        <f>A6676+1</f>
        <v>2850</v>
      </c>
      <c r="B6678" s="31">
        <v>45127</v>
      </c>
      <c r="C6678" s="31">
        <v>45117</v>
      </c>
      <c r="D6678" s="19" t="s">
        <v>1973</v>
      </c>
      <c r="E6678" s="19" t="str">
        <f>IF(ISBLANK(LeaveTracker[[#This Row],[Employee Name]]),"-----",VLOOKUP(LeaveTracker[[#This Row],[Employee Name]],Employees[[Employee Name]:[Office]],7))</f>
        <v>CENRO</v>
      </c>
      <c r="F6678" s="19">
        <f>IF(ISBLANK(LeaveTracker[[#This Row],[Employee Name]]),"-----",VLOOKUP(LeaveTracker[[#This Row],[Employee Name]],Employees[[Employee Name]:[Office]],6))</f>
        <v>0</v>
      </c>
      <c r="G6678" s="24">
        <v>45126</v>
      </c>
      <c r="H6678" s="24">
        <v>45127</v>
      </c>
      <c r="I6678" s="20" t="s">
        <v>82</v>
      </c>
      <c r="K6678" s="61" t="str">
        <f ca="1">LeaveTracker[[#This Row],[Days]]&amp;" "&amp;LeaveTracker[[#This Row],[Type of Leave]]</f>
        <v>2 VL</v>
      </c>
      <c r="L6678" s="23">
        <f ca="1">NETWORKDAYS(LeaveTracker[[#This Row],[Start Date]],LeaveTracker[[#This Row],[End Date]],lstHolidays)</f>
        <v>2</v>
      </c>
      <c r="M6678" s="27"/>
    </row>
    <row r="6679" spans="1:13" ht="30" hidden="1" customHeight="1" x14ac:dyDescent="0.3">
      <c r="A6679" s="27">
        <v>2850</v>
      </c>
      <c r="B6679" s="31">
        <v>45127</v>
      </c>
      <c r="C6679" s="31">
        <v>45117</v>
      </c>
      <c r="D6679" s="19" t="s">
        <v>1973</v>
      </c>
      <c r="E6679" s="19" t="str">
        <f>IF(ISBLANK(LeaveTracker[[#This Row],[Employee Name]]),"-----",VLOOKUP(LeaveTracker[[#This Row],[Employee Name]],Employees[[Employee Name]:[Office]],7))</f>
        <v>CENRO</v>
      </c>
      <c r="F6679" s="19">
        <f>IF(ISBLANK(LeaveTracker[[#This Row],[Employee Name]]),"-----",VLOOKUP(LeaveTracker[[#This Row],[Employee Name]],Employees[[Employee Name]:[Office]],6))</f>
        <v>0</v>
      </c>
      <c r="G6679" s="24">
        <v>45129</v>
      </c>
      <c r="H6679" s="24">
        <v>45129</v>
      </c>
      <c r="I6679" s="20" t="s">
        <v>82</v>
      </c>
      <c r="K6679" s="61" t="str">
        <f>LeaveTracker[[#This Row],[Days]]&amp;" "&amp;LeaveTracker[[#This Row],[Type of Leave]]</f>
        <v>1 VL</v>
      </c>
      <c r="L6679" s="23">
        <v>1</v>
      </c>
      <c r="M6679" s="27"/>
    </row>
    <row r="6680" spans="1:13" ht="30" hidden="1" customHeight="1" x14ac:dyDescent="0.3">
      <c r="A6680" s="27">
        <v>2850</v>
      </c>
      <c r="B6680" s="31">
        <v>45127</v>
      </c>
      <c r="C6680" s="31">
        <v>45117</v>
      </c>
      <c r="D6680" s="19" t="s">
        <v>1973</v>
      </c>
      <c r="E6680" s="19" t="str">
        <f>IF(ISBLANK(LeaveTracker[[#This Row],[Employee Name]]),"-----",VLOOKUP(LeaveTracker[[#This Row],[Employee Name]],Employees[[Employee Name]:[Office]],7))</f>
        <v>CENRO</v>
      </c>
      <c r="F6680" s="19">
        <f>IF(ISBLANK(LeaveTracker[[#This Row],[Employee Name]]),"-----",VLOOKUP(LeaveTracker[[#This Row],[Employee Name]],Employees[[Employee Name]:[Office]],6))</f>
        <v>0</v>
      </c>
      <c r="G6680" s="24">
        <v>45133</v>
      </c>
      <c r="H6680" s="24">
        <v>45134</v>
      </c>
      <c r="I6680" s="20" t="s">
        <v>82</v>
      </c>
      <c r="K6680" s="61" t="str">
        <f ca="1">LeaveTracker[[#This Row],[Days]]&amp;" "&amp;LeaveTracker[[#This Row],[Type of Leave]]</f>
        <v>2 VL</v>
      </c>
      <c r="L6680" s="23">
        <f ca="1">NETWORKDAYS(LeaveTracker[[#This Row],[Start Date]],LeaveTracker[[#This Row],[End Date]],lstHolidays)</f>
        <v>2</v>
      </c>
      <c r="M6680" s="27"/>
    </row>
    <row r="6681" spans="1:13" ht="30" hidden="1" customHeight="1" x14ac:dyDescent="0.3">
      <c r="A6681" s="27">
        <f>A6678+1</f>
        <v>2851</v>
      </c>
      <c r="B6681" s="31">
        <v>45127</v>
      </c>
      <c r="C6681" s="31">
        <v>45122</v>
      </c>
      <c r="D6681" s="19" t="s">
        <v>1764</v>
      </c>
      <c r="E6681" s="19" t="str">
        <f>IF(ISBLANK(LeaveTracker[[#This Row],[Employee Name]]),"-----",VLOOKUP(LeaveTracker[[#This Row],[Employee Name]],Employees[[Employee Name]:[Office]],7))</f>
        <v>EEO/CITY MARKET</v>
      </c>
      <c r="F6681" s="19" t="str">
        <f>IF(ISBLANK(LeaveTracker[[#This Row],[Employee Name]]),"-----",VLOOKUP(LeaveTracker[[#This Row],[Employee Name]],Employees[[Employee Name]:[Office]],6))</f>
        <v>CASUAL</v>
      </c>
      <c r="G6681" s="24">
        <v>45120</v>
      </c>
      <c r="H6681" s="24">
        <v>45120</v>
      </c>
      <c r="I6681" s="20" t="s">
        <v>81</v>
      </c>
      <c r="K6681" s="61" t="str">
        <f ca="1">LeaveTracker[[#This Row],[Days]]&amp;" "&amp;LeaveTracker[[#This Row],[Type of Leave]]</f>
        <v>1 SL</v>
      </c>
      <c r="L6681" s="23">
        <f ca="1">NETWORKDAYS(LeaveTracker[[#This Row],[Start Date]],LeaveTracker[[#This Row],[End Date]],lstHolidays)</f>
        <v>1</v>
      </c>
      <c r="M6681" s="27"/>
    </row>
    <row r="6682" spans="1:13" ht="30" hidden="1" customHeight="1" x14ac:dyDescent="0.3">
      <c r="A6682" s="27">
        <f t="shared" si="79"/>
        <v>2852</v>
      </c>
      <c r="B6682" s="31">
        <v>45127</v>
      </c>
      <c r="C6682" s="31">
        <v>45119</v>
      </c>
      <c r="D6682" s="19" t="s">
        <v>1764</v>
      </c>
      <c r="E6682" s="19" t="str">
        <f>IF(ISBLANK(LeaveTracker[[#This Row],[Employee Name]]),"-----",VLOOKUP(LeaveTracker[[#This Row],[Employee Name]],Employees[[Employee Name]:[Office]],7))</f>
        <v>EEO/CITY MARKET</v>
      </c>
      <c r="F6682" s="19" t="str">
        <f>IF(ISBLANK(LeaveTracker[[#This Row],[Employee Name]]),"-----",VLOOKUP(LeaveTracker[[#This Row],[Employee Name]],Employees[[Employee Name]:[Office]],6))</f>
        <v>CASUAL</v>
      </c>
      <c r="G6682" s="24">
        <v>45117</v>
      </c>
      <c r="H6682" s="24">
        <v>45117</v>
      </c>
      <c r="I6682" s="20" t="s">
        <v>81</v>
      </c>
      <c r="K6682" s="61" t="str">
        <f ca="1">LeaveTracker[[#This Row],[Days]]&amp;" "&amp;LeaveTracker[[#This Row],[Type of Leave]]</f>
        <v>1 SL</v>
      </c>
      <c r="L6682" s="23">
        <f ca="1">NETWORKDAYS(LeaveTracker[[#This Row],[Start Date]],LeaveTracker[[#This Row],[End Date]],lstHolidays)</f>
        <v>1</v>
      </c>
      <c r="M6682" s="27"/>
    </row>
    <row r="6683" spans="1:13" ht="30" hidden="1" customHeight="1" x14ac:dyDescent="0.3">
      <c r="A6683" s="27">
        <f t="shared" si="79"/>
        <v>2853</v>
      </c>
      <c r="B6683" s="31">
        <v>45127</v>
      </c>
      <c r="C6683" s="31">
        <v>45122</v>
      </c>
      <c r="D6683" s="19" t="s">
        <v>1844</v>
      </c>
      <c r="E6683" s="19" t="str">
        <f>IF(ISBLANK(LeaveTracker[[#This Row],[Employee Name]]),"-----",VLOOKUP(LeaveTracker[[#This Row],[Employee Name]],Employees[[Employee Name]:[Office]],7))</f>
        <v>EEO/CITY MARKET</v>
      </c>
      <c r="F6683" s="19" t="str">
        <f>IF(ISBLANK(LeaveTracker[[#This Row],[Employee Name]]),"-----",VLOOKUP(LeaveTracker[[#This Row],[Employee Name]],Employees[[Employee Name]:[Office]],6))</f>
        <v>CASUAL</v>
      </c>
      <c r="G6683" s="24">
        <v>45120</v>
      </c>
      <c r="H6683" s="24">
        <v>45121</v>
      </c>
      <c r="I6683" s="20" t="s">
        <v>81</v>
      </c>
      <c r="K6683" s="61" t="str">
        <f ca="1">LeaveTracker[[#This Row],[Days]]&amp;" "&amp;LeaveTracker[[#This Row],[Type of Leave]]</f>
        <v>2 SL</v>
      </c>
      <c r="L6683" s="23">
        <f ca="1">NETWORKDAYS(LeaveTracker[[#This Row],[Start Date]],LeaveTracker[[#This Row],[End Date]],lstHolidays)</f>
        <v>2</v>
      </c>
      <c r="M6683" s="27"/>
    </row>
    <row r="6684" spans="1:13" ht="30" hidden="1" customHeight="1" x14ac:dyDescent="0.3">
      <c r="A6684" s="27">
        <f t="shared" si="79"/>
        <v>2854</v>
      </c>
      <c r="B6684" s="31">
        <v>45127</v>
      </c>
      <c r="C6684" s="31">
        <v>45121</v>
      </c>
      <c r="D6684" s="19" t="s">
        <v>1792</v>
      </c>
      <c r="E6684" s="19" t="str">
        <f>IF(ISBLANK(LeaveTracker[[#This Row],[Employee Name]]),"-----",VLOOKUP(LeaveTracker[[#This Row],[Employee Name]],Employees[[Employee Name]:[Office]],7))</f>
        <v>EEO/CITY MARKET</v>
      </c>
      <c r="F6684" s="19" t="str">
        <f>IF(ISBLANK(LeaveTracker[[#This Row],[Employee Name]]),"-----",VLOOKUP(LeaveTracker[[#This Row],[Employee Name]],Employees[[Employee Name]:[Office]],6))</f>
        <v>CASUAL</v>
      </c>
      <c r="G6684" s="24">
        <v>45118</v>
      </c>
      <c r="H6684" s="24">
        <v>45118</v>
      </c>
      <c r="I6684" s="20" t="s">
        <v>81</v>
      </c>
      <c r="K6684" s="61" t="str">
        <f ca="1">LeaveTracker[[#This Row],[Days]]&amp;" "&amp;LeaveTracker[[#This Row],[Type of Leave]]</f>
        <v>1 SL</v>
      </c>
      <c r="L6684" s="23">
        <f ca="1">NETWORKDAYS(LeaveTracker[[#This Row],[Start Date]],LeaveTracker[[#This Row],[End Date]],lstHolidays)</f>
        <v>1</v>
      </c>
      <c r="M6684" s="27"/>
    </row>
    <row r="6685" spans="1:13" ht="30" hidden="1" customHeight="1" x14ac:dyDescent="0.3">
      <c r="A6685" s="27">
        <f t="shared" si="79"/>
        <v>2855</v>
      </c>
      <c r="B6685" s="31">
        <v>45127</v>
      </c>
      <c r="C6685" s="31">
        <v>45122</v>
      </c>
      <c r="D6685" s="19" t="s">
        <v>1970</v>
      </c>
      <c r="E6685" s="19" t="str">
        <f>IF(ISBLANK(LeaveTracker[[#This Row],[Employee Name]]),"-----",VLOOKUP(LeaveTracker[[#This Row],[Employee Name]],Employees[[Employee Name]:[Office]],7))</f>
        <v>EEO/CITY MARKET</v>
      </c>
      <c r="F6685" s="19" t="str">
        <f>IF(ISBLANK(LeaveTracker[[#This Row],[Employee Name]]),"-----",VLOOKUP(LeaveTracker[[#This Row],[Employee Name]],Employees[[Employee Name]:[Office]],6))</f>
        <v>CASUAL</v>
      </c>
      <c r="G6685" s="24">
        <v>45120</v>
      </c>
      <c r="H6685" s="24">
        <v>45121</v>
      </c>
      <c r="I6685" s="20" t="s">
        <v>81</v>
      </c>
      <c r="K6685" s="61" t="str">
        <f ca="1">LeaveTracker[[#This Row],[Days]]&amp;" "&amp;LeaveTracker[[#This Row],[Type of Leave]]</f>
        <v>2 SL</v>
      </c>
      <c r="L6685" s="23">
        <f ca="1">NETWORKDAYS(LeaveTracker[[#This Row],[Start Date]],LeaveTracker[[#This Row],[End Date]],lstHolidays)</f>
        <v>2</v>
      </c>
      <c r="M6685" s="27"/>
    </row>
    <row r="6686" spans="1:13" ht="30" hidden="1" customHeight="1" x14ac:dyDescent="0.3">
      <c r="A6686" s="27">
        <f t="shared" si="79"/>
        <v>2856</v>
      </c>
      <c r="B6686" s="31">
        <v>45127</v>
      </c>
      <c r="C6686" s="31">
        <v>45124</v>
      </c>
      <c r="D6686" s="19" t="s">
        <v>1952</v>
      </c>
      <c r="E6686" s="19" t="str">
        <f>IF(ISBLANK(LeaveTracker[[#This Row],[Employee Name]]),"-----",VLOOKUP(LeaveTracker[[#This Row],[Employee Name]],Employees[[Employee Name]:[Office]],7))</f>
        <v>GSO</v>
      </c>
      <c r="F6686" s="19" t="str">
        <f>IF(ISBLANK(LeaveTracker[[#This Row],[Employee Name]]),"-----",VLOOKUP(LeaveTracker[[#This Row],[Employee Name]],Employees[[Employee Name]:[Office]],6))</f>
        <v>CASUAL</v>
      </c>
      <c r="G6686" s="24">
        <v>45119</v>
      </c>
      <c r="H6686" s="24">
        <v>45121</v>
      </c>
      <c r="I6686" s="20" t="s">
        <v>81</v>
      </c>
      <c r="K6686" s="61" t="str">
        <f ca="1">LeaveTracker[[#This Row],[Days]]&amp;" "&amp;LeaveTracker[[#This Row],[Type of Leave]]</f>
        <v>3 SL</v>
      </c>
      <c r="L6686" s="23">
        <f ca="1">NETWORKDAYS(LeaveTracker[[#This Row],[Start Date]],LeaveTracker[[#This Row],[End Date]],lstHolidays)</f>
        <v>3</v>
      </c>
      <c r="M6686" s="27"/>
    </row>
    <row r="6687" spans="1:13" ht="30" hidden="1" customHeight="1" x14ac:dyDescent="0.3">
      <c r="A6687" s="27">
        <f t="shared" si="79"/>
        <v>2857</v>
      </c>
      <c r="B6687" s="31">
        <v>45127</v>
      </c>
      <c r="C6687" s="31">
        <v>45124</v>
      </c>
      <c r="D6687" s="19" t="s">
        <v>1878</v>
      </c>
      <c r="E6687" s="19" t="str">
        <f>IF(ISBLANK(LeaveTracker[[#This Row],[Employee Name]]),"-----",VLOOKUP(LeaveTracker[[#This Row],[Employee Name]],Employees[[Employee Name]:[Office]],7))</f>
        <v>TICC</v>
      </c>
      <c r="F6687" s="19" t="str">
        <f>IF(ISBLANK(LeaveTracker[[#This Row],[Employee Name]]),"-----",VLOOKUP(LeaveTracker[[#This Row],[Employee Name]],Employees[[Employee Name]:[Office]],6))</f>
        <v>CASUAL</v>
      </c>
      <c r="G6687" s="24">
        <v>45131</v>
      </c>
      <c r="H6687" s="24">
        <v>45132</v>
      </c>
      <c r="I6687" s="20" t="s">
        <v>82</v>
      </c>
      <c r="K6687" s="61" t="str">
        <f ca="1">LeaveTracker[[#This Row],[Days]]&amp;" "&amp;LeaveTracker[[#This Row],[Type of Leave]]</f>
        <v>1 VL</v>
      </c>
      <c r="L6687" s="23">
        <f ca="1">NETWORKDAYS(LeaveTracker[[#This Row],[Start Date]],LeaveTracker[[#This Row],[End Date]],lstHolidays)</f>
        <v>1</v>
      </c>
      <c r="M6687" s="27"/>
    </row>
    <row r="6688" spans="1:13" ht="30" hidden="1" customHeight="1" x14ac:dyDescent="0.3">
      <c r="A6688" s="27">
        <v>2857</v>
      </c>
      <c r="B6688" s="31">
        <v>45127</v>
      </c>
      <c r="C6688" s="31">
        <v>45124</v>
      </c>
      <c r="D6688" s="19" t="s">
        <v>1878</v>
      </c>
      <c r="E6688" s="19" t="str">
        <f>IF(ISBLANK(LeaveTracker[[#This Row],[Employee Name]]),"-----",VLOOKUP(LeaveTracker[[#This Row],[Employee Name]],Employees[[Employee Name]:[Office]],7))</f>
        <v>TICC</v>
      </c>
      <c r="F6688" s="19" t="str">
        <f>IF(ISBLANK(LeaveTracker[[#This Row],[Employee Name]]),"-----",VLOOKUP(LeaveTracker[[#This Row],[Employee Name]],Employees[[Employee Name]:[Office]],6))</f>
        <v>CASUAL</v>
      </c>
      <c r="G6688" s="24">
        <v>45138</v>
      </c>
      <c r="H6688" s="24">
        <v>45138</v>
      </c>
      <c r="I6688" s="20" t="s">
        <v>82</v>
      </c>
      <c r="K6688" s="61" t="str">
        <f ca="1">LeaveTracker[[#This Row],[Days]]&amp;" "&amp;LeaveTracker[[#This Row],[Type of Leave]]</f>
        <v>1 VL</v>
      </c>
      <c r="L6688" s="23">
        <f ca="1">NETWORKDAYS(LeaveTracker[[#This Row],[Start Date]],LeaveTracker[[#This Row],[End Date]],lstHolidays)</f>
        <v>1</v>
      </c>
      <c r="M6688" s="27"/>
    </row>
    <row r="6689" spans="1:13" ht="30" hidden="1" customHeight="1" x14ac:dyDescent="0.3">
      <c r="A6689" s="27">
        <f>A6687+1</f>
        <v>2858</v>
      </c>
      <c r="B6689" s="31">
        <v>45127</v>
      </c>
      <c r="C6689" s="31">
        <v>45111</v>
      </c>
      <c r="D6689" s="19" t="s">
        <v>1913</v>
      </c>
      <c r="E6689" s="19" t="str">
        <f>IF(ISBLANK(LeaveTracker[[#This Row],[Employee Name]]),"-----",VLOOKUP(LeaveTracker[[#This Row],[Employee Name]],Employees[[Employee Name]:[Office]],7))</f>
        <v>TICC</v>
      </c>
      <c r="F6689" s="19" t="str">
        <f>IF(ISBLANK(LeaveTracker[[#This Row],[Employee Name]]),"-----",VLOOKUP(LeaveTracker[[#This Row],[Employee Name]],Employees[[Employee Name]:[Office]],6))</f>
        <v>CASUAL</v>
      </c>
      <c r="G6689" s="24">
        <v>45118</v>
      </c>
      <c r="H6689" s="24">
        <v>45118</v>
      </c>
      <c r="I6689" s="20" t="s">
        <v>81</v>
      </c>
      <c r="K6689" s="61" t="str">
        <f ca="1">LeaveTracker[[#This Row],[Days]]&amp;" "&amp;LeaveTracker[[#This Row],[Type of Leave]]</f>
        <v>1 SL</v>
      </c>
      <c r="L6689" s="23">
        <f ca="1">NETWORKDAYS(LeaveTracker[[#This Row],[Start Date]],LeaveTracker[[#This Row],[End Date]],lstHolidays)</f>
        <v>1</v>
      </c>
      <c r="M6689" s="27"/>
    </row>
    <row r="6690" spans="1:13" ht="30" hidden="1" customHeight="1" x14ac:dyDescent="0.3">
      <c r="A6690" s="27">
        <f>A6689+1</f>
        <v>2859</v>
      </c>
      <c r="B6690" s="31">
        <v>45127</v>
      </c>
      <c r="C6690" s="31">
        <v>45124</v>
      </c>
      <c r="D6690" s="19" t="s">
        <v>1765</v>
      </c>
      <c r="E6690" s="19" t="str">
        <f>IF(ISBLANK(LeaveTracker[[#This Row],[Employee Name]]),"-----",VLOOKUP(LeaveTracker[[#This Row],[Employee Name]],Employees[[Employee Name]:[Office]],7))</f>
        <v>SP</v>
      </c>
      <c r="F6690" s="19" t="str">
        <f>IF(ISBLANK(LeaveTracker[[#This Row],[Employee Name]]),"-----",VLOOKUP(LeaveTracker[[#This Row],[Employee Name]],Employees[[Employee Name]:[Office]],6))</f>
        <v>CASUAL</v>
      </c>
      <c r="G6690" s="24">
        <v>45121</v>
      </c>
      <c r="H6690" s="24">
        <v>45121</v>
      </c>
      <c r="I6690" s="20" t="s">
        <v>81</v>
      </c>
      <c r="K6690" s="61" t="str">
        <f ca="1">LeaveTracker[[#This Row],[Days]]&amp;" "&amp;LeaveTracker[[#This Row],[Type of Leave]]</f>
        <v>1 SL</v>
      </c>
      <c r="L6690" s="23">
        <f ca="1">NETWORKDAYS(LeaveTracker[[#This Row],[Start Date]],LeaveTracker[[#This Row],[End Date]],lstHolidays)</f>
        <v>1</v>
      </c>
      <c r="M6690" s="27"/>
    </row>
    <row r="6691" spans="1:13" ht="30" hidden="1" customHeight="1" x14ac:dyDescent="0.3">
      <c r="A6691" s="27">
        <f t="shared" si="79"/>
        <v>2860</v>
      </c>
      <c r="B6691" s="31">
        <v>45127</v>
      </c>
      <c r="C6691" s="31">
        <v>45112</v>
      </c>
      <c r="D6691" s="19" t="s">
        <v>1748</v>
      </c>
      <c r="E6691" s="19">
        <f>IF(ISBLANK(LeaveTracker[[#This Row],[Employee Name]]),"-----",VLOOKUP(LeaveTracker[[#This Row],[Employee Name]],Employees[[Employee Name]:[Office]],7))</f>
        <v>0</v>
      </c>
      <c r="F6691" s="19" t="str">
        <f>IF(ISBLANK(LeaveTracker[[#This Row],[Employee Name]]),"-----",VLOOKUP(LeaveTracker[[#This Row],[Employee Name]],Employees[[Employee Name]:[Office]],6))</f>
        <v>CASUAL</v>
      </c>
      <c r="G6691" s="24">
        <v>45118</v>
      </c>
      <c r="H6691" s="24">
        <v>45121</v>
      </c>
      <c r="I6691" s="20" t="s">
        <v>82</v>
      </c>
      <c r="K6691" s="61" t="str">
        <f ca="1">LeaveTracker[[#This Row],[Days]]&amp;" "&amp;LeaveTracker[[#This Row],[Type of Leave]]</f>
        <v>4 VL</v>
      </c>
      <c r="L6691" s="23">
        <f ca="1">NETWORKDAYS(LeaveTracker[[#This Row],[Start Date]],LeaveTracker[[#This Row],[End Date]],lstHolidays)</f>
        <v>4</v>
      </c>
      <c r="M6691" s="27"/>
    </row>
    <row r="6692" spans="1:13" ht="30" hidden="1" customHeight="1" x14ac:dyDescent="0.3">
      <c r="A6692" s="27">
        <f t="shared" si="79"/>
        <v>2861</v>
      </c>
      <c r="B6692" s="31">
        <v>45127</v>
      </c>
      <c r="C6692" s="31">
        <v>45123</v>
      </c>
      <c r="D6692" s="19" t="s">
        <v>2452</v>
      </c>
      <c r="E6692" s="19" t="str">
        <f>IF(ISBLANK(LeaveTracker[[#This Row],[Employee Name]]),"-----",VLOOKUP(LeaveTracker[[#This Row],[Employee Name]],Employees[[Employee Name]:[Office]],7))</f>
        <v>COMELEC</v>
      </c>
      <c r="F6692" s="19" t="str">
        <f>IF(ISBLANK(LeaveTracker[[#This Row],[Employee Name]]),"-----",VLOOKUP(LeaveTracker[[#This Row],[Employee Name]],Employees[[Employee Name]:[Office]],6))</f>
        <v>REGULAR</v>
      </c>
      <c r="G6692" s="24">
        <v>45139</v>
      </c>
      <c r="H6692" s="24">
        <v>45169</v>
      </c>
      <c r="I6692" s="20" t="s">
        <v>82</v>
      </c>
      <c r="K6692" s="61" t="str">
        <f>LeaveTracker[[#This Row],[Days]]&amp;" "&amp;LeaveTracker[[#This Row],[Type of Leave]]</f>
        <v>21 VL</v>
      </c>
      <c r="L6692" s="23">
        <v>21</v>
      </c>
      <c r="M6692" s="27"/>
    </row>
    <row r="6693" spans="1:13" ht="30" hidden="1" customHeight="1" x14ac:dyDescent="0.3">
      <c r="A6693" s="27">
        <f t="shared" si="79"/>
        <v>2862</v>
      </c>
      <c r="B6693" s="31">
        <v>45127</v>
      </c>
      <c r="C6693" s="31">
        <v>45120</v>
      </c>
      <c r="D6693" s="19" t="s">
        <v>2013</v>
      </c>
      <c r="E6693" s="19" t="str">
        <f>IF(ISBLANK(LeaveTracker[[#This Row],[Employee Name]]),"-----",VLOOKUP(LeaveTracker[[#This Row],[Employee Name]],Employees[[Employee Name]:[Office]],7))</f>
        <v>VMO</v>
      </c>
      <c r="F6693" s="19" t="str">
        <f>IF(ISBLANK(LeaveTracker[[#This Row],[Employee Name]]),"-----",VLOOKUP(LeaveTracker[[#This Row],[Employee Name]],Employees[[Employee Name]:[Office]],6))</f>
        <v>REGULAR</v>
      </c>
      <c r="G6693" s="24">
        <v>45119</v>
      </c>
      <c r="H6693" s="24">
        <v>45119</v>
      </c>
      <c r="I6693" s="20" t="s">
        <v>81</v>
      </c>
      <c r="K6693" s="61" t="str">
        <f ca="1">LeaveTracker[[#This Row],[Days]]&amp;" "&amp;LeaveTracker[[#This Row],[Type of Leave]]</f>
        <v>1 SL</v>
      </c>
      <c r="L6693" s="23">
        <f ca="1">NETWORKDAYS(LeaveTracker[[#This Row],[Start Date]],LeaveTracker[[#This Row],[End Date]],lstHolidays)</f>
        <v>1</v>
      </c>
      <c r="M6693" s="27"/>
    </row>
    <row r="6694" spans="1:13" ht="30" hidden="1" customHeight="1" x14ac:dyDescent="0.3">
      <c r="A6694" s="27">
        <f t="shared" si="79"/>
        <v>2863</v>
      </c>
      <c r="B6694" s="31">
        <v>45127</v>
      </c>
      <c r="C6694" s="31">
        <v>45125</v>
      </c>
      <c r="D6694" s="19" t="s">
        <v>338</v>
      </c>
      <c r="E6694" s="19" t="str">
        <f>IF(ISBLANK(LeaveTracker[[#This Row],[Employee Name]]),"-----",VLOOKUP(LeaveTracker[[#This Row],[Employee Name]],Employees[[Employee Name]:[Office]],7))</f>
        <v>COMELEC</v>
      </c>
      <c r="F6694" s="19" t="str">
        <f>IF(ISBLANK(LeaveTracker[[#This Row],[Employee Name]]),"-----",VLOOKUP(LeaveTracker[[#This Row],[Employee Name]],Employees[[Employee Name]:[Office]],6))</f>
        <v>REGULAR</v>
      </c>
      <c r="G6694" s="24">
        <v>45133</v>
      </c>
      <c r="H6694" s="24">
        <v>45133</v>
      </c>
      <c r="I6694" s="19" t="s">
        <v>298</v>
      </c>
      <c r="J6694" s="43" t="s">
        <v>1003</v>
      </c>
      <c r="K6694" s="61" t="str">
        <f ca="1">LeaveTracker[[#This Row],[Days]]&amp;" "&amp;LeaveTracker[[#This Row],[Type of Leave]]</f>
        <v>1 OTHER</v>
      </c>
      <c r="L6694" s="23">
        <f ca="1">NETWORKDAYS(LeaveTracker[[#This Row],[Start Date]],LeaveTracker[[#This Row],[End Date]],lstHolidays)</f>
        <v>1</v>
      </c>
      <c r="M6694" s="27"/>
    </row>
    <row r="6695" spans="1:13" ht="30" hidden="1" customHeight="1" x14ac:dyDescent="0.3">
      <c r="A6695" s="27">
        <f t="shared" si="79"/>
        <v>2864</v>
      </c>
      <c r="B6695" s="31">
        <v>45127</v>
      </c>
      <c r="C6695" s="31">
        <v>45125</v>
      </c>
      <c r="D6695" s="19" t="s">
        <v>338</v>
      </c>
      <c r="E6695" s="19" t="str">
        <f>IF(ISBLANK(LeaveTracker[[#This Row],[Employee Name]]),"-----",VLOOKUP(LeaveTracker[[#This Row],[Employee Name]],Employees[[Employee Name]:[Office]],7))</f>
        <v>COMELEC</v>
      </c>
      <c r="F6695" s="19" t="str">
        <f>IF(ISBLANK(LeaveTracker[[#This Row],[Employee Name]]),"-----",VLOOKUP(LeaveTracker[[#This Row],[Employee Name]],Employees[[Employee Name]:[Office]],6))</f>
        <v>REGULAR</v>
      </c>
      <c r="G6695" s="24">
        <v>45131</v>
      </c>
      <c r="H6695" s="24">
        <v>45132</v>
      </c>
      <c r="I6695" s="20" t="s">
        <v>82</v>
      </c>
      <c r="K6695" s="61" t="str">
        <f ca="1">LeaveTracker[[#This Row],[Days]]&amp;" "&amp;LeaveTracker[[#This Row],[Type of Leave]]</f>
        <v>1 VL</v>
      </c>
      <c r="L6695" s="23">
        <f ca="1">NETWORKDAYS(LeaveTracker[[#This Row],[Start Date]],LeaveTracker[[#This Row],[End Date]],lstHolidays)</f>
        <v>1</v>
      </c>
      <c r="M6695" s="27"/>
    </row>
    <row r="6696" spans="1:13" ht="30" hidden="1" customHeight="1" x14ac:dyDescent="0.3">
      <c r="A6696" s="27">
        <f t="shared" ref="A6696:A6761" si="80">A6695+1</f>
        <v>2865</v>
      </c>
      <c r="B6696" s="31">
        <v>45127</v>
      </c>
      <c r="C6696" s="31">
        <v>45125</v>
      </c>
      <c r="D6696" s="19" t="s">
        <v>2129</v>
      </c>
      <c r="E6696" s="19" t="str">
        <f>IF(ISBLANK(LeaveTracker[[#This Row],[Employee Name]]),"-----",VLOOKUP(LeaveTracker[[#This Row],[Employee Name]],Employees[[Employee Name]:[Office]],7))</f>
        <v>CITY PLANNING &amp; DEV'T OFFICE</v>
      </c>
      <c r="F6696" s="19">
        <f>IF(ISBLANK(LeaveTracker[[#This Row],[Employee Name]]),"-----",VLOOKUP(LeaveTracker[[#This Row],[Employee Name]],Employees[[Employee Name]:[Office]],6))</f>
        <v>0</v>
      </c>
      <c r="G6696" s="24">
        <v>45124</v>
      </c>
      <c r="H6696" s="24">
        <v>45124</v>
      </c>
      <c r="I6696" s="20" t="s">
        <v>81</v>
      </c>
      <c r="K6696" s="61" t="str">
        <f ca="1">LeaveTracker[[#This Row],[Days]]&amp;" "&amp;LeaveTracker[[#This Row],[Type of Leave]]</f>
        <v>1 SL</v>
      </c>
      <c r="L6696" s="23">
        <f ca="1">NETWORKDAYS(LeaveTracker[[#This Row],[Start Date]],LeaveTracker[[#This Row],[End Date]],lstHolidays)</f>
        <v>1</v>
      </c>
      <c r="M6696" s="27"/>
    </row>
    <row r="6697" spans="1:13" ht="30" hidden="1" customHeight="1" x14ac:dyDescent="0.3">
      <c r="A6697" s="27">
        <f t="shared" si="80"/>
        <v>2866</v>
      </c>
      <c r="B6697" s="31">
        <v>45127</v>
      </c>
      <c r="C6697" s="31">
        <v>45125</v>
      </c>
      <c r="D6697" s="19" t="s">
        <v>422</v>
      </c>
      <c r="E6697" s="19" t="str">
        <f>IF(ISBLANK(LeaveTracker[[#This Row],[Employee Name]]),"-----",VLOOKUP(LeaveTracker[[#This Row],[Employee Name]],Employees[[Employee Name]:[Office]],7))</f>
        <v>CTO</v>
      </c>
      <c r="F6697" s="19" t="str">
        <f>IF(ISBLANK(LeaveTracker[[#This Row],[Employee Name]]),"-----",VLOOKUP(LeaveTracker[[#This Row],[Employee Name]],Employees[[Employee Name]:[Office]],6))</f>
        <v>REGULAR</v>
      </c>
      <c r="G6697" s="24">
        <v>45124</v>
      </c>
      <c r="H6697" s="24">
        <v>45124</v>
      </c>
      <c r="I6697" s="20" t="s">
        <v>81</v>
      </c>
      <c r="K6697" s="61" t="str">
        <f ca="1">LeaveTracker[[#This Row],[Days]]&amp;" "&amp;LeaveTracker[[#This Row],[Type of Leave]]</f>
        <v>1 SL</v>
      </c>
      <c r="L6697" s="23">
        <f ca="1">NETWORKDAYS(LeaveTracker[[#This Row],[Start Date]],LeaveTracker[[#This Row],[End Date]],lstHolidays)</f>
        <v>1</v>
      </c>
      <c r="M6697" s="27"/>
    </row>
    <row r="6698" spans="1:13" ht="30" hidden="1" customHeight="1" x14ac:dyDescent="0.3">
      <c r="A6698" s="27">
        <f t="shared" si="80"/>
        <v>2867</v>
      </c>
      <c r="B6698" s="31">
        <v>45127</v>
      </c>
      <c r="C6698" s="31">
        <v>45120</v>
      </c>
      <c r="D6698" s="19" t="s">
        <v>1070</v>
      </c>
      <c r="E6698" s="19" t="str">
        <f>IF(ISBLANK(LeaveTracker[[#This Row],[Employee Name]]),"-----",VLOOKUP(LeaveTracker[[#This Row],[Employee Name]],Employees[[Employee Name]:[Office]],7))</f>
        <v>PIO</v>
      </c>
      <c r="F6698" s="19" t="str">
        <f>IF(ISBLANK(LeaveTracker[[#This Row],[Employee Name]]),"-----",VLOOKUP(LeaveTracker[[#This Row],[Employee Name]],Employees[[Employee Name]:[Office]],6))</f>
        <v>REGULAR</v>
      </c>
      <c r="G6698" s="24">
        <v>45118</v>
      </c>
      <c r="H6698" s="24">
        <v>45119</v>
      </c>
      <c r="I6698" s="20" t="s">
        <v>81</v>
      </c>
      <c r="K6698" s="61" t="str">
        <f ca="1">LeaveTracker[[#This Row],[Days]]&amp;" "&amp;LeaveTracker[[#This Row],[Type of Leave]]</f>
        <v>2 SL</v>
      </c>
      <c r="L6698" s="23">
        <f ca="1">NETWORKDAYS(LeaveTracker[[#This Row],[Start Date]],LeaveTracker[[#This Row],[End Date]],lstHolidays)</f>
        <v>2</v>
      </c>
      <c r="M6698" s="27"/>
    </row>
    <row r="6699" spans="1:13" ht="30" hidden="1" customHeight="1" x14ac:dyDescent="0.3">
      <c r="A6699" s="27">
        <f t="shared" si="80"/>
        <v>2868</v>
      </c>
      <c r="B6699" s="31">
        <v>45127</v>
      </c>
      <c r="C6699" s="31">
        <v>45125</v>
      </c>
      <c r="D6699" s="19" t="s">
        <v>338</v>
      </c>
      <c r="E6699" s="19" t="str">
        <f>IF(ISBLANK(LeaveTracker[[#This Row],[Employee Name]]),"-----",VLOOKUP(LeaveTracker[[#This Row],[Employee Name]],Employees[[Employee Name]:[Office]],7))</f>
        <v>COMELEC</v>
      </c>
      <c r="F6699" s="19" t="str">
        <f>IF(ISBLANK(LeaveTracker[[#This Row],[Employee Name]]),"-----",VLOOKUP(LeaveTracker[[#This Row],[Employee Name]],Employees[[Employee Name]:[Office]],6))</f>
        <v>REGULAR</v>
      </c>
      <c r="G6699" s="24">
        <v>45120</v>
      </c>
      <c r="H6699" s="24">
        <v>45120</v>
      </c>
      <c r="I6699" s="20" t="s">
        <v>81</v>
      </c>
      <c r="K6699" s="61" t="str">
        <f ca="1">LeaveTracker[[#This Row],[Days]]&amp;" "&amp;LeaveTracker[[#This Row],[Type of Leave]]</f>
        <v>1 SL</v>
      </c>
      <c r="L6699" s="23">
        <f ca="1">NETWORKDAYS(LeaveTracker[[#This Row],[Start Date]],LeaveTracker[[#This Row],[End Date]],lstHolidays)</f>
        <v>1</v>
      </c>
      <c r="M6699" s="27"/>
    </row>
    <row r="6700" spans="1:13" ht="30" hidden="1" customHeight="1" x14ac:dyDescent="0.3">
      <c r="A6700" s="27">
        <f t="shared" si="80"/>
        <v>2869</v>
      </c>
      <c r="B6700" s="31">
        <v>45127</v>
      </c>
      <c r="C6700" s="31">
        <v>45124</v>
      </c>
      <c r="D6700" s="19" t="s">
        <v>471</v>
      </c>
      <c r="E6700" s="19" t="str">
        <f>IF(ISBLANK(LeaveTracker[[#This Row],[Employee Name]]),"-----",VLOOKUP(LeaveTracker[[#This Row],[Employee Name]],Employees[[Employee Name]:[Office]],7))</f>
        <v>PIO</v>
      </c>
      <c r="F6700" s="19" t="str">
        <f>IF(ISBLANK(LeaveTracker[[#This Row],[Employee Name]]),"-----",VLOOKUP(LeaveTracker[[#This Row],[Employee Name]],Employees[[Employee Name]:[Office]],6))</f>
        <v>REGULAR</v>
      </c>
      <c r="G6700" s="24">
        <v>45123</v>
      </c>
      <c r="H6700" s="24">
        <v>45123</v>
      </c>
      <c r="I6700" s="20" t="s">
        <v>81</v>
      </c>
      <c r="K6700" s="61" t="str">
        <f>LeaveTracker[[#This Row],[Days]]&amp;" "&amp;LeaveTracker[[#This Row],[Type of Leave]]</f>
        <v>1 SL</v>
      </c>
      <c r="L6700" s="23">
        <v>1</v>
      </c>
      <c r="M6700" s="27"/>
    </row>
    <row r="6701" spans="1:13" ht="30" hidden="1" customHeight="1" x14ac:dyDescent="0.3">
      <c r="A6701" s="27">
        <f t="shared" si="80"/>
        <v>2870</v>
      </c>
      <c r="B6701" s="31">
        <v>45127</v>
      </c>
      <c r="C6701" s="31">
        <v>45124</v>
      </c>
      <c r="D6701" s="19" t="s">
        <v>1850</v>
      </c>
      <c r="E6701" s="19" t="str">
        <f>IF(ISBLANK(LeaveTracker[[#This Row],[Employee Name]]),"-----",VLOOKUP(LeaveTracker[[#This Row],[Employee Name]],Employees[[Employee Name]:[Office]],7))</f>
        <v>BIR</v>
      </c>
      <c r="F6701" s="19" t="str">
        <f>IF(ISBLANK(LeaveTracker[[#This Row],[Employee Name]]),"-----",VLOOKUP(LeaveTracker[[#This Row],[Employee Name]],Employees[[Employee Name]:[Office]],6))</f>
        <v>CASUAL</v>
      </c>
      <c r="G6701" s="24">
        <v>45119</v>
      </c>
      <c r="H6701" s="24">
        <v>45121</v>
      </c>
      <c r="I6701" s="20" t="s">
        <v>81</v>
      </c>
      <c r="K6701" s="61" t="str">
        <f ca="1">LeaveTracker[[#This Row],[Days]]&amp;" "&amp;LeaveTracker[[#This Row],[Type of Leave]]</f>
        <v>3 SL</v>
      </c>
      <c r="L6701" s="23">
        <f ca="1">NETWORKDAYS(LeaveTracker[[#This Row],[Start Date]],LeaveTracker[[#This Row],[End Date]],lstHolidays)</f>
        <v>3</v>
      </c>
      <c r="M6701" s="27"/>
    </row>
    <row r="6702" spans="1:13" ht="30" hidden="1" customHeight="1" x14ac:dyDescent="0.3">
      <c r="A6702" s="27">
        <f t="shared" si="80"/>
        <v>2871</v>
      </c>
      <c r="B6702" s="31">
        <v>45127</v>
      </c>
      <c r="C6702" s="31">
        <v>45103</v>
      </c>
      <c r="D6702" s="19" t="s">
        <v>914</v>
      </c>
      <c r="E6702" s="19" t="str">
        <f>IF(ISBLANK(LeaveTracker[[#This Row],[Employee Name]]),"-----",VLOOKUP(LeaveTracker[[#This Row],[Employee Name]],Employees[[Employee Name]:[Office]],7))</f>
        <v>CPDO</v>
      </c>
      <c r="F6702" s="19" t="str">
        <f>IF(ISBLANK(LeaveTracker[[#This Row],[Employee Name]]),"-----",VLOOKUP(LeaveTracker[[#This Row],[Employee Name]],Employees[[Employee Name]:[Office]],6))</f>
        <v>REGULAR</v>
      </c>
      <c r="G6702" s="24">
        <v>45097</v>
      </c>
      <c r="H6702" s="24">
        <v>45097</v>
      </c>
      <c r="I6702" s="20" t="s">
        <v>81</v>
      </c>
      <c r="K6702" s="61" t="str">
        <f ca="1">LeaveTracker[[#This Row],[Days]]&amp;" "&amp;LeaveTracker[[#This Row],[Type of Leave]]</f>
        <v>1 SL</v>
      </c>
      <c r="L6702" s="23">
        <f ca="1">NETWORKDAYS(LeaveTracker[[#This Row],[Start Date]],LeaveTracker[[#This Row],[End Date]],lstHolidays)</f>
        <v>1</v>
      </c>
      <c r="M6702" s="27"/>
    </row>
    <row r="6703" spans="1:13" ht="30" hidden="1" customHeight="1" x14ac:dyDescent="0.3">
      <c r="A6703" s="27">
        <f t="shared" si="80"/>
        <v>2872</v>
      </c>
      <c r="B6703" s="31">
        <v>45127</v>
      </c>
      <c r="C6703" s="31">
        <v>45118</v>
      </c>
      <c r="D6703" s="19" t="s">
        <v>1774</v>
      </c>
      <c r="E6703" s="19" t="str">
        <f>IF(ISBLANK(LeaveTracker[[#This Row],[Employee Name]]),"-----",VLOOKUP(LeaveTracker[[#This Row],[Employee Name]],Employees[[Employee Name]:[Office]],7))</f>
        <v>GSO</v>
      </c>
      <c r="F6703" s="19" t="str">
        <f>IF(ISBLANK(LeaveTracker[[#This Row],[Employee Name]]),"-----",VLOOKUP(LeaveTracker[[#This Row],[Employee Name]],Employees[[Employee Name]:[Office]],6))</f>
        <v>CASUAL</v>
      </c>
      <c r="G6703" s="24">
        <v>45128</v>
      </c>
      <c r="H6703" s="24">
        <v>45128</v>
      </c>
      <c r="I6703" s="20" t="s">
        <v>82</v>
      </c>
      <c r="K6703" s="61" t="str">
        <f ca="1">LeaveTracker[[#This Row],[Days]]&amp;" "&amp;LeaveTracker[[#This Row],[Type of Leave]]</f>
        <v>1 VL</v>
      </c>
      <c r="L6703" s="23">
        <f ca="1">NETWORKDAYS(LeaveTracker[[#This Row],[Start Date]],LeaveTracker[[#This Row],[End Date]],lstHolidays)</f>
        <v>1</v>
      </c>
      <c r="M6703" s="27"/>
    </row>
    <row r="6704" spans="1:13" ht="30" hidden="1" customHeight="1" x14ac:dyDescent="0.3">
      <c r="A6704" s="27">
        <f t="shared" si="80"/>
        <v>2873</v>
      </c>
      <c r="B6704" s="31">
        <v>45127</v>
      </c>
      <c r="C6704" s="31">
        <v>45117</v>
      </c>
      <c r="D6704" s="19" t="s">
        <v>1774</v>
      </c>
      <c r="E6704" s="19" t="str">
        <f>IF(ISBLANK(LeaveTracker[[#This Row],[Employee Name]]),"-----",VLOOKUP(LeaveTracker[[#This Row],[Employee Name]],Employees[[Employee Name]:[Office]],7))</f>
        <v>GSO</v>
      </c>
      <c r="F6704" s="19" t="str">
        <f>IF(ISBLANK(LeaveTracker[[#This Row],[Employee Name]]),"-----",VLOOKUP(LeaveTracker[[#This Row],[Employee Name]],Employees[[Employee Name]:[Office]],6))</f>
        <v>CASUAL</v>
      </c>
      <c r="G6704" s="24">
        <v>45124</v>
      </c>
      <c r="H6704" s="24">
        <v>45124</v>
      </c>
      <c r="I6704" s="20" t="s">
        <v>82</v>
      </c>
      <c r="K6704" s="61" t="str">
        <f ca="1">LeaveTracker[[#This Row],[Days]]&amp;" "&amp;LeaveTracker[[#This Row],[Type of Leave]]</f>
        <v>1 VL</v>
      </c>
      <c r="L6704" s="23">
        <f ca="1">NETWORKDAYS(LeaveTracker[[#This Row],[Start Date]],LeaveTracker[[#This Row],[End Date]],lstHolidays)</f>
        <v>1</v>
      </c>
      <c r="M6704" s="27"/>
    </row>
    <row r="6705" spans="1:13" ht="30" hidden="1" customHeight="1" x14ac:dyDescent="0.3">
      <c r="A6705" s="27">
        <f t="shared" si="80"/>
        <v>2874</v>
      </c>
      <c r="B6705" s="31">
        <v>45127</v>
      </c>
      <c r="C6705" s="31">
        <v>45120</v>
      </c>
      <c r="D6705" s="19" t="s">
        <v>1841</v>
      </c>
      <c r="E6705" s="19" t="str">
        <f>IF(ISBLANK(LeaveTracker[[#This Row],[Employee Name]]),"-----",VLOOKUP(LeaveTracker[[#This Row],[Employee Name]],Employees[[Employee Name]:[Office]],7))</f>
        <v>CPDO</v>
      </c>
      <c r="F6705" s="19" t="str">
        <f>IF(ISBLANK(LeaveTracker[[#This Row],[Employee Name]]),"-----",VLOOKUP(LeaveTracker[[#This Row],[Employee Name]],Employees[[Employee Name]:[Office]],6))</f>
        <v>CASUAL</v>
      </c>
      <c r="G6705" s="24">
        <v>45126</v>
      </c>
      <c r="H6705" s="24">
        <v>45128</v>
      </c>
      <c r="I6705" s="20" t="s">
        <v>82</v>
      </c>
      <c r="K6705" s="61" t="str">
        <f ca="1">LeaveTracker[[#This Row],[Days]]&amp;" "&amp;LeaveTracker[[#This Row],[Type of Leave]]</f>
        <v>3 VL</v>
      </c>
      <c r="L6705" s="23">
        <f ca="1">NETWORKDAYS(LeaveTracker[[#This Row],[Start Date]],LeaveTracker[[#This Row],[End Date]],lstHolidays)</f>
        <v>3</v>
      </c>
      <c r="M6705" s="27"/>
    </row>
    <row r="6706" spans="1:13" ht="30" hidden="1" customHeight="1" x14ac:dyDescent="0.3">
      <c r="A6706" s="27">
        <f t="shared" si="80"/>
        <v>2875</v>
      </c>
      <c r="B6706" s="31">
        <v>45127</v>
      </c>
      <c r="C6706" s="31">
        <v>45117</v>
      </c>
      <c r="D6706" s="19" t="s">
        <v>1872</v>
      </c>
      <c r="E6706" s="19" t="str">
        <f>IF(ISBLANK(LeaveTracker[[#This Row],[Employee Name]]),"-----",VLOOKUP(LeaveTracker[[#This Row],[Employee Name]],Employees[[Employee Name]:[Office]],7))</f>
        <v>MO</v>
      </c>
      <c r="F6706" s="19" t="str">
        <f>IF(ISBLANK(LeaveTracker[[#This Row],[Employee Name]]),"-----",VLOOKUP(LeaveTracker[[#This Row],[Employee Name]],Employees[[Employee Name]:[Office]],6))</f>
        <v>CASUAL</v>
      </c>
      <c r="G6706" s="24">
        <v>45120</v>
      </c>
      <c r="H6706" s="24">
        <v>45120</v>
      </c>
      <c r="I6706" s="19" t="s">
        <v>298</v>
      </c>
      <c r="J6706" s="43" t="s">
        <v>1003</v>
      </c>
      <c r="K6706" s="61" t="str">
        <f ca="1">LeaveTracker[[#This Row],[Days]]&amp;" "&amp;LeaveTracker[[#This Row],[Type of Leave]]</f>
        <v>1 OTHER</v>
      </c>
      <c r="L6706" s="23">
        <f ca="1">NETWORKDAYS(LeaveTracker[[#This Row],[Start Date]],LeaveTracker[[#This Row],[End Date]],lstHolidays)</f>
        <v>1</v>
      </c>
      <c r="M6706" s="27"/>
    </row>
    <row r="6707" spans="1:13" ht="30" hidden="1" customHeight="1" x14ac:dyDescent="0.3">
      <c r="A6707" s="27">
        <f t="shared" si="80"/>
        <v>2876</v>
      </c>
      <c r="B6707" s="31">
        <v>45127</v>
      </c>
      <c r="C6707" s="31">
        <v>45125</v>
      </c>
      <c r="D6707" s="19" t="s">
        <v>1865</v>
      </c>
      <c r="E6707" s="19" t="str">
        <f>IF(ISBLANK(LeaveTracker[[#This Row],[Employee Name]]),"-----",VLOOKUP(LeaveTracker[[#This Row],[Employee Name]],Employees[[Employee Name]:[Office]],7))</f>
        <v>GSO</v>
      </c>
      <c r="F6707" s="19" t="str">
        <f>IF(ISBLANK(LeaveTracker[[#This Row],[Employee Name]]),"-----",VLOOKUP(LeaveTracker[[#This Row],[Employee Name]],Employees[[Employee Name]:[Office]],6))</f>
        <v>CASUAL</v>
      </c>
      <c r="G6707" s="24">
        <v>45121</v>
      </c>
      <c r="H6707" s="24">
        <v>45121</v>
      </c>
      <c r="I6707" s="19" t="s">
        <v>298</v>
      </c>
      <c r="J6707" s="43" t="s">
        <v>1003</v>
      </c>
      <c r="K6707" s="61" t="str">
        <f ca="1">LeaveTracker[[#This Row],[Days]]&amp;" "&amp;LeaveTracker[[#This Row],[Type of Leave]]</f>
        <v>1 OTHER</v>
      </c>
      <c r="L6707" s="23">
        <f ca="1">NETWORKDAYS(LeaveTracker[[#This Row],[Start Date]],LeaveTracker[[#This Row],[End Date]],lstHolidays)</f>
        <v>1</v>
      </c>
      <c r="M6707" s="27"/>
    </row>
    <row r="6708" spans="1:13" ht="30" hidden="1" customHeight="1" x14ac:dyDescent="0.3">
      <c r="A6708" s="27">
        <v>2876</v>
      </c>
      <c r="B6708" s="31">
        <v>45127</v>
      </c>
      <c r="C6708" s="31">
        <v>45125</v>
      </c>
      <c r="D6708" s="19" t="s">
        <v>1865</v>
      </c>
      <c r="E6708" s="19" t="str">
        <f>IF(ISBLANK(LeaveTracker[[#This Row],[Employee Name]]),"-----",VLOOKUP(LeaveTracker[[#This Row],[Employee Name]],Employees[[Employee Name]:[Office]],7))</f>
        <v>GSO</v>
      </c>
      <c r="F6708" s="19" t="str">
        <f>IF(ISBLANK(LeaveTracker[[#This Row],[Employee Name]]),"-----",VLOOKUP(LeaveTracker[[#This Row],[Employee Name]],Employees[[Employee Name]:[Office]],6))</f>
        <v>CASUAL</v>
      </c>
      <c r="G6708" s="24">
        <v>45124</v>
      </c>
      <c r="H6708" s="24">
        <v>45124</v>
      </c>
      <c r="I6708" s="19" t="s">
        <v>298</v>
      </c>
      <c r="J6708" s="43" t="s">
        <v>1003</v>
      </c>
      <c r="K6708" s="61" t="str">
        <f ca="1">LeaveTracker[[#This Row],[Days]]&amp;" "&amp;LeaveTracker[[#This Row],[Type of Leave]]</f>
        <v>1 OTHER</v>
      </c>
      <c r="L6708" s="23">
        <f ca="1">NETWORKDAYS(LeaveTracker[[#This Row],[Start Date]],LeaveTracker[[#This Row],[End Date]],lstHolidays)</f>
        <v>1</v>
      </c>
      <c r="M6708" s="27"/>
    </row>
    <row r="6709" spans="1:13" ht="30" hidden="1" customHeight="1" x14ac:dyDescent="0.3">
      <c r="A6709" s="27">
        <f>A6707+1</f>
        <v>2877</v>
      </c>
      <c r="B6709" s="31">
        <v>45127</v>
      </c>
      <c r="C6709" s="31">
        <v>45125</v>
      </c>
      <c r="D6709" s="19" t="s">
        <v>559</v>
      </c>
      <c r="E6709" s="19" t="str">
        <f>IF(ISBLANK(LeaveTracker[[#This Row],[Employee Name]]),"-----",VLOOKUP(LeaveTracker[[#This Row],[Employee Name]],Employees[[Employee Name]:[Office]],7))</f>
        <v>CENRO</v>
      </c>
      <c r="F6709" s="19" t="str">
        <f>IF(ISBLANK(LeaveTracker[[#This Row],[Employee Name]]),"-----",VLOOKUP(LeaveTracker[[#This Row],[Employee Name]],Employees[[Employee Name]:[Office]],6))</f>
        <v>REGULAR</v>
      </c>
      <c r="G6709" s="24">
        <v>45120</v>
      </c>
      <c r="H6709" s="24">
        <v>45121</v>
      </c>
      <c r="I6709" s="20" t="s">
        <v>81</v>
      </c>
      <c r="K6709" s="61" t="str">
        <f ca="1">LeaveTracker[[#This Row],[Days]]&amp;" "&amp;LeaveTracker[[#This Row],[Type of Leave]]</f>
        <v>2 SL</v>
      </c>
      <c r="L6709" s="23">
        <f ca="1">NETWORKDAYS(LeaveTracker[[#This Row],[Start Date]],LeaveTracker[[#This Row],[End Date]],lstHolidays)</f>
        <v>2</v>
      </c>
      <c r="M6709" s="27"/>
    </row>
    <row r="6710" spans="1:13" ht="30" hidden="1" customHeight="1" x14ac:dyDescent="0.3">
      <c r="A6710" s="27">
        <f t="shared" si="80"/>
        <v>2878</v>
      </c>
      <c r="B6710" s="31">
        <v>45127</v>
      </c>
      <c r="C6710" s="31">
        <v>45124</v>
      </c>
      <c r="D6710" s="19" t="s">
        <v>1781</v>
      </c>
      <c r="E6710" s="19" t="str">
        <f>IF(ISBLANK(LeaveTracker[[#This Row],[Employee Name]]),"-----",VLOOKUP(LeaveTracker[[#This Row],[Employee Name]],Employees[[Employee Name]:[Office]],7))</f>
        <v>CHO</v>
      </c>
      <c r="F6710" s="19" t="str">
        <f>IF(ISBLANK(LeaveTracker[[#This Row],[Employee Name]]),"-----",VLOOKUP(LeaveTracker[[#This Row],[Employee Name]],Employees[[Employee Name]:[Office]],6))</f>
        <v>CASUAL</v>
      </c>
      <c r="G6710" s="24">
        <v>45120</v>
      </c>
      <c r="H6710" s="24">
        <v>45121</v>
      </c>
      <c r="I6710" s="20" t="s">
        <v>81</v>
      </c>
      <c r="K6710" s="61" t="str">
        <f ca="1">LeaveTracker[[#This Row],[Days]]&amp;" "&amp;LeaveTracker[[#This Row],[Type of Leave]]</f>
        <v>2 SL</v>
      </c>
      <c r="L6710" s="23">
        <f ca="1">NETWORKDAYS(LeaveTracker[[#This Row],[Start Date]],LeaveTracker[[#This Row],[End Date]],lstHolidays)</f>
        <v>2</v>
      </c>
      <c r="M6710" s="27"/>
    </row>
    <row r="6711" spans="1:13" ht="30" hidden="1" customHeight="1" x14ac:dyDescent="0.3">
      <c r="A6711" s="27">
        <f t="shared" si="80"/>
        <v>2879</v>
      </c>
      <c r="B6711" s="31">
        <v>45127</v>
      </c>
      <c r="C6711" s="31">
        <v>45126</v>
      </c>
      <c r="D6711" s="19" t="s">
        <v>231</v>
      </c>
      <c r="E6711" s="19" t="str">
        <f>IF(ISBLANK(LeaveTracker[[#This Row],[Employee Name]]),"-----",VLOOKUP(LeaveTracker[[#This Row],[Employee Name]],Employees[[Employee Name]:[Office]],7))</f>
        <v>CSWDO</v>
      </c>
      <c r="F6711" s="19" t="str">
        <f>IF(ISBLANK(LeaveTracker[[#This Row],[Employee Name]]),"-----",VLOOKUP(LeaveTracker[[#This Row],[Employee Name]],Employees[[Employee Name]:[Office]],6))</f>
        <v>REGULAR</v>
      </c>
      <c r="G6711" s="24">
        <v>45125</v>
      </c>
      <c r="H6711" s="24">
        <v>45125</v>
      </c>
      <c r="I6711" s="20" t="s">
        <v>81</v>
      </c>
      <c r="K6711" s="61" t="str">
        <f ca="1">LeaveTracker[[#This Row],[Days]]&amp;" "&amp;LeaveTracker[[#This Row],[Type of Leave]]</f>
        <v>1 SL</v>
      </c>
      <c r="L6711" s="23">
        <f ca="1">NETWORKDAYS(LeaveTracker[[#This Row],[Start Date]],LeaveTracker[[#This Row],[End Date]],lstHolidays)</f>
        <v>1</v>
      </c>
      <c r="M6711" s="27"/>
    </row>
    <row r="6712" spans="1:13" ht="30" hidden="1" customHeight="1" x14ac:dyDescent="0.3">
      <c r="A6712" s="27">
        <f t="shared" si="80"/>
        <v>2880</v>
      </c>
      <c r="B6712" s="31">
        <v>45127</v>
      </c>
      <c r="C6712" s="31">
        <v>45124</v>
      </c>
      <c r="D6712" s="19" t="s">
        <v>2453</v>
      </c>
      <c r="E6712" s="19" t="str">
        <f>IF(ISBLANK(LeaveTracker[[#This Row],[Employee Name]]),"-----",VLOOKUP(LeaveTracker[[#This Row],[Employee Name]],Employees[[Employee Name]:[Office]],7))</f>
        <v>PEOPLE'S PARK</v>
      </c>
      <c r="F6712" s="19" t="str">
        <f>IF(ISBLANK(LeaveTracker[[#This Row],[Employee Name]]),"-----",VLOOKUP(LeaveTracker[[#This Row],[Employee Name]],Employees[[Employee Name]:[Office]],6))</f>
        <v>CASUAL</v>
      </c>
      <c r="G6712" s="24">
        <v>45139</v>
      </c>
      <c r="H6712" s="24">
        <v>45152</v>
      </c>
      <c r="I6712" s="20" t="s">
        <v>82</v>
      </c>
      <c r="K6712" s="61" t="str">
        <f ca="1">LeaveTracker[[#This Row],[Days]]&amp;" "&amp;LeaveTracker[[#This Row],[Type of Leave]]</f>
        <v>10 VL</v>
      </c>
      <c r="L6712" s="23">
        <f ca="1">NETWORKDAYS(LeaveTracker[[#This Row],[Start Date]],LeaveTracker[[#This Row],[End Date]],lstHolidays)</f>
        <v>10</v>
      </c>
      <c r="M6712" s="27"/>
    </row>
    <row r="6713" spans="1:13" ht="30" hidden="1" customHeight="1" x14ac:dyDescent="0.3">
      <c r="A6713" s="27">
        <f t="shared" si="80"/>
        <v>2881</v>
      </c>
      <c r="B6713" s="31">
        <v>45127</v>
      </c>
      <c r="C6713" s="31">
        <v>45118</v>
      </c>
      <c r="D6713" s="19" t="s">
        <v>578</v>
      </c>
      <c r="E6713" s="19" t="str">
        <f>IF(ISBLANK(LeaveTracker[[#This Row],[Employee Name]]),"-----",VLOOKUP(LeaveTracker[[#This Row],[Employee Name]],Employees[[Employee Name]:[Office]],7))</f>
        <v>CCT</v>
      </c>
      <c r="F6713" s="19" t="str">
        <f>IF(ISBLANK(LeaveTracker[[#This Row],[Employee Name]]),"-----",VLOOKUP(LeaveTracker[[#This Row],[Employee Name]],Employees[[Employee Name]:[Office]],6))</f>
        <v>REGULAR</v>
      </c>
      <c r="G6713" s="24">
        <v>45117</v>
      </c>
      <c r="H6713" s="24">
        <v>45117</v>
      </c>
      <c r="I6713" s="19" t="s">
        <v>298</v>
      </c>
      <c r="J6713" s="43" t="s">
        <v>1003</v>
      </c>
      <c r="K6713" s="61" t="str">
        <f ca="1">LeaveTracker[[#This Row],[Days]]&amp;" "&amp;LeaveTracker[[#This Row],[Type of Leave]]</f>
        <v>1 OTHER</v>
      </c>
      <c r="L6713" s="23">
        <f ca="1">NETWORKDAYS(LeaveTracker[[#This Row],[Start Date]],LeaveTracker[[#This Row],[End Date]],lstHolidays)</f>
        <v>1</v>
      </c>
      <c r="M6713" s="27"/>
    </row>
    <row r="6714" spans="1:13" ht="30" hidden="1" customHeight="1" x14ac:dyDescent="0.3">
      <c r="A6714" s="27">
        <f t="shared" si="80"/>
        <v>2882</v>
      </c>
      <c r="B6714" s="31">
        <v>45127</v>
      </c>
      <c r="C6714" s="31">
        <v>45120</v>
      </c>
      <c r="D6714" s="19" t="s">
        <v>578</v>
      </c>
      <c r="E6714" s="19" t="str">
        <f>IF(ISBLANK(LeaveTracker[[#This Row],[Employee Name]]),"-----",VLOOKUP(LeaveTracker[[#This Row],[Employee Name]],Employees[[Employee Name]:[Office]],7))</f>
        <v>CCT</v>
      </c>
      <c r="F6714" s="19" t="str">
        <f>IF(ISBLANK(LeaveTracker[[#This Row],[Employee Name]]),"-----",VLOOKUP(LeaveTracker[[#This Row],[Employee Name]],Employees[[Employee Name]:[Office]],6))</f>
        <v>REGULAR</v>
      </c>
      <c r="G6714" s="24">
        <v>45119</v>
      </c>
      <c r="H6714" s="24">
        <v>45119</v>
      </c>
      <c r="I6714" s="20" t="s">
        <v>81</v>
      </c>
      <c r="K6714" s="61" t="str">
        <f ca="1">LeaveTracker[[#This Row],[Days]]&amp;" "&amp;LeaveTracker[[#This Row],[Type of Leave]]</f>
        <v>1 SL</v>
      </c>
      <c r="L6714" s="23">
        <f ca="1">NETWORKDAYS(LeaveTracker[[#This Row],[Start Date]],LeaveTracker[[#This Row],[End Date]],lstHolidays)</f>
        <v>1</v>
      </c>
      <c r="M6714" s="27"/>
    </row>
    <row r="6715" spans="1:13" ht="30" hidden="1" customHeight="1" x14ac:dyDescent="0.3">
      <c r="A6715" s="27">
        <f t="shared" si="80"/>
        <v>2883</v>
      </c>
      <c r="B6715" s="31">
        <v>45127</v>
      </c>
      <c r="C6715" s="31">
        <v>45120</v>
      </c>
      <c r="D6715" s="19" t="s">
        <v>224</v>
      </c>
      <c r="E6715" s="19" t="str">
        <f>IF(ISBLANK(LeaveTracker[[#This Row],[Employee Name]]),"-----",VLOOKUP(LeaveTracker[[#This Row],[Employee Name]],Employees[[Employee Name]:[Office]],7))</f>
        <v>CSWDO</v>
      </c>
      <c r="F6715" s="19" t="str">
        <f>IF(ISBLANK(LeaveTracker[[#This Row],[Employee Name]]),"-----",VLOOKUP(LeaveTracker[[#This Row],[Employee Name]],Employees[[Employee Name]:[Office]],6))</f>
        <v>REGULAR</v>
      </c>
      <c r="G6715" s="24">
        <v>45119</v>
      </c>
      <c r="H6715" s="24">
        <v>45119</v>
      </c>
      <c r="I6715" s="20" t="s">
        <v>81</v>
      </c>
      <c r="K6715" s="61" t="str">
        <f ca="1">LeaveTracker[[#This Row],[Days]]&amp;" "&amp;LeaveTracker[[#This Row],[Type of Leave]]</f>
        <v>1 SL</v>
      </c>
      <c r="L6715" s="23">
        <f ca="1">NETWORKDAYS(LeaveTracker[[#This Row],[Start Date]],LeaveTracker[[#This Row],[End Date]],lstHolidays)</f>
        <v>1</v>
      </c>
      <c r="M6715" s="27"/>
    </row>
    <row r="6716" spans="1:13" ht="30" hidden="1" customHeight="1" x14ac:dyDescent="0.3">
      <c r="A6716" s="27">
        <f t="shared" si="80"/>
        <v>2884</v>
      </c>
      <c r="B6716" s="31">
        <v>45127</v>
      </c>
      <c r="C6716" s="31">
        <v>45120</v>
      </c>
      <c r="D6716" s="19" t="s">
        <v>121</v>
      </c>
      <c r="E6716" s="19" t="str">
        <f>IF(ISBLANK(LeaveTracker[[#This Row],[Employee Name]]),"-----",VLOOKUP(LeaveTracker[[#This Row],[Employee Name]],Employees[[Employee Name]:[Office]],7))</f>
        <v>CHARACTER OFFICE</v>
      </c>
      <c r="F6716" s="19" t="str">
        <f>IF(ISBLANK(LeaveTracker[[#This Row],[Employee Name]]),"-----",VLOOKUP(LeaveTracker[[#This Row],[Employee Name]],Employees[[Employee Name]:[Office]],6))</f>
        <v>REGULAR</v>
      </c>
      <c r="G6716" s="24">
        <v>45118</v>
      </c>
      <c r="H6716" s="24">
        <v>45119</v>
      </c>
      <c r="I6716" s="20" t="s">
        <v>81</v>
      </c>
      <c r="K6716" s="61" t="str">
        <f ca="1">LeaveTracker[[#This Row],[Days]]&amp;" "&amp;LeaveTracker[[#This Row],[Type of Leave]]</f>
        <v>2 SL</v>
      </c>
      <c r="L6716" s="23">
        <f ca="1">NETWORKDAYS(LeaveTracker[[#This Row],[Start Date]],LeaveTracker[[#This Row],[End Date]],lstHolidays)</f>
        <v>2</v>
      </c>
      <c r="M6716" s="27"/>
    </row>
    <row r="6717" spans="1:13" ht="30" hidden="1" customHeight="1" x14ac:dyDescent="0.3">
      <c r="A6717" s="27">
        <f t="shared" si="80"/>
        <v>2885</v>
      </c>
      <c r="B6717" s="31">
        <v>45127</v>
      </c>
      <c r="C6717" s="31">
        <v>45120</v>
      </c>
      <c r="D6717" s="19" t="s">
        <v>1729</v>
      </c>
      <c r="E6717" s="19" t="str">
        <f>IF(ISBLANK(LeaveTracker[[#This Row],[Employee Name]]),"-----",VLOOKUP(LeaveTracker[[#This Row],[Employee Name]],Employees[[Employee Name]:[Office]],7))</f>
        <v>LEGAL</v>
      </c>
      <c r="F6717" s="19" t="str">
        <f>IF(ISBLANK(LeaveTracker[[#This Row],[Employee Name]]),"-----",VLOOKUP(LeaveTracker[[#This Row],[Employee Name]],Employees[[Employee Name]:[Office]],6))</f>
        <v>CASUAL</v>
      </c>
      <c r="G6717" s="24">
        <v>45114</v>
      </c>
      <c r="H6717" s="24">
        <v>45114</v>
      </c>
      <c r="I6717" s="20" t="s">
        <v>81</v>
      </c>
      <c r="K6717" s="61" t="str">
        <f ca="1">LeaveTracker[[#This Row],[Days]]&amp;" "&amp;LeaveTracker[[#This Row],[Type of Leave]]</f>
        <v>1 SL</v>
      </c>
      <c r="L6717" s="23">
        <f ca="1">NETWORKDAYS(LeaveTracker[[#This Row],[Start Date]],LeaveTracker[[#This Row],[End Date]],lstHolidays)</f>
        <v>1</v>
      </c>
      <c r="M6717" s="27"/>
    </row>
    <row r="6718" spans="1:13" ht="30" hidden="1" customHeight="1" x14ac:dyDescent="0.3">
      <c r="A6718" s="27">
        <v>2885</v>
      </c>
      <c r="B6718" s="31">
        <v>45127</v>
      </c>
      <c r="C6718" s="31">
        <v>45120</v>
      </c>
      <c r="D6718" s="19" t="s">
        <v>1729</v>
      </c>
      <c r="E6718" s="19" t="str">
        <f>IF(ISBLANK(LeaveTracker[[#This Row],[Employee Name]]),"-----",VLOOKUP(LeaveTracker[[#This Row],[Employee Name]],Employees[[Employee Name]:[Office]],7))</f>
        <v>LEGAL</v>
      </c>
      <c r="F6718" s="19" t="str">
        <f>IF(ISBLANK(LeaveTracker[[#This Row],[Employee Name]]),"-----",VLOOKUP(LeaveTracker[[#This Row],[Employee Name]],Employees[[Employee Name]:[Office]],6))</f>
        <v>CASUAL</v>
      </c>
      <c r="G6718" s="24">
        <v>45119</v>
      </c>
      <c r="H6718" s="24">
        <v>45119</v>
      </c>
      <c r="I6718" s="20" t="s">
        <v>81</v>
      </c>
      <c r="K6718" s="61" t="str">
        <f ca="1">LeaveTracker[[#This Row],[Days]]&amp;" "&amp;LeaveTracker[[#This Row],[Type of Leave]]</f>
        <v>1 SL</v>
      </c>
      <c r="L6718" s="23">
        <f ca="1">NETWORKDAYS(LeaveTracker[[#This Row],[Start Date]],LeaveTracker[[#This Row],[End Date]],lstHolidays)</f>
        <v>1</v>
      </c>
      <c r="M6718" s="27"/>
    </row>
    <row r="6719" spans="1:13" ht="30" hidden="1" customHeight="1" x14ac:dyDescent="0.3">
      <c r="A6719" s="27">
        <f>A6717+1</f>
        <v>2886</v>
      </c>
      <c r="B6719" s="31">
        <v>45127</v>
      </c>
      <c r="C6719" s="31">
        <v>45120</v>
      </c>
      <c r="D6719" s="19" t="s">
        <v>530</v>
      </c>
      <c r="E6719" s="19" t="str">
        <f>IF(ISBLANK(LeaveTracker[[#This Row],[Employee Name]]),"-----",VLOOKUP(LeaveTracker[[#This Row],[Employee Name]],Employees[[Employee Name]:[Office]],7))</f>
        <v>GSO</v>
      </c>
      <c r="F6719" s="19" t="str">
        <f>IF(ISBLANK(LeaveTracker[[#This Row],[Employee Name]]),"-----",VLOOKUP(LeaveTracker[[#This Row],[Employee Name]],Employees[[Employee Name]:[Office]],6))</f>
        <v>REGULAR</v>
      </c>
      <c r="G6719" s="24">
        <v>45118</v>
      </c>
      <c r="H6719" s="24">
        <v>45119</v>
      </c>
      <c r="I6719" s="20" t="s">
        <v>81</v>
      </c>
      <c r="K6719" s="61" t="str">
        <f ca="1">LeaveTracker[[#This Row],[Days]]&amp;" "&amp;LeaveTracker[[#This Row],[Type of Leave]]</f>
        <v>2 SL</v>
      </c>
      <c r="L6719" s="23">
        <f ca="1">NETWORKDAYS(LeaveTracker[[#This Row],[Start Date]],LeaveTracker[[#This Row],[End Date]],lstHolidays)</f>
        <v>2</v>
      </c>
      <c r="M6719" s="27"/>
    </row>
    <row r="6720" spans="1:13" ht="30" hidden="1" customHeight="1" x14ac:dyDescent="0.3">
      <c r="A6720" s="27">
        <f t="shared" si="80"/>
        <v>2887</v>
      </c>
      <c r="B6720" s="31">
        <v>45127</v>
      </c>
      <c r="C6720" s="31">
        <v>45120</v>
      </c>
      <c r="D6720" s="19" t="s">
        <v>1060</v>
      </c>
      <c r="E6720" s="19" t="str">
        <f>IF(ISBLANK(LeaveTracker[[#This Row],[Employee Name]]),"-----",VLOOKUP(LeaveTracker[[#This Row],[Employee Name]],Employees[[Employee Name]:[Office]],7))</f>
        <v>CTO</v>
      </c>
      <c r="F6720" s="19" t="str">
        <f>IF(ISBLANK(LeaveTracker[[#This Row],[Employee Name]]),"-----",VLOOKUP(LeaveTracker[[#This Row],[Employee Name]],Employees[[Employee Name]:[Office]],6))</f>
        <v>REGULAR</v>
      </c>
      <c r="G6720" s="24">
        <v>45119</v>
      </c>
      <c r="H6720" s="24">
        <v>45119</v>
      </c>
      <c r="I6720" s="20" t="s">
        <v>81</v>
      </c>
      <c r="K6720" s="61" t="str">
        <f ca="1">LeaveTracker[[#This Row],[Days]]&amp;" "&amp;LeaveTracker[[#This Row],[Type of Leave]]</f>
        <v>1 SL</v>
      </c>
      <c r="L6720" s="23">
        <f ca="1">NETWORKDAYS(LeaveTracker[[#This Row],[Start Date]],LeaveTracker[[#This Row],[End Date]],lstHolidays)</f>
        <v>1</v>
      </c>
      <c r="M6720" s="27"/>
    </row>
    <row r="6721" spans="1:13" ht="30" hidden="1" customHeight="1" x14ac:dyDescent="0.3">
      <c r="A6721" s="27">
        <f t="shared" si="80"/>
        <v>2888</v>
      </c>
      <c r="B6721" s="31">
        <v>45127</v>
      </c>
      <c r="C6721" s="31">
        <v>45120</v>
      </c>
      <c r="D6721" s="19" t="s">
        <v>762</v>
      </c>
      <c r="E6721" s="19" t="str">
        <f>IF(ISBLANK(LeaveTracker[[#This Row],[Employee Name]]),"-----",VLOOKUP(LeaveTracker[[#This Row],[Employee Name]],Employees[[Employee Name]:[Office]],7))</f>
        <v>CTO</v>
      </c>
      <c r="F6721" s="19" t="str">
        <f>IF(ISBLANK(LeaveTracker[[#This Row],[Employee Name]]),"-----",VLOOKUP(LeaveTracker[[#This Row],[Employee Name]],Employees[[Employee Name]:[Office]],6))</f>
        <v>REGULAR</v>
      </c>
      <c r="G6721" s="24">
        <v>45119</v>
      </c>
      <c r="H6721" s="24">
        <v>45119</v>
      </c>
      <c r="I6721" s="20" t="s">
        <v>81</v>
      </c>
      <c r="K6721" s="61" t="str">
        <f ca="1">LeaveTracker[[#This Row],[Days]]&amp;" "&amp;LeaveTracker[[#This Row],[Type of Leave]]</f>
        <v>1 SL</v>
      </c>
      <c r="L6721" s="23">
        <f ca="1">NETWORKDAYS(LeaveTracker[[#This Row],[Start Date]],LeaveTracker[[#This Row],[End Date]],lstHolidays)</f>
        <v>1</v>
      </c>
      <c r="M6721" s="27"/>
    </row>
    <row r="6722" spans="1:13" ht="30" hidden="1" customHeight="1" x14ac:dyDescent="0.3">
      <c r="A6722" s="27">
        <f t="shared" si="80"/>
        <v>2889</v>
      </c>
      <c r="B6722" s="31">
        <v>45127</v>
      </c>
      <c r="C6722" s="31">
        <v>45120</v>
      </c>
      <c r="D6722" s="19" t="s">
        <v>762</v>
      </c>
      <c r="E6722" s="19" t="str">
        <f>IF(ISBLANK(LeaveTracker[[#This Row],[Employee Name]]),"-----",VLOOKUP(LeaveTracker[[#This Row],[Employee Name]],Employees[[Employee Name]:[Office]],7))</f>
        <v>CTO</v>
      </c>
      <c r="F6722" s="19" t="str">
        <f>IF(ISBLANK(LeaveTracker[[#This Row],[Employee Name]]),"-----",VLOOKUP(LeaveTracker[[#This Row],[Employee Name]],Employees[[Employee Name]:[Office]],6))</f>
        <v>REGULAR</v>
      </c>
      <c r="G6722" s="24">
        <v>45118</v>
      </c>
      <c r="H6722" s="24">
        <v>45118</v>
      </c>
      <c r="I6722" s="20" t="s">
        <v>298</v>
      </c>
      <c r="J6722" s="43" t="s">
        <v>1003</v>
      </c>
      <c r="K6722" s="61" t="str">
        <f ca="1">LeaveTracker[[#This Row],[Days]]&amp;" "&amp;LeaveTracker[[#This Row],[Type of Leave]]</f>
        <v>1 OTHER</v>
      </c>
      <c r="L6722" s="23">
        <f ca="1">NETWORKDAYS(LeaveTracker[[#This Row],[Start Date]],LeaveTracker[[#This Row],[End Date]],lstHolidays)</f>
        <v>1</v>
      </c>
      <c r="M6722" s="27"/>
    </row>
    <row r="6723" spans="1:13" ht="30" hidden="1" customHeight="1" x14ac:dyDescent="0.3">
      <c r="A6723" s="27">
        <f t="shared" si="80"/>
        <v>2890</v>
      </c>
      <c r="B6723" s="31">
        <v>45127</v>
      </c>
      <c r="C6723" s="31">
        <v>45120</v>
      </c>
      <c r="D6723" s="19" t="s">
        <v>1017</v>
      </c>
      <c r="E6723" s="19" t="str">
        <f>IF(ISBLANK(LeaveTracker[[#This Row],[Employee Name]]),"-----",VLOOKUP(LeaveTracker[[#This Row],[Employee Name]],Employees[[Employee Name]:[Office]],7))</f>
        <v>LANDTAX</v>
      </c>
      <c r="F6723" s="19" t="str">
        <f>IF(ISBLANK(LeaveTracker[[#This Row],[Employee Name]]),"-----",VLOOKUP(LeaveTracker[[#This Row],[Employee Name]],Employees[[Employee Name]:[Office]],6))</f>
        <v>REGULAR</v>
      </c>
      <c r="G6723" s="24">
        <v>45118</v>
      </c>
      <c r="H6723" s="24">
        <v>45119</v>
      </c>
      <c r="I6723" s="20" t="s">
        <v>81</v>
      </c>
      <c r="K6723" s="61" t="str">
        <f ca="1">LeaveTracker[[#This Row],[Days]]&amp;" "&amp;LeaveTracker[[#This Row],[Type of Leave]]</f>
        <v>2 SL</v>
      </c>
      <c r="L6723" s="23">
        <f ca="1">NETWORKDAYS(LeaveTracker[[#This Row],[Start Date]],LeaveTracker[[#This Row],[End Date]],lstHolidays)</f>
        <v>2</v>
      </c>
      <c r="M6723" s="27"/>
    </row>
    <row r="6724" spans="1:13" ht="30" hidden="1" customHeight="1" x14ac:dyDescent="0.3">
      <c r="A6724" s="27">
        <f t="shared" si="80"/>
        <v>2891</v>
      </c>
      <c r="B6724" s="31">
        <v>45127</v>
      </c>
      <c r="C6724" s="31">
        <v>45098</v>
      </c>
      <c r="D6724" s="19" t="s">
        <v>789</v>
      </c>
      <c r="E6724" s="19" t="str">
        <f>IF(ISBLANK(LeaveTracker[[#This Row],[Employee Name]]),"-----",VLOOKUP(LeaveTracker[[#This Row],[Employee Name]],Employees[[Employee Name]:[Office]],7))</f>
        <v>DEPED</v>
      </c>
      <c r="F6724" s="19" t="str">
        <f>IF(ISBLANK(LeaveTracker[[#This Row],[Employee Name]]),"-----",VLOOKUP(LeaveTracker[[#This Row],[Employee Name]],Employees[[Employee Name]:[Office]],6))</f>
        <v>REGULAR</v>
      </c>
      <c r="G6724" s="24">
        <v>45103</v>
      </c>
      <c r="H6724" s="24">
        <v>45107</v>
      </c>
      <c r="I6724" s="20" t="s">
        <v>81</v>
      </c>
      <c r="K6724" s="61" t="str">
        <f ca="1">LeaveTracker[[#This Row],[Days]]&amp;" "&amp;LeaveTracker[[#This Row],[Type of Leave]]</f>
        <v>4 SL</v>
      </c>
      <c r="L6724" s="23">
        <f ca="1">NETWORKDAYS(LeaveTracker[[#This Row],[Start Date]],LeaveTracker[[#This Row],[End Date]],lstHolidays)</f>
        <v>4</v>
      </c>
      <c r="M6724" s="27"/>
    </row>
    <row r="6725" spans="1:13" ht="30" hidden="1" customHeight="1" x14ac:dyDescent="0.3">
      <c r="A6725" s="27">
        <f t="shared" si="80"/>
        <v>2892</v>
      </c>
      <c r="B6725" s="31">
        <v>45127</v>
      </c>
      <c r="C6725" s="31">
        <v>45119</v>
      </c>
      <c r="D6725" s="19" t="s">
        <v>1083</v>
      </c>
      <c r="E6725" s="19" t="str">
        <f>IF(ISBLANK(LeaveTracker[[#This Row],[Employee Name]]),"-----",VLOOKUP(LeaveTracker[[#This Row],[Employee Name]],Employees[[Employee Name]:[Office]],7))</f>
        <v>ACCOUNTING</v>
      </c>
      <c r="F6725" s="19" t="str">
        <f>IF(ISBLANK(LeaveTracker[[#This Row],[Employee Name]]),"-----",VLOOKUP(LeaveTracker[[#This Row],[Employee Name]],Employees[[Employee Name]:[Office]],6))</f>
        <v>REGULAR</v>
      </c>
      <c r="G6725" s="24">
        <v>45113</v>
      </c>
      <c r="H6725" s="24">
        <v>45113</v>
      </c>
      <c r="I6725" s="20" t="s">
        <v>81</v>
      </c>
      <c r="K6725" s="61" t="str">
        <f ca="1">LeaveTracker[[#This Row],[Days]]&amp;" "&amp;LeaveTracker[[#This Row],[Type of Leave]]</f>
        <v>1 SL</v>
      </c>
      <c r="L6725" s="23">
        <f ca="1">NETWORKDAYS(LeaveTracker[[#This Row],[Start Date]],LeaveTracker[[#This Row],[End Date]],lstHolidays)</f>
        <v>1</v>
      </c>
      <c r="M6725" s="27"/>
    </row>
    <row r="6726" spans="1:13" ht="30" hidden="1" customHeight="1" x14ac:dyDescent="0.3">
      <c r="A6726" s="27">
        <v>2892</v>
      </c>
      <c r="B6726" s="31">
        <v>45127</v>
      </c>
      <c r="C6726" s="31">
        <v>45119</v>
      </c>
      <c r="D6726" s="19" t="s">
        <v>1083</v>
      </c>
      <c r="E6726" s="19" t="str">
        <f>IF(ISBLANK(LeaveTracker[[#This Row],[Employee Name]]),"-----",VLOOKUP(LeaveTracker[[#This Row],[Employee Name]],Employees[[Employee Name]:[Office]],7))</f>
        <v>ACCOUNTING</v>
      </c>
      <c r="F6726" s="19" t="str">
        <f>IF(ISBLANK(LeaveTracker[[#This Row],[Employee Name]]),"-----",VLOOKUP(LeaveTracker[[#This Row],[Employee Name]],Employees[[Employee Name]:[Office]],6))</f>
        <v>REGULAR</v>
      </c>
      <c r="G6726" s="24">
        <v>45118</v>
      </c>
      <c r="H6726" s="24">
        <v>45118</v>
      </c>
      <c r="I6726" s="20" t="s">
        <v>81</v>
      </c>
      <c r="K6726" s="61" t="str">
        <f ca="1">LeaveTracker[[#This Row],[Days]]&amp;" "&amp;LeaveTracker[[#This Row],[Type of Leave]]</f>
        <v>1 SL</v>
      </c>
      <c r="L6726" s="23">
        <f ca="1">NETWORKDAYS(LeaveTracker[[#This Row],[Start Date]],LeaveTracker[[#This Row],[End Date]],lstHolidays)</f>
        <v>1</v>
      </c>
      <c r="M6726" s="27"/>
    </row>
    <row r="6727" spans="1:13" ht="30" hidden="1" customHeight="1" x14ac:dyDescent="0.3">
      <c r="A6727" s="27">
        <f>A6725+1</f>
        <v>2893</v>
      </c>
      <c r="B6727" s="31">
        <v>45127</v>
      </c>
      <c r="C6727" s="31">
        <v>45117</v>
      </c>
      <c r="D6727" s="19" t="s">
        <v>2041</v>
      </c>
      <c r="E6727" s="19" t="str">
        <f>IF(ISBLANK(LeaveTracker[[#This Row],[Employee Name]]),"-----",VLOOKUP(LeaveTracker[[#This Row],[Employee Name]],Employees[[Employee Name]:[Office]],7))</f>
        <v>INTERNAL</v>
      </c>
      <c r="F6727" s="19" t="str">
        <f>IF(ISBLANK(LeaveTracker[[#This Row],[Employee Name]]),"-----",VLOOKUP(LeaveTracker[[#This Row],[Employee Name]],Employees[[Employee Name]:[Office]],6))</f>
        <v>REGULAR</v>
      </c>
      <c r="G6727" s="24">
        <v>45112</v>
      </c>
      <c r="H6727" s="24">
        <v>45114</v>
      </c>
      <c r="I6727" s="20" t="s">
        <v>81</v>
      </c>
      <c r="K6727" s="61" t="str">
        <f ca="1">LeaveTracker[[#This Row],[Days]]&amp;" "&amp;LeaveTracker[[#This Row],[Type of Leave]]</f>
        <v>3 SL</v>
      </c>
      <c r="L6727" s="23">
        <f ca="1">NETWORKDAYS(LeaveTracker[[#This Row],[Start Date]],LeaveTracker[[#This Row],[End Date]],lstHolidays)</f>
        <v>3</v>
      </c>
      <c r="M6727" s="27"/>
    </row>
    <row r="6728" spans="1:13" ht="30" hidden="1" customHeight="1" x14ac:dyDescent="0.3">
      <c r="A6728" s="27">
        <f t="shared" si="80"/>
        <v>2894</v>
      </c>
      <c r="B6728" s="31">
        <v>45127</v>
      </c>
      <c r="C6728" s="31">
        <v>45127</v>
      </c>
      <c r="D6728" s="19" t="s">
        <v>2330</v>
      </c>
      <c r="E6728" s="19" t="str">
        <f>IF(ISBLANK(LeaveTracker[[#This Row],[Employee Name]]),"-----",VLOOKUP(LeaveTracker[[#This Row],[Employee Name]],Employees[[Employee Name]:[Office]],7))</f>
        <v>TICC</v>
      </c>
      <c r="F6728" s="19" t="str">
        <f>IF(ISBLANK(LeaveTracker[[#This Row],[Employee Name]]),"-----",VLOOKUP(LeaveTracker[[#This Row],[Employee Name]],Employees[[Employee Name]:[Office]],6))</f>
        <v>REGULAR</v>
      </c>
      <c r="G6728" s="24">
        <v>45132</v>
      </c>
      <c r="H6728" s="24">
        <v>45134</v>
      </c>
      <c r="I6728" s="20" t="s">
        <v>82</v>
      </c>
      <c r="K6728" s="61" t="str">
        <f ca="1">LeaveTracker[[#This Row],[Days]]&amp;" "&amp;LeaveTracker[[#This Row],[Type of Leave]]</f>
        <v>3 VL</v>
      </c>
      <c r="L6728" s="23">
        <f ca="1">NETWORKDAYS(LeaveTracker[[#This Row],[Start Date]],LeaveTracker[[#This Row],[End Date]],lstHolidays)</f>
        <v>3</v>
      </c>
      <c r="M6728" s="27"/>
    </row>
    <row r="6729" spans="1:13" ht="30" hidden="1" customHeight="1" x14ac:dyDescent="0.3">
      <c r="A6729" s="27">
        <f t="shared" si="80"/>
        <v>2895</v>
      </c>
      <c r="B6729" s="31">
        <v>45127</v>
      </c>
      <c r="C6729" s="31">
        <v>45119</v>
      </c>
      <c r="D6729" s="19" t="s">
        <v>2330</v>
      </c>
      <c r="E6729" s="19" t="str">
        <f>IF(ISBLANK(LeaveTracker[[#This Row],[Employee Name]]),"-----",VLOOKUP(LeaveTracker[[#This Row],[Employee Name]],Employees[[Employee Name]:[Office]],7))</f>
        <v>TICC</v>
      </c>
      <c r="F6729" s="19" t="str">
        <f>IF(ISBLANK(LeaveTracker[[#This Row],[Employee Name]]),"-----",VLOOKUP(LeaveTracker[[#This Row],[Employee Name]],Employees[[Employee Name]:[Office]],6))</f>
        <v>REGULAR</v>
      </c>
      <c r="G6729" s="24">
        <v>45118</v>
      </c>
      <c r="H6729" s="24">
        <v>45118</v>
      </c>
      <c r="I6729" s="20" t="s">
        <v>82</v>
      </c>
      <c r="K6729" s="61" t="str">
        <f ca="1">LeaveTracker[[#This Row],[Days]]&amp;" "&amp;LeaveTracker[[#This Row],[Type of Leave]]</f>
        <v>1 VL</v>
      </c>
      <c r="L6729" s="23">
        <f ca="1">NETWORKDAYS(LeaveTracker[[#This Row],[Start Date]],LeaveTracker[[#This Row],[End Date]],lstHolidays)</f>
        <v>1</v>
      </c>
      <c r="M6729" s="27"/>
    </row>
    <row r="6730" spans="1:13" ht="30" hidden="1" customHeight="1" x14ac:dyDescent="0.3">
      <c r="A6730" s="27">
        <v>2895</v>
      </c>
      <c r="B6730" s="31">
        <v>45127</v>
      </c>
      <c r="C6730" s="31">
        <v>45119</v>
      </c>
      <c r="D6730" s="19" t="s">
        <v>2330</v>
      </c>
      <c r="E6730" s="19" t="str">
        <f>IF(ISBLANK(LeaveTracker[[#This Row],[Employee Name]]),"-----",VLOOKUP(LeaveTracker[[#This Row],[Employee Name]],Employees[[Employee Name]:[Office]],7))</f>
        <v>TICC</v>
      </c>
      <c r="F6730" s="19" t="str">
        <f>IF(ISBLANK(LeaveTracker[[#This Row],[Employee Name]]),"-----",VLOOKUP(LeaveTracker[[#This Row],[Employee Name]],Employees[[Employee Name]:[Office]],6))</f>
        <v>REGULAR</v>
      </c>
      <c r="G6730" s="24">
        <v>45120</v>
      </c>
      <c r="H6730" s="24">
        <v>45121</v>
      </c>
      <c r="I6730" s="20" t="s">
        <v>82</v>
      </c>
      <c r="K6730" s="61" t="str">
        <f ca="1">LeaveTracker[[#This Row],[Days]]&amp;" "&amp;LeaveTracker[[#This Row],[Type of Leave]]</f>
        <v>2 VL</v>
      </c>
      <c r="L6730" s="23">
        <f ca="1">NETWORKDAYS(LeaveTracker[[#This Row],[Start Date]],LeaveTracker[[#This Row],[End Date]],lstHolidays)</f>
        <v>2</v>
      </c>
      <c r="M6730" s="27"/>
    </row>
    <row r="6731" spans="1:13" ht="30" hidden="1" customHeight="1" x14ac:dyDescent="0.3">
      <c r="A6731" s="27">
        <f>A6729+1</f>
        <v>2896</v>
      </c>
      <c r="B6731" s="31">
        <v>45127</v>
      </c>
      <c r="C6731" s="31">
        <v>45121</v>
      </c>
      <c r="D6731" s="19" t="s">
        <v>504</v>
      </c>
      <c r="E6731" s="19" t="str">
        <f>IF(ISBLANK(LeaveTracker[[#This Row],[Employee Name]]),"-----",VLOOKUP(LeaveTracker[[#This Row],[Employee Name]],Employees[[Employee Name]:[Office]],7))</f>
        <v>THRDC</v>
      </c>
      <c r="F6731" s="19" t="str">
        <f>IF(ISBLANK(LeaveTracker[[#This Row],[Employee Name]]),"-----",VLOOKUP(LeaveTracker[[#This Row],[Employee Name]],Employees[[Employee Name]:[Office]],6))</f>
        <v>REGULAR</v>
      </c>
      <c r="G6731" s="24">
        <v>45118</v>
      </c>
      <c r="H6731" s="24">
        <v>45118</v>
      </c>
      <c r="I6731" s="20" t="s">
        <v>81</v>
      </c>
      <c r="K6731" s="61" t="str">
        <f ca="1">LeaveTracker[[#This Row],[Days]]&amp;" "&amp;LeaveTracker[[#This Row],[Type of Leave]]</f>
        <v>1 SL</v>
      </c>
      <c r="L6731" s="23">
        <f ca="1">NETWORKDAYS(LeaveTracker[[#This Row],[Start Date]],LeaveTracker[[#This Row],[End Date]],lstHolidays)</f>
        <v>1</v>
      </c>
      <c r="M6731" s="27"/>
    </row>
    <row r="6732" spans="1:13" ht="30" hidden="1" customHeight="1" x14ac:dyDescent="0.3">
      <c r="A6732" s="27">
        <f t="shared" si="80"/>
        <v>2897</v>
      </c>
      <c r="B6732" s="31">
        <v>45127</v>
      </c>
      <c r="C6732" s="31">
        <v>45117</v>
      </c>
      <c r="D6732" s="19" t="s">
        <v>304</v>
      </c>
      <c r="E6732" s="19" t="str">
        <f>IF(ISBLANK(LeaveTracker[[#This Row],[Employee Name]]),"-----",VLOOKUP(LeaveTracker[[#This Row],[Employee Name]],Employees[[Employee Name]:[Office]],7))</f>
        <v>TOPS (ADMIN CSU)</v>
      </c>
      <c r="F6732" s="19" t="str">
        <f>IF(ISBLANK(LeaveTracker[[#This Row],[Employee Name]]),"-----",VLOOKUP(LeaveTracker[[#This Row],[Employee Name]],Employees[[Employee Name]:[Office]],6))</f>
        <v>REGULAR</v>
      </c>
      <c r="G6732" s="24">
        <v>45114</v>
      </c>
      <c r="H6732" s="24">
        <v>45114</v>
      </c>
      <c r="I6732" s="20" t="s">
        <v>81</v>
      </c>
      <c r="K6732" s="61" t="str">
        <f ca="1">LeaveTracker[[#This Row],[Days]]&amp;" "&amp;LeaveTracker[[#This Row],[Type of Leave]]</f>
        <v>1 SL</v>
      </c>
      <c r="L6732" s="23">
        <f ca="1">NETWORKDAYS(LeaveTracker[[#This Row],[Start Date]],LeaveTracker[[#This Row],[End Date]],lstHolidays)</f>
        <v>1</v>
      </c>
      <c r="M6732" s="27"/>
    </row>
    <row r="6733" spans="1:13" ht="30" hidden="1" customHeight="1" x14ac:dyDescent="0.3">
      <c r="A6733" s="27">
        <f t="shared" si="80"/>
        <v>2898</v>
      </c>
      <c r="B6733" s="31">
        <v>45127</v>
      </c>
      <c r="C6733" s="31">
        <v>45121</v>
      </c>
      <c r="D6733" s="19" t="s">
        <v>657</v>
      </c>
      <c r="E6733" s="19" t="str">
        <f>IF(ISBLANK(LeaveTracker[[#This Row],[Employee Name]]),"-----",VLOOKUP(LeaveTracker[[#This Row],[Employee Name]],Employees[[Employee Name]:[Office]],7))</f>
        <v>ASSESSORS OFFICE</v>
      </c>
      <c r="F6733" s="19" t="str">
        <f>IF(ISBLANK(LeaveTracker[[#This Row],[Employee Name]]),"-----",VLOOKUP(LeaveTracker[[#This Row],[Employee Name]],Employees[[Employee Name]:[Office]],6))</f>
        <v>REGULAR</v>
      </c>
      <c r="G6733" s="24">
        <v>45120</v>
      </c>
      <c r="H6733" s="24">
        <v>45120</v>
      </c>
      <c r="I6733" s="20" t="s">
        <v>298</v>
      </c>
      <c r="J6733" s="43" t="s">
        <v>1003</v>
      </c>
      <c r="K6733" s="61" t="str">
        <f ca="1">LeaveTracker[[#This Row],[Days]]&amp;" "&amp;LeaveTracker[[#This Row],[Type of Leave]]</f>
        <v>1 OTHER</v>
      </c>
      <c r="L6733" s="23">
        <f ca="1">NETWORKDAYS(LeaveTracker[[#This Row],[Start Date]],LeaveTracker[[#This Row],[End Date]],lstHolidays)</f>
        <v>1</v>
      </c>
      <c r="M6733" s="27"/>
    </row>
    <row r="6734" spans="1:13" ht="30" hidden="1" customHeight="1" x14ac:dyDescent="0.3">
      <c r="A6734" s="27">
        <f t="shared" si="80"/>
        <v>2899</v>
      </c>
      <c r="B6734" s="31">
        <v>45127</v>
      </c>
      <c r="C6734" s="31">
        <v>45110</v>
      </c>
      <c r="D6734" s="19" t="s">
        <v>459</v>
      </c>
      <c r="E6734" s="19" t="str">
        <f>IF(ISBLANK(LeaveTracker[[#This Row],[Employee Name]]),"-----",VLOOKUP(LeaveTracker[[#This Row],[Employee Name]],Employees[[Employee Name]:[Office]],7))</f>
        <v>HRMO</v>
      </c>
      <c r="F6734" s="19" t="str">
        <f>IF(ISBLANK(LeaveTracker[[#This Row],[Employee Name]]),"-----",VLOOKUP(LeaveTracker[[#This Row],[Employee Name]],Employees[[Employee Name]:[Office]],6))</f>
        <v>REGULAR</v>
      </c>
      <c r="G6734" s="24">
        <v>45119</v>
      </c>
      <c r="H6734" s="24">
        <v>45119</v>
      </c>
      <c r="I6734" s="20" t="s">
        <v>298</v>
      </c>
      <c r="J6734" s="43" t="s">
        <v>1003</v>
      </c>
      <c r="K6734" s="61" t="str">
        <f ca="1">LeaveTracker[[#This Row],[Days]]&amp;" "&amp;LeaveTracker[[#This Row],[Type of Leave]]</f>
        <v>1 OTHER</v>
      </c>
      <c r="L6734" s="23">
        <f ca="1">NETWORKDAYS(LeaveTracker[[#This Row],[Start Date]],LeaveTracker[[#This Row],[End Date]],lstHolidays)</f>
        <v>1</v>
      </c>
      <c r="M6734" s="27"/>
    </row>
    <row r="6735" spans="1:13" ht="30" hidden="1" customHeight="1" x14ac:dyDescent="0.3">
      <c r="A6735" s="27">
        <f t="shared" si="80"/>
        <v>2900</v>
      </c>
      <c r="B6735" s="31">
        <v>45127</v>
      </c>
      <c r="C6735" s="31">
        <v>45120</v>
      </c>
      <c r="D6735" s="19" t="s">
        <v>904</v>
      </c>
      <c r="E6735" s="19" t="str">
        <f>IF(ISBLANK(LeaveTracker[[#This Row],[Employee Name]]),"-----",VLOOKUP(LeaveTracker[[#This Row],[Employee Name]],Employees[[Employee Name]:[Office]],7))</f>
        <v>CEO</v>
      </c>
      <c r="F6735" s="19" t="str">
        <f>IF(ISBLANK(LeaveTracker[[#This Row],[Employee Name]]),"-----",VLOOKUP(LeaveTracker[[#This Row],[Employee Name]],Employees[[Employee Name]:[Office]],6))</f>
        <v>REGULAR</v>
      </c>
      <c r="G6735" s="24">
        <v>45119</v>
      </c>
      <c r="H6735" s="24">
        <v>45119</v>
      </c>
      <c r="I6735" s="20" t="s">
        <v>298</v>
      </c>
      <c r="J6735" s="43" t="s">
        <v>1003</v>
      </c>
      <c r="K6735" s="61" t="str">
        <f ca="1">LeaveTracker[[#This Row],[Days]]&amp;" "&amp;LeaveTracker[[#This Row],[Type of Leave]]</f>
        <v>1 OTHER</v>
      </c>
      <c r="L6735" s="23">
        <f ca="1">NETWORKDAYS(LeaveTracker[[#This Row],[Start Date]],LeaveTracker[[#This Row],[End Date]],lstHolidays)</f>
        <v>1</v>
      </c>
      <c r="M6735" s="27"/>
    </row>
    <row r="6736" spans="1:13" ht="30" hidden="1" customHeight="1" x14ac:dyDescent="0.3">
      <c r="A6736" s="27">
        <f t="shared" si="80"/>
        <v>2901</v>
      </c>
      <c r="B6736" s="31">
        <v>45127</v>
      </c>
      <c r="C6736" s="31">
        <v>45120</v>
      </c>
      <c r="D6736" s="19" t="s">
        <v>615</v>
      </c>
      <c r="E6736" s="19" t="str">
        <f>IF(ISBLANK(LeaveTracker[[#This Row],[Employee Name]]),"-----",VLOOKUP(LeaveTracker[[#This Row],[Employee Name]],Employees[[Employee Name]:[Office]],7))</f>
        <v>CBO</v>
      </c>
      <c r="F6736" s="19" t="str">
        <f>IF(ISBLANK(LeaveTracker[[#This Row],[Employee Name]]),"-----",VLOOKUP(LeaveTracker[[#This Row],[Employee Name]],Employees[[Employee Name]:[Office]],6))</f>
        <v>REGULAR</v>
      </c>
      <c r="G6736" s="24">
        <v>45118</v>
      </c>
      <c r="H6736" s="24">
        <v>45119</v>
      </c>
      <c r="I6736" s="20" t="s">
        <v>81</v>
      </c>
      <c r="K6736" s="61" t="str">
        <f ca="1">LeaveTracker[[#This Row],[Days]]&amp;" "&amp;LeaveTracker[[#This Row],[Type of Leave]]</f>
        <v>2 SL</v>
      </c>
      <c r="L6736" s="23">
        <f ca="1">NETWORKDAYS(LeaveTracker[[#This Row],[Start Date]],LeaveTracker[[#This Row],[End Date]],lstHolidays)</f>
        <v>2</v>
      </c>
      <c r="M6736" s="27"/>
    </row>
    <row r="6737" spans="1:13" ht="30" hidden="1" customHeight="1" x14ac:dyDescent="0.3">
      <c r="A6737" s="27">
        <f t="shared" si="80"/>
        <v>2902</v>
      </c>
      <c r="B6737" s="31">
        <v>45127</v>
      </c>
      <c r="C6737" s="31">
        <v>45118</v>
      </c>
      <c r="D6737" s="19" t="s">
        <v>464</v>
      </c>
      <c r="E6737" s="19" t="str">
        <f>IF(ISBLANK(LeaveTracker[[#This Row],[Employee Name]]),"-----",VLOOKUP(LeaveTracker[[#This Row],[Employee Name]],Employees[[Employee Name]:[Office]],7))</f>
        <v>ASSESSORS OFFICE</v>
      </c>
      <c r="F6737" s="19" t="str">
        <f>IF(ISBLANK(LeaveTracker[[#This Row],[Employee Name]]),"-----",VLOOKUP(LeaveTracker[[#This Row],[Employee Name]],Employees[[Employee Name]:[Office]],6))</f>
        <v>REGULAR</v>
      </c>
      <c r="G6737" s="24">
        <v>45114</v>
      </c>
      <c r="H6737" s="24">
        <v>45117</v>
      </c>
      <c r="I6737" s="20" t="s">
        <v>81</v>
      </c>
      <c r="K6737" s="61" t="str">
        <f ca="1">LeaveTracker[[#This Row],[Days]]&amp;" "&amp;LeaveTracker[[#This Row],[Type of Leave]]</f>
        <v>2 SL</v>
      </c>
      <c r="L6737" s="23">
        <f ca="1">NETWORKDAYS(LeaveTracker[[#This Row],[Start Date]],LeaveTracker[[#This Row],[End Date]],lstHolidays)</f>
        <v>2</v>
      </c>
      <c r="M6737" s="27"/>
    </row>
    <row r="6738" spans="1:13" ht="30" hidden="1" customHeight="1" x14ac:dyDescent="0.3">
      <c r="A6738" s="27">
        <f>A6737+1</f>
        <v>2903</v>
      </c>
      <c r="B6738" s="31">
        <v>45127</v>
      </c>
      <c r="C6738" s="31">
        <v>45112</v>
      </c>
      <c r="D6738" s="19" t="s">
        <v>443</v>
      </c>
      <c r="E6738" s="19" t="str">
        <f>IF(ISBLANK(LeaveTracker[[#This Row],[Employee Name]]),"-----",VLOOKUP(LeaveTracker[[#This Row],[Employee Name]],Employees[[Employee Name]:[Office]],7))</f>
        <v>GSO</v>
      </c>
      <c r="F6738" s="19" t="str">
        <f>IF(ISBLANK(LeaveTracker[[#This Row],[Employee Name]]),"-----",VLOOKUP(LeaveTracker[[#This Row],[Employee Name]],Employees[[Employee Name]:[Office]],6))</f>
        <v>REGULAR</v>
      </c>
      <c r="G6738" s="24">
        <v>45059</v>
      </c>
      <c r="H6738" s="24">
        <v>45059</v>
      </c>
      <c r="I6738" s="20" t="s">
        <v>81</v>
      </c>
      <c r="K6738" s="61" t="str">
        <f>LeaveTracker[[#This Row],[Days]]&amp;" "&amp;LeaveTracker[[#This Row],[Type of Leave]]</f>
        <v>1 SL</v>
      </c>
      <c r="L6738" s="23">
        <v>1</v>
      </c>
      <c r="M6738" s="27"/>
    </row>
    <row r="6739" spans="1:13" ht="30" hidden="1" customHeight="1" x14ac:dyDescent="0.3">
      <c r="A6739" s="27">
        <v>2903</v>
      </c>
      <c r="B6739" s="31">
        <v>45127</v>
      </c>
      <c r="C6739" s="31">
        <v>45112</v>
      </c>
      <c r="D6739" s="19" t="s">
        <v>443</v>
      </c>
      <c r="E6739" s="19" t="str">
        <f>IF(ISBLANK(LeaveTracker[[#This Row],[Employee Name]]),"-----",VLOOKUP(LeaveTracker[[#This Row],[Employee Name]],Employees[[Employee Name]:[Office]],7))</f>
        <v>GSO</v>
      </c>
      <c r="F6739" s="19" t="str">
        <f>IF(ISBLANK(LeaveTracker[[#This Row],[Employee Name]]),"-----",VLOOKUP(LeaveTracker[[#This Row],[Employee Name]],Employees[[Employee Name]:[Office]],6))</f>
        <v>REGULAR</v>
      </c>
      <c r="G6739" s="24">
        <v>45092</v>
      </c>
      <c r="H6739" s="24">
        <v>45092</v>
      </c>
      <c r="I6739" s="20" t="s">
        <v>81</v>
      </c>
      <c r="K6739" s="61" t="str">
        <f ca="1">LeaveTracker[[#This Row],[Days]]&amp;" "&amp;LeaveTracker[[#This Row],[Type of Leave]]</f>
        <v>1 SL</v>
      </c>
      <c r="L6739" s="23">
        <f ca="1">NETWORKDAYS(LeaveTracker[[#This Row],[Start Date]],LeaveTracker[[#This Row],[End Date]],lstHolidays)</f>
        <v>1</v>
      </c>
      <c r="M6739" s="27"/>
    </row>
    <row r="6740" spans="1:13" ht="30" hidden="1" customHeight="1" x14ac:dyDescent="0.3">
      <c r="A6740" s="27">
        <f>A6738+1</f>
        <v>2904</v>
      </c>
      <c r="B6740" s="31">
        <v>45127</v>
      </c>
      <c r="C6740" s="31">
        <v>45119</v>
      </c>
      <c r="D6740" s="19" t="s">
        <v>2128</v>
      </c>
      <c r="E6740" s="19" t="str">
        <f>IF(ISBLANK(LeaveTracker[[#This Row],[Employee Name]]),"-----",VLOOKUP(LeaveTracker[[#This Row],[Employee Name]],Employees[[Employee Name]:[Office]],7))</f>
        <v>CEO</v>
      </c>
      <c r="F6740" s="19">
        <f>IF(ISBLANK(LeaveTracker[[#This Row],[Employee Name]]),"-----",VLOOKUP(LeaveTracker[[#This Row],[Employee Name]],Employees[[Employee Name]:[Office]],6))</f>
        <v>0</v>
      </c>
      <c r="G6740" s="24">
        <v>45118</v>
      </c>
      <c r="H6740" s="24">
        <v>45118</v>
      </c>
      <c r="I6740" s="20" t="s">
        <v>298</v>
      </c>
      <c r="J6740" s="43" t="s">
        <v>1003</v>
      </c>
      <c r="K6740" s="61" t="str">
        <f ca="1">LeaveTracker[[#This Row],[Days]]&amp;" "&amp;LeaveTracker[[#This Row],[Type of Leave]]</f>
        <v>1 OTHER</v>
      </c>
      <c r="L6740" s="23">
        <f ca="1">NETWORKDAYS(LeaveTracker[[#This Row],[Start Date]],LeaveTracker[[#This Row],[End Date]],lstHolidays)</f>
        <v>1</v>
      </c>
      <c r="M6740" s="27"/>
    </row>
    <row r="6741" spans="1:13" ht="30" hidden="1" customHeight="1" x14ac:dyDescent="0.3">
      <c r="A6741" s="27">
        <f t="shared" si="80"/>
        <v>2905</v>
      </c>
      <c r="B6741" s="31">
        <v>45127</v>
      </c>
      <c r="C6741" s="31">
        <v>45121</v>
      </c>
      <c r="D6741" s="19" t="s">
        <v>569</v>
      </c>
      <c r="E6741" s="19" t="str">
        <f>IF(ISBLANK(LeaveTracker[[#This Row],[Employee Name]]),"-----",VLOOKUP(LeaveTracker[[#This Row],[Employee Name]],Employees[[Employee Name]:[Office]],7))</f>
        <v>CENRO</v>
      </c>
      <c r="F6741" s="19" t="str">
        <f>IF(ISBLANK(LeaveTracker[[#This Row],[Employee Name]]),"-----",VLOOKUP(LeaveTracker[[#This Row],[Employee Name]],Employees[[Employee Name]:[Office]],6))</f>
        <v>REGULAR</v>
      </c>
      <c r="G6741" s="24">
        <v>45120</v>
      </c>
      <c r="H6741" s="24">
        <v>45120</v>
      </c>
      <c r="I6741" s="20" t="s">
        <v>81</v>
      </c>
      <c r="K6741" s="61" t="str">
        <f ca="1">LeaveTracker[[#This Row],[Days]]&amp;" "&amp;LeaveTracker[[#This Row],[Type of Leave]]</f>
        <v>1 SL</v>
      </c>
      <c r="L6741" s="23">
        <f ca="1">NETWORKDAYS(LeaveTracker[[#This Row],[Start Date]],LeaveTracker[[#This Row],[End Date]],lstHolidays)</f>
        <v>1</v>
      </c>
      <c r="M6741" s="27"/>
    </row>
    <row r="6742" spans="1:13" ht="30" hidden="1" customHeight="1" x14ac:dyDescent="0.3">
      <c r="A6742" s="27">
        <f t="shared" si="80"/>
        <v>2906</v>
      </c>
      <c r="B6742" s="31">
        <v>45127</v>
      </c>
      <c r="C6742" s="31">
        <v>45110</v>
      </c>
      <c r="D6742" s="19" t="s">
        <v>210</v>
      </c>
      <c r="E6742" s="19" t="str">
        <f>IF(ISBLANK(LeaveTracker[[#This Row],[Employee Name]]),"-----",VLOOKUP(LeaveTracker[[#This Row],[Employee Name]],Employees[[Employee Name]:[Office]],7))</f>
        <v>PDAO</v>
      </c>
      <c r="F6742" s="19" t="str">
        <f>IF(ISBLANK(LeaveTracker[[#This Row],[Employee Name]]),"-----",VLOOKUP(LeaveTracker[[#This Row],[Employee Name]],Employees[[Employee Name]:[Office]],6))</f>
        <v>REGULAR</v>
      </c>
      <c r="G6742" s="24">
        <v>45103</v>
      </c>
      <c r="H6742" s="24">
        <v>45103</v>
      </c>
      <c r="I6742" s="20" t="s">
        <v>81</v>
      </c>
      <c r="K6742" s="61" t="str">
        <f ca="1">LeaveTracker[[#This Row],[Days]]&amp;" "&amp;LeaveTracker[[#This Row],[Type of Leave]]</f>
        <v>1 SL</v>
      </c>
      <c r="L6742" s="23">
        <f ca="1">NETWORKDAYS(LeaveTracker[[#This Row],[Start Date]],LeaveTracker[[#This Row],[End Date]],lstHolidays)</f>
        <v>1</v>
      </c>
      <c r="M6742" s="27"/>
    </row>
    <row r="6743" spans="1:13" ht="30" hidden="1" customHeight="1" x14ac:dyDescent="0.3">
      <c r="A6743" s="27">
        <v>2906</v>
      </c>
      <c r="B6743" s="31">
        <v>45127</v>
      </c>
      <c r="C6743" s="31">
        <v>45110</v>
      </c>
      <c r="D6743" s="19" t="s">
        <v>210</v>
      </c>
      <c r="E6743" s="19" t="str">
        <f>IF(ISBLANK(LeaveTracker[[#This Row],[Employee Name]]),"-----",VLOOKUP(LeaveTracker[[#This Row],[Employee Name]],Employees[[Employee Name]:[Office]],7))</f>
        <v>PDAO</v>
      </c>
      <c r="F6743" s="19" t="str">
        <f>IF(ISBLANK(LeaveTracker[[#This Row],[Employee Name]]),"-----",VLOOKUP(LeaveTracker[[#This Row],[Employee Name]],Employees[[Employee Name]:[Office]],6))</f>
        <v>REGULAR</v>
      </c>
      <c r="G6743" s="24">
        <v>45107</v>
      </c>
      <c r="H6743" s="24">
        <v>45107</v>
      </c>
      <c r="I6743" s="20" t="s">
        <v>81</v>
      </c>
      <c r="K6743" s="61" t="str">
        <f ca="1">LeaveTracker[[#This Row],[Days]]&amp;" "&amp;LeaveTracker[[#This Row],[Type of Leave]]</f>
        <v>1 SL</v>
      </c>
      <c r="L6743" s="23">
        <f ca="1">NETWORKDAYS(LeaveTracker[[#This Row],[Start Date]],LeaveTracker[[#This Row],[End Date]],lstHolidays)</f>
        <v>1</v>
      </c>
      <c r="M6743" s="27"/>
    </row>
    <row r="6744" spans="1:13" ht="30" hidden="1" customHeight="1" x14ac:dyDescent="0.3">
      <c r="A6744" s="27">
        <f>A6742+1</f>
        <v>2907</v>
      </c>
      <c r="B6744" s="31">
        <v>45127</v>
      </c>
      <c r="C6744" s="31">
        <v>45110</v>
      </c>
      <c r="D6744" s="19" t="s">
        <v>210</v>
      </c>
      <c r="E6744" s="19" t="str">
        <f>IF(ISBLANK(LeaveTracker[[#This Row],[Employee Name]]),"-----",VLOOKUP(LeaveTracker[[#This Row],[Employee Name]],Employees[[Employee Name]:[Office]],7))</f>
        <v>PDAO</v>
      </c>
      <c r="F6744" s="19" t="str">
        <f>IF(ISBLANK(LeaveTracker[[#This Row],[Employee Name]]),"-----",VLOOKUP(LeaveTracker[[#This Row],[Employee Name]],Employees[[Employee Name]:[Office]],6))</f>
        <v>REGULAR</v>
      </c>
      <c r="G6744" s="24">
        <v>45104</v>
      </c>
      <c r="H6744" s="24">
        <v>45104</v>
      </c>
      <c r="I6744" s="20" t="s">
        <v>82</v>
      </c>
      <c r="K6744" s="61" t="str">
        <f ca="1">LeaveTracker[[#This Row],[Days]]&amp;" "&amp;LeaveTracker[[#This Row],[Type of Leave]]</f>
        <v>1 VL</v>
      </c>
      <c r="L6744" s="23">
        <f ca="1">NETWORKDAYS(LeaveTracker[[#This Row],[Start Date]],LeaveTracker[[#This Row],[End Date]],lstHolidays)</f>
        <v>1</v>
      </c>
      <c r="M6744" s="27"/>
    </row>
    <row r="6745" spans="1:13" ht="30" hidden="1" customHeight="1" x14ac:dyDescent="0.3">
      <c r="A6745" s="27">
        <f t="shared" si="80"/>
        <v>2908</v>
      </c>
      <c r="B6745" s="31">
        <v>45127</v>
      </c>
      <c r="C6745" s="31">
        <v>45121</v>
      </c>
      <c r="D6745" s="19" t="s">
        <v>1002</v>
      </c>
      <c r="E6745" s="19" t="str">
        <f>IF(ISBLANK(LeaveTracker[[#This Row],[Employee Name]]),"-----",VLOOKUP(LeaveTracker[[#This Row],[Employee Name]],Employees[[Employee Name]:[Office]],7))</f>
        <v>CEO</v>
      </c>
      <c r="F6745" s="19" t="str">
        <f>IF(ISBLANK(LeaveTracker[[#This Row],[Employee Name]]),"-----",VLOOKUP(LeaveTracker[[#This Row],[Employee Name]],Employees[[Employee Name]:[Office]],6))</f>
        <v>REGULAR</v>
      </c>
      <c r="G6745" s="24">
        <v>45127</v>
      </c>
      <c r="H6745" s="24">
        <v>45127</v>
      </c>
      <c r="I6745" s="20" t="s">
        <v>298</v>
      </c>
      <c r="J6745" s="43" t="s">
        <v>1003</v>
      </c>
      <c r="K6745" s="61" t="str">
        <f ca="1">LeaveTracker[[#This Row],[Days]]&amp;" "&amp;LeaveTracker[[#This Row],[Type of Leave]]</f>
        <v>1 OTHER</v>
      </c>
      <c r="L6745" s="23">
        <f ca="1">NETWORKDAYS(LeaveTracker[[#This Row],[Start Date]],LeaveTracker[[#This Row],[End Date]],lstHolidays)</f>
        <v>1</v>
      </c>
      <c r="M6745" s="27"/>
    </row>
    <row r="6746" spans="1:13" ht="30" hidden="1" customHeight="1" x14ac:dyDescent="0.3">
      <c r="A6746" s="27">
        <f t="shared" si="80"/>
        <v>2909</v>
      </c>
      <c r="B6746" s="31">
        <v>45127</v>
      </c>
      <c r="C6746" s="31">
        <v>45122</v>
      </c>
      <c r="D6746" s="19" t="s">
        <v>2318</v>
      </c>
      <c r="E6746" s="19" t="str">
        <f>IF(ISBLANK(LeaveTracker[[#This Row],[Employee Name]]),"-----",VLOOKUP(LeaveTracker[[#This Row],[Employee Name]],Employees[[Employee Name]:[Office]],7))</f>
        <v>PICNIC GROVE</v>
      </c>
      <c r="F6746" s="19">
        <f>IF(ISBLANK(LeaveTracker[[#This Row],[Employee Name]]),"-----",VLOOKUP(LeaveTracker[[#This Row],[Employee Name]],Employees[[Employee Name]:[Office]],6))</f>
        <v>0</v>
      </c>
      <c r="G6746" s="24">
        <v>45120</v>
      </c>
      <c r="H6746" s="24">
        <v>45121</v>
      </c>
      <c r="I6746" s="20" t="s">
        <v>81</v>
      </c>
      <c r="K6746" s="61" t="str">
        <f ca="1">LeaveTracker[[#This Row],[Days]]&amp;" "&amp;LeaveTracker[[#This Row],[Type of Leave]]</f>
        <v>2 SL</v>
      </c>
      <c r="L6746" s="23">
        <f ca="1">NETWORKDAYS(LeaveTracker[[#This Row],[Start Date]],LeaveTracker[[#This Row],[End Date]],lstHolidays)</f>
        <v>2</v>
      </c>
      <c r="M6746" s="27"/>
    </row>
    <row r="6747" spans="1:13" ht="30" hidden="1" customHeight="1" x14ac:dyDescent="0.3">
      <c r="A6747" s="27">
        <f t="shared" si="80"/>
        <v>2910</v>
      </c>
      <c r="B6747" s="31">
        <v>45127</v>
      </c>
      <c r="C6747" s="31">
        <v>45122</v>
      </c>
      <c r="D6747" s="19" t="s">
        <v>283</v>
      </c>
      <c r="E6747" s="19" t="str">
        <f>IF(ISBLANK(LeaveTracker[[#This Row],[Employee Name]]),"-----",VLOOKUP(LeaveTracker[[#This Row],[Employee Name]],Employees[[Employee Name]:[Office]],7))</f>
        <v>PICNIC GROVE</v>
      </c>
      <c r="F6747" s="19" t="str">
        <f>IF(ISBLANK(LeaveTracker[[#This Row],[Employee Name]]),"-----",VLOOKUP(LeaveTracker[[#This Row],[Employee Name]],Employees[[Employee Name]:[Office]],6))</f>
        <v>REGULAR</v>
      </c>
      <c r="G6747" s="24">
        <v>45139</v>
      </c>
      <c r="H6747" s="24">
        <v>45139</v>
      </c>
      <c r="I6747" s="20" t="s">
        <v>298</v>
      </c>
      <c r="J6747" s="43" t="s">
        <v>1003</v>
      </c>
      <c r="K6747" s="61" t="str">
        <f ca="1">LeaveTracker[[#This Row],[Days]]&amp;" "&amp;LeaveTracker[[#This Row],[Type of Leave]]</f>
        <v>1 OTHER</v>
      </c>
      <c r="L6747" s="23">
        <f ca="1">NETWORKDAYS(LeaveTracker[[#This Row],[Start Date]],LeaveTracker[[#This Row],[End Date]],lstHolidays)</f>
        <v>1</v>
      </c>
      <c r="M6747" s="27"/>
    </row>
    <row r="6748" spans="1:13" ht="30" hidden="1" customHeight="1" x14ac:dyDescent="0.3">
      <c r="A6748" s="27">
        <f t="shared" si="80"/>
        <v>2911</v>
      </c>
      <c r="B6748" s="31">
        <v>45127</v>
      </c>
      <c r="C6748" s="31">
        <v>45125</v>
      </c>
      <c r="D6748" s="19" t="s">
        <v>1929</v>
      </c>
      <c r="E6748" s="19" t="str">
        <f>IF(ISBLANK(LeaveTracker[[#This Row],[Employee Name]]),"-----",VLOOKUP(LeaveTracker[[#This Row],[Employee Name]],Employees[[Employee Name]:[Office]],7))</f>
        <v>CENRO</v>
      </c>
      <c r="F6748" s="19" t="str">
        <f>IF(ISBLANK(LeaveTracker[[#This Row],[Employee Name]]),"-----",VLOOKUP(LeaveTracker[[#This Row],[Employee Name]],Employees[[Employee Name]:[Office]],6))</f>
        <v>CASUAL</v>
      </c>
      <c r="G6748" s="24">
        <v>45122</v>
      </c>
      <c r="H6748" s="24">
        <v>45123</v>
      </c>
      <c r="I6748" s="20" t="s">
        <v>81</v>
      </c>
      <c r="K6748" s="61" t="str">
        <f>LeaveTracker[[#This Row],[Days]]&amp;" "&amp;LeaveTracker[[#This Row],[Type of Leave]]</f>
        <v>2 SL</v>
      </c>
      <c r="L6748" s="23">
        <v>2</v>
      </c>
      <c r="M6748" s="27"/>
    </row>
    <row r="6749" spans="1:13" ht="30" hidden="1" customHeight="1" x14ac:dyDescent="0.3">
      <c r="A6749" s="27">
        <f t="shared" si="80"/>
        <v>2912</v>
      </c>
      <c r="B6749" s="31">
        <v>45127</v>
      </c>
      <c r="C6749" s="31">
        <v>45124</v>
      </c>
      <c r="D6749" s="19" t="s">
        <v>1800</v>
      </c>
      <c r="E6749" s="19" t="str">
        <f>IF(ISBLANK(LeaveTracker[[#This Row],[Employee Name]]),"-----",VLOOKUP(LeaveTracker[[#This Row],[Employee Name]],Employees[[Employee Name]:[Office]],7))</f>
        <v>CENRO</v>
      </c>
      <c r="F6749" s="19" t="str">
        <f>IF(ISBLANK(LeaveTracker[[#This Row],[Employee Name]]),"-----",VLOOKUP(LeaveTracker[[#This Row],[Employee Name]],Employees[[Employee Name]:[Office]],6))</f>
        <v>CASUAL</v>
      </c>
      <c r="G6749" s="24">
        <v>45131</v>
      </c>
      <c r="H6749" s="24">
        <v>45135</v>
      </c>
      <c r="I6749" s="20" t="s">
        <v>82</v>
      </c>
      <c r="K6749" s="61" t="str">
        <f ca="1">LeaveTracker[[#This Row],[Days]]&amp;" "&amp;LeaveTracker[[#This Row],[Type of Leave]]</f>
        <v>4 VL</v>
      </c>
      <c r="L6749" s="23">
        <f ca="1">NETWORKDAYS(LeaveTracker[[#This Row],[Start Date]],LeaveTracker[[#This Row],[End Date]],lstHolidays)</f>
        <v>4</v>
      </c>
      <c r="M6749" s="27"/>
    </row>
    <row r="6750" spans="1:13" ht="30" hidden="1" customHeight="1" x14ac:dyDescent="0.3">
      <c r="A6750" s="27">
        <f t="shared" si="80"/>
        <v>2913</v>
      </c>
      <c r="B6750" s="31">
        <v>45127</v>
      </c>
      <c r="C6750" s="31">
        <v>45125</v>
      </c>
      <c r="D6750" s="19" t="s">
        <v>1779</v>
      </c>
      <c r="E6750" s="19" t="str">
        <f>IF(ISBLANK(LeaveTracker[[#This Row],[Employee Name]]),"-----",VLOOKUP(LeaveTracker[[#This Row],[Employee Name]],Employees[[Employee Name]:[Office]],7))</f>
        <v>GSO</v>
      </c>
      <c r="F6750" s="19" t="str">
        <f>IF(ISBLANK(LeaveTracker[[#This Row],[Employee Name]]),"-----",VLOOKUP(LeaveTracker[[#This Row],[Employee Name]],Employees[[Employee Name]:[Office]],6))</f>
        <v>CASUAL</v>
      </c>
      <c r="G6750" s="24">
        <v>45124</v>
      </c>
      <c r="H6750" s="24">
        <v>45124</v>
      </c>
      <c r="I6750" s="20" t="s">
        <v>81</v>
      </c>
      <c r="K6750" s="61" t="str">
        <f ca="1">LeaveTracker[[#This Row],[Days]]&amp;" "&amp;LeaveTracker[[#This Row],[Type of Leave]]</f>
        <v>1 SL</v>
      </c>
      <c r="L6750" s="23">
        <f ca="1">NETWORKDAYS(LeaveTracker[[#This Row],[Start Date]],LeaveTracker[[#This Row],[End Date]],lstHolidays)</f>
        <v>1</v>
      </c>
      <c r="M6750" s="27"/>
    </row>
    <row r="6751" spans="1:13" ht="30" hidden="1" customHeight="1" x14ac:dyDescent="0.3">
      <c r="A6751" s="27">
        <f t="shared" si="80"/>
        <v>2914</v>
      </c>
      <c r="B6751" s="31">
        <v>45127</v>
      </c>
      <c r="C6751" s="31">
        <v>45125</v>
      </c>
      <c r="D6751" s="19" t="s">
        <v>569</v>
      </c>
      <c r="E6751" s="19" t="str">
        <f>IF(ISBLANK(LeaveTracker[[#This Row],[Employee Name]]),"-----",VLOOKUP(LeaveTracker[[#This Row],[Employee Name]],Employees[[Employee Name]:[Office]],7))</f>
        <v>CENRO</v>
      </c>
      <c r="F6751" s="19" t="str">
        <f>IF(ISBLANK(LeaveTracker[[#This Row],[Employee Name]]),"-----",VLOOKUP(LeaveTracker[[#This Row],[Employee Name]],Employees[[Employee Name]:[Office]],6))</f>
        <v>REGULAR</v>
      </c>
      <c r="G6751" s="24">
        <v>45124</v>
      </c>
      <c r="H6751" s="24">
        <v>45124</v>
      </c>
      <c r="I6751" s="20" t="s">
        <v>81</v>
      </c>
      <c r="K6751" s="61" t="str">
        <f ca="1">LeaveTracker[[#This Row],[Days]]&amp;" "&amp;LeaveTracker[[#This Row],[Type of Leave]]</f>
        <v>1 SL</v>
      </c>
      <c r="L6751" s="23">
        <f ca="1">NETWORKDAYS(LeaveTracker[[#This Row],[Start Date]],LeaveTracker[[#This Row],[End Date]],lstHolidays)</f>
        <v>1</v>
      </c>
      <c r="M6751" s="27"/>
    </row>
    <row r="6752" spans="1:13" ht="30" hidden="1" customHeight="1" x14ac:dyDescent="0.3">
      <c r="A6752" s="27">
        <f t="shared" si="80"/>
        <v>2915</v>
      </c>
      <c r="B6752" s="31">
        <v>45127</v>
      </c>
      <c r="C6752" s="31">
        <v>45125</v>
      </c>
      <c r="D6752" s="19" t="s">
        <v>1886</v>
      </c>
      <c r="E6752" s="19" t="str">
        <f>IF(ISBLANK(LeaveTracker[[#This Row],[Employee Name]]),"-----",VLOOKUP(LeaveTracker[[#This Row],[Employee Name]],Employees[[Employee Name]:[Office]],7))</f>
        <v>GSO</v>
      </c>
      <c r="F6752" s="19" t="str">
        <f>IF(ISBLANK(LeaveTracker[[#This Row],[Employee Name]]),"-----",VLOOKUP(LeaveTracker[[#This Row],[Employee Name]],Employees[[Employee Name]:[Office]],6))</f>
        <v>CASUAL</v>
      </c>
      <c r="G6752" s="24">
        <v>45134</v>
      </c>
      <c r="H6752" s="24">
        <v>45135</v>
      </c>
      <c r="I6752" s="20" t="s">
        <v>82</v>
      </c>
      <c r="K6752" s="61" t="str">
        <f ca="1">LeaveTracker[[#This Row],[Days]]&amp;" "&amp;LeaveTracker[[#This Row],[Type of Leave]]</f>
        <v>2 VL</v>
      </c>
      <c r="L6752" s="23">
        <f ca="1">NETWORKDAYS(LeaveTracker[[#This Row],[Start Date]],LeaveTracker[[#This Row],[End Date]],lstHolidays)</f>
        <v>2</v>
      </c>
      <c r="M6752" s="27"/>
    </row>
    <row r="6753" spans="1:13" ht="30" hidden="1" customHeight="1" x14ac:dyDescent="0.3">
      <c r="A6753" s="27">
        <f t="shared" si="80"/>
        <v>2916</v>
      </c>
      <c r="B6753" s="31">
        <v>45127</v>
      </c>
      <c r="C6753" s="31">
        <v>45121</v>
      </c>
      <c r="D6753" s="19" t="s">
        <v>147</v>
      </c>
      <c r="E6753" s="19" t="str">
        <f>IF(ISBLANK(LeaveTracker[[#This Row],[Employee Name]]),"-----",VLOOKUP(LeaveTracker[[#This Row],[Employee Name]],Employees[[Employee Name]:[Office]],7))</f>
        <v>CPDO</v>
      </c>
      <c r="F6753" s="19" t="str">
        <f>IF(ISBLANK(LeaveTracker[[#This Row],[Employee Name]]),"-----",VLOOKUP(LeaveTracker[[#This Row],[Employee Name]],Employees[[Employee Name]:[Office]],6))</f>
        <v>REGULAR</v>
      </c>
      <c r="G6753" s="24">
        <v>45119</v>
      </c>
      <c r="H6753" s="24">
        <v>45120</v>
      </c>
      <c r="I6753" s="20" t="s">
        <v>81</v>
      </c>
      <c r="K6753" s="61" t="str">
        <f ca="1">LeaveTracker[[#This Row],[Days]]&amp;" "&amp;LeaveTracker[[#This Row],[Type of Leave]]</f>
        <v>2 SL</v>
      </c>
      <c r="L6753" s="23">
        <f ca="1">NETWORKDAYS(LeaveTracker[[#This Row],[Start Date]],LeaveTracker[[#This Row],[End Date]],lstHolidays)</f>
        <v>2</v>
      </c>
      <c r="M6753" s="27"/>
    </row>
    <row r="6754" spans="1:13" ht="30" hidden="1" customHeight="1" x14ac:dyDescent="0.3">
      <c r="A6754" s="27">
        <f t="shared" si="80"/>
        <v>2917</v>
      </c>
      <c r="B6754" s="31">
        <v>45127</v>
      </c>
      <c r="C6754" s="31">
        <v>45121</v>
      </c>
      <c r="D6754" s="19" t="s">
        <v>147</v>
      </c>
      <c r="E6754" s="19" t="str">
        <f>IF(ISBLANK(LeaveTracker[[#This Row],[Employee Name]]),"-----",VLOOKUP(LeaveTracker[[#This Row],[Employee Name]],Employees[[Employee Name]:[Office]],7))</f>
        <v>CPDO</v>
      </c>
      <c r="F6754" s="19" t="str">
        <f>IF(ISBLANK(LeaveTracker[[#This Row],[Employee Name]]),"-----",VLOOKUP(LeaveTracker[[#This Row],[Employee Name]],Employees[[Employee Name]:[Office]],6))</f>
        <v>REGULAR</v>
      </c>
      <c r="G6754" s="24">
        <v>45124</v>
      </c>
      <c r="H6754" s="24">
        <v>45124</v>
      </c>
      <c r="I6754" s="20" t="s">
        <v>82</v>
      </c>
      <c r="K6754" s="61" t="str">
        <f ca="1">LeaveTracker[[#This Row],[Days]]&amp;" "&amp;LeaveTracker[[#This Row],[Type of Leave]]</f>
        <v>1 VL</v>
      </c>
      <c r="L6754" s="23">
        <f ca="1">NETWORKDAYS(LeaveTracker[[#This Row],[Start Date]],LeaveTracker[[#This Row],[End Date]],lstHolidays)</f>
        <v>1</v>
      </c>
      <c r="M6754" s="27"/>
    </row>
    <row r="6755" spans="1:13" ht="30" hidden="1" customHeight="1" x14ac:dyDescent="0.3">
      <c r="A6755" s="27">
        <v>2917</v>
      </c>
      <c r="B6755" s="31">
        <v>45127</v>
      </c>
      <c r="C6755" s="31">
        <v>45121</v>
      </c>
      <c r="D6755" s="19" t="s">
        <v>147</v>
      </c>
      <c r="E6755" s="19" t="str">
        <f>IF(ISBLANK(LeaveTracker[[#This Row],[Employee Name]]),"-----",VLOOKUP(LeaveTracker[[#This Row],[Employee Name]],Employees[[Employee Name]:[Office]],7))</f>
        <v>CPDO</v>
      </c>
      <c r="F6755" s="19" t="str">
        <f>IF(ISBLANK(LeaveTracker[[#This Row],[Employee Name]]),"-----",VLOOKUP(LeaveTracker[[#This Row],[Employee Name]],Employees[[Employee Name]:[Office]],6))</f>
        <v>REGULAR</v>
      </c>
      <c r="G6755" s="24">
        <v>45127</v>
      </c>
      <c r="H6755" s="24">
        <v>45128</v>
      </c>
      <c r="I6755" s="20" t="s">
        <v>82</v>
      </c>
      <c r="K6755" s="61" t="str">
        <f ca="1">LeaveTracker[[#This Row],[Days]]&amp;" "&amp;LeaveTracker[[#This Row],[Type of Leave]]</f>
        <v>2 VL</v>
      </c>
      <c r="L6755" s="23">
        <f ca="1">NETWORKDAYS(LeaveTracker[[#This Row],[Start Date]],LeaveTracker[[#This Row],[End Date]],lstHolidays)</f>
        <v>2</v>
      </c>
      <c r="M6755" s="27"/>
    </row>
    <row r="6756" spans="1:13" ht="30" hidden="1" customHeight="1" x14ac:dyDescent="0.3">
      <c r="A6756" s="27">
        <f>A6754+1</f>
        <v>2918</v>
      </c>
      <c r="B6756" s="31">
        <v>45127</v>
      </c>
      <c r="C6756" s="31">
        <v>45124</v>
      </c>
      <c r="D6756" s="19" t="s">
        <v>1083</v>
      </c>
      <c r="E6756" s="19" t="str">
        <f>IF(ISBLANK(LeaveTracker[[#This Row],[Employee Name]]),"-----",VLOOKUP(LeaveTracker[[#This Row],[Employee Name]],Employees[[Employee Name]:[Office]],7))</f>
        <v>ACCOUNTING</v>
      </c>
      <c r="F6756" s="19" t="str">
        <f>IF(ISBLANK(LeaveTracker[[#This Row],[Employee Name]]),"-----",VLOOKUP(LeaveTracker[[#This Row],[Employee Name]],Employees[[Employee Name]:[Office]],6))</f>
        <v>REGULAR</v>
      </c>
      <c r="G6756" s="24">
        <v>45128</v>
      </c>
      <c r="H6756" s="24">
        <v>45128</v>
      </c>
      <c r="I6756" s="20" t="s">
        <v>298</v>
      </c>
      <c r="J6756" s="43" t="s">
        <v>1003</v>
      </c>
      <c r="K6756" s="61" t="str">
        <f ca="1">LeaveTracker[[#This Row],[Days]]&amp;" "&amp;LeaveTracker[[#This Row],[Type of Leave]]</f>
        <v>1 OTHER</v>
      </c>
      <c r="L6756" s="23">
        <f ca="1">NETWORKDAYS(LeaveTracker[[#This Row],[Start Date]],LeaveTracker[[#This Row],[End Date]],lstHolidays)</f>
        <v>1</v>
      </c>
      <c r="M6756" s="27"/>
    </row>
    <row r="6757" spans="1:13" ht="30" hidden="1" customHeight="1" x14ac:dyDescent="0.3">
      <c r="A6757" s="27">
        <f t="shared" si="80"/>
        <v>2919</v>
      </c>
      <c r="B6757" s="31">
        <v>45127</v>
      </c>
      <c r="C6757" s="31">
        <v>45124</v>
      </c>
      <c r="D6757" s="19" t="s">
        <v>871</v>
      </c>
      <c r="E6757" s="19" t="str">
        <f>IF(ISBLANK(LeaveTracker[[#This Row],[Employee Name]]),"-----",VLOOKUP(LeaveTracker[[#This Row],[Employee Name]],Employees[[Employee Name]:[Office]],7))</f>
        <v>ACCOUNTING</v>
      </c>
      <c r="F6757" s="19" t="str">
        <f>IF(ISBLANK(LeaveTracker[[#This Row],[Employee Name]]),"-----",VLOOKUP(LeaveTracker[[#This Row],[Employee Name]],Employees[[Employee Name]:[Office]],6))</f>
        <v>REGULAR</v>
      </c>
      <c r="G6757" s="24">
        <v>45121</v>
      </c>
      <c r="H6757" s="24">
        <v>45121</v>
      </c>
      <c r="I6757" s="20" t="s">
        <v>81</v>
      </c>
      <c r="K6757" s="61" t="str">
        <f ca="1">LeaveTracker[[#This Row],[Days]]&amp;" "&amp;LeaveTracker[[#This Row],[Type of Leave]]</f>
        <v>1 SL</v>
      </c>
      <c r="L6757" s="23">
        <f ca="1">NETWORKDAYS(LeaveTracker[[#This Row],[Start Date]],LeaveTracker[[#This Row],[End Date]],lstHolidays)</f>
        <v>1</v>
      </c>
      <c r="M6757" s="27"/>
    </row>
    <row r="6758" spans="1:13" ht="30" hidden="1" customHeight="1" x14ac:dyDescent="0.3">
      <c r="A6758" s="27">
        <f t="shared" si="80"/>
        <v>2920</v>
      </c>
      <c r="B6758" s="31">
        <v>45127</v>
      </c>
      <c r="C6758" s="31">
        <v>45126</v>
      </c>
      <c r="D6758" s="19" t="s">
        <v>572</v>
      </c>
      <c r="E6758" s="19" t="str">
        <f>IF(ISBLANK(LeaveTracker[[#This Row],[Employee Name]]),"-----",VLOOKUP(LeaveTracker[[#This Row],[Employee Name]],Employees[[Employee Name]:[Office]],7))</f>
        <v>CCT</v>
      </c>
      <c r="F6758" s="19" t="str">
        <f>IF(ISBLANK(LeaveTracker[[#This Row],[Employee Name]]),"-----",VLOOKUP(LeaveTracker[[#This Row],[Employee Name]],Employees[[Employee Name]:[Office]],6))</f>
        <v>REGULAR</v>
      </c>
      <c r="G6758" s="24">
        <v>45124</v>
      </c>
      <c r="H6758" s="24">
        <v>45125</v>
      </c>
      <c r="I6758" s="20" t="s">
        <v>81</v>
      </c>
      <c r="K6758" s="61" t="str">
        <f ca="1">LeaveTracker[[#This Row],[Days]]&amp;" "&amp;LeaveTracker[[#This Row],[Type of Leave]]</f>
        <v>2 SL</v>
      </c>
      <c r="L6758" s="23">
        <f ca="1">NETWORKDAYS(LeaveTracker[[#This Row],[Start Date]],LeaveTracker[[#This Row],[End Date]],lstHolidays)</f>
        <v>2</v>
      </c>
      <c r="M6758" s="27"/>
    </row>
    <row r="6759" spans="1:13" ht="30" hidden="1" customHeight="1" x14ac:dyDescent="0.3">
      <c r="A6759" s="27">
        <f t="shared" si="80"/>
        <v>2921</v>
      </c>
      <c r="B6759" s="31">
        <v>45127</v>
      </c>
      <c r="C6759" s="31">
        <v>45125</v>
      </c>
      <c r="D6759" s="19" t="s">
        <v>422</v>
      </c>
      <c r="E6759" s="19" t="str">
        <f>IF(ISBLANK(LeaveTracker[[#This Row],[Employee Name]]),"-----",VLOOKUP(LeaveTracker[[#This Row],[Employee Name]],Employees[[Employee Name]:[Office]],7))</f>
        <v>CTO</v>
      </c>
      <c r="F6759" s="19" t="str">
        <f>IF(ISBLANK(LeaveTracker[[#This Row],[Employee Name]]),"-----",VLOOKUP(LeaveTracker[[#This Row],[Employee Name]],Employees[[Employee Name]:[Office]],6))</f>
        <v>REGULAR</v>
      </c>
      <c r="G6759" s="24">
        <v>45126</v>
      </c>
      <c r="H6759" s="24">
        <v>45135</v>
      </c>
      <c r="I6759" s="20" t="s">
        <v>82</v>
      </c>
      <c r="K6759" s="61" t="str">
        <f ca="1">LeaveTracker[[#This Row],[Days]]&amp;" "&amp;LeaveTracker[[#This Row],[Type of Leave]]</f>
        <v>7 VL</v>
      </c>
      <c r="L6759" s="23">
        <f ca="1">NETWORKDAYS(LeaveTracker[[#This Row],[Start Date]],LeaveTracker[[#This Row],[End Date]],lstHolidays)</f>
        <v>7</v>
      </c>
      <c r="M6759" s="27"/>
    </row>
    <row r="6760" spans="1:13" ht="30" hidden="1" customHeight="1" x14ac:dyDescent="0.3">
      <c r="A6760" s="27">
        <f t="shared" si="80"/>
        <v>2922</v>
      </c>
      <c r="B6760" s="31">
        <v>45127</v>
      </c>
      <c r="C6760" s="31">
        <v>45126</v>
      </c>
      <c r="D6760" s="19" t="s">
        <v>630</v>
      </c>
      <c r="E6760" s="19" t="str">
        <f>IF(ISBLANK(LeaveTracker[[#This Row],[Employee Name]]),"-----",VLOOKUP(LeaveTracker[[#This Row],[Employee Name]],Employees[[Employee Name]:[Office]],7))</f>
        <v>CCT</v>
      </c>
      <c r="F6760" s="19" t="str">
        <f>IF(ISBLANK(LeaveTracker[[#This Row],[Employee Name]]),"-----",VLOOKUP(LeaveTracker[[#This Row],[Employee Name]],Employees[[Employee Name]:[Office]],6))</f>
        <v>REGULAR</v>
      </c>
      <c r="G6760" s="24">
        <v>45125</v>
      </c>
      <c r="H6760" s="24">
        <v>45125</v>
      </c>
      <c r="I6760" s="20" t="s">
        <v>298</v>
      </c>
      <c r="J6760" s="43" t="s">
        <v>1003</v>
      </c>
      <c r="K6760" s="61" t="str">
        <f ca="1">LeaveTracker[[#This Row],[Days]]&amp;" "&amp;LeaveTracker[[#This Row],[Type of Leave]]</f>
        <v>1 OTHER</v>
      </c>
      <c r="L6760" s="23">
        <f ca="1">NETWORKDAYS(LeaveTracker[[#This Row],[Start Date]],LeaveTracker[[#This Row],[End Date]],lstHolidays)</f>
        <v>1</v>
      </c>
      <c r="M6760" s="27"/>
    </row>
    <row r="6761" spans="1:13" ht="30" hidden="1" customHeight="1" x14ac:dyDescent="0.3">
      <c r="A6761" s="27">
        <f t="shared" si="80"/>
        <v>2923</v>
      </c>
      <c r="C6761" s="31">
        <v>45134</v>
      </c>
      <c r="D6761" s="19"/>
      <c r="E6761" s="19" t="str">
        <f>IF(ISBLANK(LeaveTracker[[#This Row],[Employee Name]]),"-----",VLOOKUP(LeaveTracker[[#This Row],[Employee Name]],Employees[[Employee Name]:[Office]],7))</f>
        <v>-----</v>
      </c>
      <c r="F6761" s="19" t="str">
        <f>IF(ISBLANK(LeaveTracker[[#This Row],[Employee Name]]),"-----",VLOOKUP(LeaveTracker[[#This Row],[Employee Name]],Employees[[Employee Name]:[Office]],6))</f>
        <v>-----</v>
      </c>
      <c r="G6761" s="24"/>
      <c r="H6761" s="24"/>
      <c r="I6761" s="19"/>
      <c r="K6761" s="61" t="str">
        <f ca="1">LeaveTracker[[#This Row],[Days]]&amp;" "&amp;LeaveTracker[[#This Row],[Type of Leave]]</f>
        <v xml:space="preserve">0 </v>
      </c>
      <c r="L6761" s="23">
        <f ca="1">NETWORKDAYS(LeaveTracker[[#This Row],[Start Date]],LeaveTracker[[#This Row],[End Date]],lstHolidays)</f>
        <v>0</v>
      </c>
      <c r="M6761" s="27"/>
    </row>
    <row r="6762" spans="1:13" ht="30" hidden="1" customHeight="1" x14ac:dyDescent="0.3">
      <c r="A6762" s="27">
        <f t="shared" ref="A6762:A6825" si="81">A6761+1</f>
        <v>2924</v>
      </c>
      <c r="C6762" s="31">
        <v>45134</v>
      </c>
      <c r="D6762" s="19"/>
      <c r="E6762" s="19" t="str">
        <f>IF(ISBLANK(LeaveTracker[[#This Row],[Employee Name]]),"-----",VLOOKUP(LeaveTracker[[#This Row],[Employee Name]],Employees[[Employee Name]:[Office]],7))</f>
        <v>-----</v>
      </c>
      <c r="F6762" s="19" t="str">
        <f>IF(ISBLANK(LeaveTracker[[#This Row],[Employee Name]]),"-----",VLOOKUP(LeaveTracker[[#This Row],[Employee Name]],Employees[[Employee Name]:[Office]],6))</f>
        <v>-----</v>
      </c>
      <c r="G6762" s="24"/>
      <c r="H6762" s="24"/>
      <c r="I6762" s="19"/>
      <c r="K6762" s="61" t="str">
        <f ca="1">LeaveTracker[[#This Row],[Days]]&amp;" "&amp;LeaveTracker[[#This Row],[Type of Leave]]</f>
        <v xml:space="preserve">0 </v>
      </c>
      <c r="L6762" s="23">
        <f ca="1">NETWORKDAYS(LeaveTracker[[#This Row],[Start Date]],LeaveTracker[[#This Row],[End Date]],lstHolidays)</f>
        <v>0</v>
      </c>
      <c r="M6762" s="27"/>
    </row>
    <row r="6763" spans="1:13" ht="30" hidden="1" customHeight="1" x14ac:dyDescent="0.3">
      <c r="A6763" s="27">
        <f t="shared" si="81"/>
        <v>2925</v>
      </c>
      <c r="C6763" s="31">
        <v>45134</v>
      </c>
      <c r="D6763" s="19"/>
      <c r="E6763" s="19" t="str">
        <f>IF(ISBLANK(LeaveTracker[[#This Row],[Employee Name]]),"-----",VLOOKUP(LeaveTracker[[#This Row],[Employee Name]],Employees[[Employee Name]:[Office]],7))</f>
        <v>-----</v>
      </c>
      <c r="F6763" s="19" t="str">
        <f>IF(ISBLANK(LeaveTracker[[#This Row],[Employee Name]]),"-----",VLOOKUP(LeaveTracker[[#This Row],[Employee Name]],Employees[[Employee Name]:[Office]],6))</f>
        <v>-----</v>
      </c>
      <c r="G6763" s="24"/>
      <c r="H6763" s="24"/>
      <c r="I6763" s="19"/>
      <c r="K6763" s="61" t="str">
        <f ca="1">LeaveTracker[[#This Row],[Days]]&amp;" "&amp;LeaveTracker[[#This Row],[Type of Leave]]</f>
        <v xml:space="preserve">0 </v>
      </c>
      <c r="L6763" s="23">
        <f ca="1">NETWORKDAYS(LeaveTracker[[#This Row],[Start Date]],LeaveTracker[[#This Row],[End Date]],lstHolidays)</f>
        <v>0</v>
      </c>
      <c r="M6763" s="27"/>
    </row>
    <row r="6764" spans="1:13" ht="30" hidden="1" customHeight="1" x14ac:dyDescent="0.3">
      <c r="A6764" s="27">
        <f t="shared" si="81"/>
        <v>2926</v>
      </c>
      <c r="C6764" s="31">
        <v>45134</v>
      </c>
      <c r="D6764" s="19"/>
      <c r="E6764" s="19" t="str">
        <f>IF(ISBLANK(LeaveTracker[[#This Row],[Employee Name]]),"-----",VLOOKUP(LeaveTracker[[#This Row],[Employee Name]],Employees[[Employee Name]:[Office]],7))</f>
        <v>-----</v>
      </c>
      <c r="F6764" s="19" t="str">
        <f>IF(ISBLANK(LeaveTracker[[#This Row],[Employee Name]]),"-----",VLOOKUP(LeaveTracker[[#This Row],[Employee Name]],Employees[[Employee Name]:[Office]],6))</f>
        <v>-----</v>
      </c>
      <c r="G6764" s="24"/>
      <c r="H6764" s="24"/>
      <c r="I6764" s="19"/>
      <c r="K6764" s="61" t="str">
        <f ca="1">LeaveTracker[[#This Row],[Days]]&amp;" "&amp;LeaveTracker[[#This Row],[Type of Leave]]</f>
        <v xml:space="preserve">0 </v>
      </c>
      <c r="L6764" s="23">
        <f ca="1">NETWORKDAYS(LeaveTracker[[#This Row],[Start Date]],LeaveTracker[[#This Row],[End Date]],lstHolidays)</f>
        <v>0</v>
      </c>
      <c r="M6764" s="27"/>
    </row>
    <row r="6765" spans="1:13" ht="30" hidden="1" customHeight="1" x14ac:dyDescent="0.3">
      <c r="A6765" s="27">
        <f t="shared" si="81"/>
        <v>2927</v>
      </c>
      <c r="C6765" s="31">
        <v>45134</v>
      </c>
      <c r="D6765" s="19"/>
      <c r="E6765" s="19" t="str">
        <f>IF(ISBLANK(LeaveTracker[[#This Row],[Employee Name]]),"-----",VLOOKUP(LeaveTracker[[#This Row],[Employee Name]],Employees[[Employee Name]:[Office]],7))</f>
        <v>-----</v>
      </c>
      <c r="F6765" s="19" t="str">
        <f>IF(ISBLANK(LeaveTracker[[#This Row],[Employee Name]]),"-----",VLOOKUP(LeaveTracker[[#This Row],[Employee Name]],Employees[[Employee Name]:[Office]],6))</f>
        <v>-----</v>
      </c>
      <c r="G6765" s="24"/>
      <c r="H6765" s="24"/>
      <c r="I6765" s="19"/>
      <c r="K6765" s="61" t="str">
        <f ca="1">LeaveTracker[[#This Row],[Days]]&amp;" "&amp;LeaveTracker[[#This Row],[Type of Leave]]</f>
        <v xml:space="preserve">0 </v>
      </c>
      <c r="L6765" s="23">
        <f ca="1">NETWORKDAYS(LeaveTracker[[#This Row],[Start Date]],LeaveTracker[[#This Row],[End Date]],lstHolidays)</f>
        <v>0</v>
      </c>
      <c r="M6765" s="27"/>
    </row>
    <row r="6766" spans="1:13" ht="30" hidden="1" customHeight="1" x14ac:dyDescent="0.3">
      <c r="A6766" s="27">
        <f t="shared" si="81"/>
        <v>2928</v>
      </c>
      <c r="C6766" s="31">
        <v>45134</v>
      </c>
      <c r="D6766" s="19"/>
      <c r="E6766" s="19" t="str">
        <f>IF(ISBLANK(LeaveTracker[[#This Row],[Employee Name]]),"-----",VLOOKUP(LeaveTracker[[#This Row],[Employee Name]],Employees[[Employee Name]:[Office]],7))</f>
        <v>-----</v>
      </c>
      <c r="F6766" s="19" t="str">
        <f>IF(ISBLANK(LeaveTracker[[#This Row],[Employee Name]]),"-----",VLOOKUP(LeaveTracker[[#This Row],[Employee Name]],Employees[[Employee Name]:[Office]],6))</f>
        <v>-----</v>
      </c>
      <c r="G6766" s="24"/>
      <c r="H6766" s="24"/>
      <c r="I6766" s="19"/>
      <c r="K6766" s="61" t="str">
        <f ca="1">LeaveTracker[[#This Row],[Days]]&amp;" "&amp;LeaveTracker[[#This Row],[Type of Leave]]</f>
        <v xml:space="preserve">0 </v>
      </c>
      <c r="L6766" s="23">
        <f ca="1">NETWORKDAYS(LeaveTracker[[#This Row],[Start Date]],LeaveTracker[[#This Row],[End Date]],lstHolidays)</f>
        <v>0</v>
      </c>
      <c r="M6766" s="27"/>
    </row>
    <row r="6767" spans="1:13" ht="30" hidden="1" customHeight="1" x14ac:dyDescent="0.3">
      <c r="A6767" s="27">
        <f t="shared" si="81"/>
        <v>2929</v>
      </c>
      <c r="C6767" s="31">
        <v>45134</v>
      </c>
      <c r="D6767" s="19"/>
      <c r="E6767" s="19" t="str">
        <f>IF(ISBLANK(LeaveTracker[[#This Row],[Employee Name]]),"-----",VLOOKUP(LeaveTracker[[#This Row],[Employee Name]],Employees[[Employee Name]:[Office]],7))</f>
        <v>-----</v>
      </c>
      <c r="F6767" s="19" t="str">
        <f>IF(ISBLANK(LeaveTracker[[#This Row],[Employee Name]]),"-----",VLOOKUP(LeaveTracker[[#This Row],[Employee Name]],Employees[[Employee Name]:[Office]],6))</f>
        <v>-----</v>
      </c>
      <c r="G6767" s="24"/>
      <c r="H6767" s="24"/>
      <c r="I6767" s="19"/>
      <c r="K6767" s="61" t="str">
        <f ca="1">LeaveTracker[[#This Row],[Days]]&amp;" "&amp;LeaveTracker[[#This Row],[Type of Leave]]</f>
        <v xml:space="preserve">0 </v>
      </c>
      <c r="L6767" s="23">
        <f ca="1">NETWORKDAYS(LeaveTracker[[#This Row],[Start Date]],LeaveTracker[[#This Row],[End Date]],lstHolidays)</f>
        <v>0</v>
      </c>
      <c r="M6767" s="27"/>
    </row>
    <row r="6768" spans="1:13" ht="30" hidden="1" customHeight="1" x14ac:dyDescent="0.3">
      <c r="A6768" s="27">
        <f t="shared" si="81"/>
        <v>2930</v>
      </c>
      <c r="C6768" s="31">
        <v>45134</v>
      </c>
      <c r="D6768" s="19"/>
      <c r="E6768" s="19" t="str">
        <f>IF(ISBLANK(LeaveTracker[[#This Row],[Employee Name]]),"-----",VLOOKUP(LeaveTracker[[#This Row],[Employee Name]],Employees[[Employee Name]:[Office]],7))</f>
        <v>-----</v>
      </c>
      <c r="F6768" s="19" t="str">
        <f>IF(ISBLANK(LeaveTracker[[#This Row],[Employee Name]]),"-----",VLOOKUP(LeaveTracker[[#This Row],[Employee Name]],Employees[[Employee Name]:[Office]],6))</f>
        <v>-----</v>
      </c>
      <c r="G6768" s="24"/>
      <c r="H6768" s="24"/>
      <c r="I6768" s="19"/>
      <c r="K6768" s="61" t="str">
        <f ca="1">LeaveTracker[[#This Row],[Days]]&amp;" "&amp;LeaveTracker[[#This Row],[Type of Leave]]</f>
        <v xml:space="preserve">0 </v>
      </c>
      <c r="L6768" s="23">
        <f ca="1">NETWORKDAYS(LeaveTracker[[#This Row],[Start Date]],LeaveTracker[[#This Row],[End Date]],lstHolidays)</f>
        <v>0</v>
      </c>
      <c r="M6768" s="27"/>
    </row>
    <row r="6769" spans="1:13" ht="30" hidden="1" customHeight="1" x14ac:dyDescent="0.3">
      <c r="A6769" s="27">
        <f t="shared" si="81"/>
        <v>2931</v>
      </c>
      <c r="C6769" s="31">
        <v>45134</v>
      </c>
      <c r="D6769" s="19"/>
      <c r="E6769" s="19" t="str">
        <f>IF(ISBLANK(LeaveTracker[[#This Row],[Employee Name]]),"-----",VLOOKUP(LeaveTracker[[#This Row],[Employee Name]],Employees[[Employee Name]:[Office]],7))</f>
        <v>-----</v>
      </c>
      <c r="F6769" s="19" t="str">
        <f>IF(ISBLANK(LeaveTracker[[#This Row],[Employee Name]]),"-----",VLOOKUP(LeaveTracker[[#This Row],[Employee Name]],Employees[[Employee Name]:[Office]],6))</f>
        <v>-----</v>
      </c>
      <c r="G6769" s="24"/>
      <c r="H6769" s="24"/>
      <c r="I6769" s="19"/>
      <c r="K6769" s="61" t="str">
        <f ca="1">LeaveTracker[[#This Row],[Days]]&amp;" "&amp;LeaveTracker[[#This Row],[Type of Leave]]</f>
        <v xml:space="preserve">0 </v>
      </c>
      <c r="L6769" s="23">
        <f ca="1">NETWORKDAYS(LeaveTracker[[#This Row],[Start Date]],LeaveTracker[[#This Row],[End Date]],lstHolidays)</f>
        <v>0</v>
      </c>
      <c r="M6769" s="27"/>
    </row>
    <row r="6770" spans="1:13" ht="30" hidden="1" customHeight="1" x14ac:dyDescent="0.3">
      <c r="A6770" s="27">
        <f t="shared" si="81"/>
        <v>2932</v>
      </c>
      <c r="C6770" s="31">
        <v>45134</v>
      </c>
      <c r="D6770" s="19"/>
      <c r="E6770" s="19" t="str">
        <f>IF(ISBLANK(LeaveTracker[[#This Row],[Employee Name]]),"-----",VLOOKUP(LeaveTracker[[#This Row],[Employee Name]],Employees[[Employee Name]:[Office]],7))</f>
        <v>-----</v>
      </c>
      <c r="F6770" s="19" t="str">
        <f>IF(ISBLANK(LeaveTracker[[#This Row],[Employee Name]]),"-----",VLOOKUP(LeaveTracker[[#This Row],[Employee Name]],Employees[[Employee Name]:[Office]],6))</f>
        <v>-----</v>
      </c>
      <c r="G6770" s="24"/>
      <c r="H6770" s="24"/>
      <c r="I6770" s="19"/>
      <c r="K6770" s="61" t="str">
        <f ca="1">LeaveTracker[[#This Row],[Days]]&amp;" "&amp;LeaveTracker[[#This Row],[Type of Leave]]</f>
        <v xml:space="preserve">0 </v>
      </c>
      <c r="L6770" s="23">
        <f ca="1">NETWORKDAYS(LeaveTracker[[#This Row],[Start Date]],LeaveTracker[[#This Row],[End Date]],lstHolidays)</f>
        <v>0</v>
      </c>
      <c r="M6770" s="27"/>
    </row>
    <row r="6771" spans="1:13" ht="30" hidden="1" customHeight="1" x14ac:dyDescent="0.3">
      <c r="A6771" s="27">
        <f t="shared" si="81"/>
        <v>2933</v>
      </c>
      <c r="C6771" s="31">
        <v>45134</v>
      </c>
      <c r="D6771" s="19"/>
      <c r="E6771" s="19" t="str">
        <f>IF(ISBLANK(LeaveTracker[[#This Row],[Employee Name]]),"-----",VLOOKUP(LeaveTracker[[#This Row],[Employee Name]],Employees[[Employee Name]:[Office]],7))</f>
        <v>-----</v>
      </c>
      <c r="F6771" s="19" t="str">
        <f>IF(ISBLANK(LeaveTracker[[#This Row],[Employee Name]]),"-----",VLOOKUP(LeaveTracker[[#This Row],[Employee Name]],Employees[[Employee Name]:[Office]],6))</f>
        <v>-----</v>
      </c>
      <c r="G6771" s="24"/>
      <c r="H6771" s="24"/>
      <c r="I6771" s="19"/>
      <c r="K6771" s="61" t="str">
        <f ca="1">LeaveTracker[[#This Row],[Days]]&amp;" "&amp;LeaveTracker[[#This Row],[Type of Leave]]</f>
        <v xml:space="preserve">0 </v>
      </c>
      <c r="L6771" s="23">
        <f ca="1">NETWORKDAYS(LeaveTracker[[#This Row],[Start Date]],LeaveTracker[[#This Row],[End Date]],lstHolidays)</f>
        <v>0</v>
      </c>
      <c r="M6771" s="27"/>
    </row>
    <row r="6772" spans="1:13" ht="30" hidden="1" customHeight="1" x14ac:dyDescent="0.3">
      <c r="A6772" s="27">
        <f t="shared" si="81"/>
        <v>2934</v>
      </c>
      <c r="C6772" s="31">
        <v>45134</v>
      </c>
      <c r="D6772" s="19"/>
      <c r="E6772" s="19" t="str">
        <f>IF(ISBLANK(LeaveTracker[[#This Row],[Employee Name]]),"-----",VLOOKUP(LeaveTracker[[#This Row],[Employee Name]],Employees[[Employee Name]:[Office]],7))</f>
        <v>-----</v>
      </c>
      <c r="F6772" s="19" t="str">
        <f>IF(ISBLANK(LeaveTracker[[#This Row],[Employee Name]]),"-----",VLOOKUP(LeaveTracker[[#This Row],[Employee Name]],Employees[[Employee Name]:[Office]],6))</f>
        <v>-----</v>
      </c>
      <c r="G6772" s="24"/>
      <c r="H6772" s="24"/>
      <c r="I6772" s="19"/>
      <c r="K6772" s="61" t="str">
        <f ca="1">LeaveTracker[[#This Row],[Days]]&amp;" "&amp;LeaveTracker[[#This Row],[Type of Leave]]</f>
        <v xml:space="preserve">0 </v>
      </c>
      <c r="L6772" s="23">
        <f ca="1">NETWORKDAYS(LeaveTracker[[#This Row],[Start Date]],LeaveTracker[[#This Row],[End Date]],lstHolidays)</f>
        <v>0</v>
      </c>
      <c r="M6772" s="27"/>
    </row>
    <row r="6773" spans="1:13" ht="30" hidden="1" customHeight="1" x14ac:dyDescent="0.3">
      <c r="A6773" s="27">
        <f t="shared" si="81"/>
        <v>2935</v>
      </c>
      <c r="C6773" s="31">
        <v>45134</v>
      </c>
      <c r="D6773" s="19"/>
      <c r="E6773" s="19" t="str">
        <f>IF(ISBLANK(LeaveTracker[[#This Row],[Employee Name]]),"-----",VLOOKUP(LeaveTracker[[#This Row],[Employee Name]],Employees[[Employee Name]:[Office]],7))</f>
        <v>-----</v>
      </c>
      <c r="F6773" s="19" t="str">
        <f>IF(ISBLANK(LeaveTracker[[#This Row],[Employee Name]]),"-----",VLOOKUP(LeaveTracker[[#This Row],[Employee Name]],Employees[[Employee Name]:[Office]],6))</f>
        <v>-----</v>
      </c>
      <c r="G6773" s="24"/>
      <c r="H6773" s="24"/>
      <c r="I6773" s="19"/>
      <c r="K6773" s="61" t="str">
        <f ca="1">LeaveTracker[[#This Row],[Days]]&amp;" "&amp;LeaveTracker[[#This Row],[Type of Leave]]</f>
        <v xml:space="preserve">0 </v>
      </c>
      <c r="L6773" s="23">
        <f ca="1">NETWORKDAYS(LeaveTracker[[#This Row],[Start Date]],LeaveTracker[[#This Row],[End Date]],lstHolidays)</f>
        <v>0</v>
      </c>
      <c r="M6773" s="27"/>
    </row>
    <row r="6774" spans="1:13" ht="30" hidden="1" customHeight="1" x14ac:dyDescent="0.3">
      <c r="A6774" s="27">
        <f t="shared" si="81"/>
        <v>2936</v>
      </c>
      <c r="C6774" s="31">
        <v>45134</v>
      </c>
      <c r="D6774" s="19"/>
      <c r="E6774" s="19" t="str">
        <f>IF(ISBLANK(LeaveTracker[[#This Row],[Employee Name]]),"-----",VLOOKUP(LeaveTracker[[#This Row],[Employee Name]],Employees[[Employee Name]:[Office]],7))</f>
        <v>-----</v>
      </c>
      <c r="F6774" s="19" t="str">
        <f>IF(ISBLANK(LeaveTracker[[#This Row],[Employee Name]]),"-----",VLOOKUP(LeaveTracker[[#This Row],[Employee Name]],Employees[[Employee Name]:[Office]],6))</f>
        <v>-----</v>
      </c>
      <c r="G6774" s="24"/>
      <c r="H6774" s="24"/>
      <c r="I6774" s="19"/>
      <c r="K6774" s="61" t="str">
        <f ca="1">LeaveTracker[[#This Row],[Days]]&amp;" "&amp;LeaveTracker[[#This Row],[Type of Leave]]</f>
        <v xml:space="preserve">0 </v>
      </c>
      <c r="L6774" s="23">
        <f ca="1">NETWORKDAYS(LeaveTracker[[#This Row],[Start Date]],LeaveTracker[[#This Row],[End Date]],lstHolidays)</f>
        <v>0</v>
      </c>
      <c r="M6774" s="27"/>
    </row>
    <row r="6775" spans="1:13" ht="30" hidden="1" customHeight="1" x14ac:dyDescent="0.3">
      <c r="A6775" s="27">
        <f t="shared" si="81"/>
        <v>2937</v>
      </c>
      <c r="C6775" s="31">
        <v>45134</v>
      </c>
      <c r="D6775" s="19"/>
      <c r="E6775" s="19" t="str">
        <f>IF(ISBLANK(LeaveTracker[[#This Row],[Employee Name]]),"-----",VLOOKUP(LeaveTracker[[#This Row],[Employee Name]],Employees[[Employee Name]:[Office]],7))</f>
        <v>-----</v>
      </c>
      <c r="F6775" s="19" t="str">
        <f>IF(ISBLANK(LeaveTracker[[#This Row],[Employee Name]]),"-----",VLOOKUP(LeaveTracker[[#This Row],[Employee Name]],Employees[[Employee Name]:[Office]],6))</f>
        <v>-----</v>
      </c>
      <c r="G6775" s="24"/>
      <c r="H6775" s="24"/>
      <c r="I6775" s="19"/>
      <c r="K6775" s="61" t="str">
        <f ca="1">LeaveTracker[[#This Row],[Days]]&amp;" "&amp;LeaveTracker[[#This Row],[Type of Leave]]</f>
        <v xml:space="preserve">0 </v>
      </c>
      <c r="L6775" s="23">
        <f ca="1">NETWORKDAYS(LeaveTracker[[#This Row],[Start Date]],LeaveTracker[[#This Row],[End Date]],lstHolidays)</f>
        <v>0</v>
      </c>
      <c r="M6775" s="27"/>
    </row>
    <row r="6776" spans="1:13" ht="30" hidden="1" customHeight="1" x14ac:dyDescent="0.3">
      <c r="A6776" s="27">
        <f t="shared" si="81"/>
        <v>2938</v>
      </c>
      <c r="C6776" s="31">
        <v>45134</v>
      </c>
      <c r="D6776" s="19"/>
      <c r="E6776" s="19" t="str">
        <f>IF(ISBLANK(LeaveTracker[[#This Row],[Employee Name]]),"-----",VLOOKUP(LeaveTracker[[#This Row],[Employee Name]],Employees[[Employee Name]:[Office]],7))</f>
        <v>-----</v>
      </c>
      <c r="F6776" s="19" t="str">
        <f>IF(ISBLANK(LeaveTracker[[#This Row],[Employee Name]]),"-----",VLOOKUP(LeaveTracker[[#This Row],[Employee Name]],Employees[[Employee Name]:[Office]],6))</f>
        <v>-----</v>
      </c>
      <c r="G6776" s="24"/>
      <c r="H6776" s="24"/>
      <c r="I6776" s="19"/>
      <c r="K6776" s="61" t="str">
        <f ca="1">LeaveTracker[[#This Row],[Days]]&amp;" "&amp;LeaveTracker[[#This Row],[Type of Leave]]</f>
        <v xml:space="preserve">0 </v>
      </c>
      <c r="L6776" s="23">
        <f ca="1">NETWORKDAYS(LeaveTracker[[#This Row],[Start Date]],LeaveTracker[[#This Row],[End Date]],lstHolidays)</f>
        <v>0</v>
      </c>
      <c r="M6776" s="27"/>
    </row>
    <row r="6777" spans="1:13" ht="30" hidden="1" customHeight="1" x14ac:dyDescent="0.3">
      <c r="A6777" s="27">
        <f t="shared" si="81"/>
        <v>2939</v>
      </c>
      <c r="C6777" s="31">
        <v>45134</v>
      </c>
      <c r="D6777" s="19"/>
      <c r="E6777" s="19" t="str">
        <f>IF(ISBLANK(LeaveTracker[[#This Row],[Employee Name]]),"-----",VLOOKUP(LeaveTracker[[#This Row],[Employee Name]],Employees[[Employee Name]:[Office]],7))</f>
        <v>-----</v>
      </c>
      <c r="F6777" s="19" t="str">
        <f>IF(ISBLANK(LeaveTracker[[#This Row],[Employee Name]]),"-----",VLOOKUP(LeaveTracker[[#This Row],[Employee Name]],Employees[[Employee Name]:[Office]],6))</f>
        <v>-----</v>
      </c>
      <c r="G6777" s="24"/>
      <c r="H6777" s="24"/>
      <c r="I6777" s="19"/>
      <c r="K6777" s="61" t="str">
        <f ca="1">LeaveTracker[[#This Row],[Days]]&amp;" "&amp;LeaveTracker[[#This Row],[Type of Leave]]</f>
        <v xml:space="preserve">0 </v>
      </c>
      <c r="L6777" s="23">
        <f ca="1">NETWORKDAYS(LeaveTracker[[#This Row],[Start Date]],LeaveTracker[[#This Row],[End Date]],lstHolidays)</f>
        <v>0</v>
      </c>
      <c r="M6777" s="27"/>
    </row>
    <row r="6778" spans="1:13" ht="30" hidden="1" customHeight="1" x14ac:dyDescent="0.3">
      <c r="A6778" s="27">
        <f t="shared" si="81"/>
        <v>2940</v>
      </c>
      <c r="C6778" s="31">
        <v>45134</v>
      </c>
      <c r="D6778" s="19"/>
      <c r="E6778" s="19" t="str">
        <f>IF(ISBLANK(LeaveTracker[[#This Row],[Employee Name]]),"-----",VLOOKUP(LeaveTracker[[#This Row],[Employee Name]],Employees[[Employee Name]:[Office]],7))</f>
        <v>-----</v>
      </c>
      <c r="F6778" s="19" t="str">
        <f>IF(ISBLANK(LeaveTracker[[#This Row],[Employee Name]]),"-----",VLOOKUP(LeaveTracker[[#This Row],[Employee Name]],Employees[[Employee Name]:[Office]],6))</f>
        <v>-----</v>
      </c>
      <c r="G6778" s="24"/>
      <c r="H6778" s="24"/>
      <c r="I6778" s="19"/>
      <c r="K6778" s="61" t="str">
        <f ca="1">LeaveTracker[[#This Row],[Days]]&amp;" "&amp;LeaveTracker[[#This Row],[Type of Leave]]</f>
        <v xml:space="preserve">0 </v>
      </c>
      <c r="L6778" s="23">
        <f ca="1">NETWORKDAYS(LeaveTracker[[#This Row],[Start Date]],LeaveTracker[[#This Row],[End Date]],lstHolidays)</f>
        <v>0</v>
      </c>
      <c r="M6778" s="27"/>
    </row>
    <row r="6779" spans="1:13" ht="30" hidden="1" customHeight="1" x14ac:dyDescent="0.3">
      <c r="A6779" s="27">
        <f t="shared" si="81"/>
        <v>2941</v>
      </c>
      <c r="C6779" s="31">
        <v>45134</v>
      </c>
      <c r="D6779" s="19"/>
      <c r="E6779" s="19" t="str">
        <f>IF(ISBLANK(LeaveTracker[[#This Row],[Employee Name]]),"-----",VLOOKUP(LeaveTracker[[#This Row],[Employee Name]],Employees[[Employee Name]:[Office]],7))</f>
        <v>-----</v>
      </c>
      <c r="F6779" s="19" t="str">
        <f>IF(ISBLANK(LeaveTracker[[#This Row],[Employee Name]]),"-----",VLOOKUP(LeaveTracker[[#This Row],[Employee Name]],Employees[[Employee Name]:[Office]],6))</f>
        <v>-----</v>
      </c>
      <c r="G6779" s="24"/>
      <c r="H6779" s="24"/>
      <c r="I6779" s="19"/>
      <c r="K6779" s="61" t="str">
        <f ca="1">LeaveTracker[[#This Row],[Days]]&amp;" "&amp;LeaveTracker[[#This Row],[Type of Leave]]</f>
        <v xml:space="preserve">0 </v>
      </c>
      <c r="L6779" s="23">
        <f ca="1">NETWORKDAYS(LeaveTracker[[#This Row],[Start Date]],LeaveTracker[[#This Row],[End Date]],lstHolidays)</f>
        <v>0</v>
      </c>
      <c r="M6779" s="27"/>
    </row>
    <row r="6780" spans="1:13" ht="30" hidden="1" customHeight="1" x14ac:dyDescent="0.3">
      <c r="A6780" s="27">
        <f t="shared" si="81"/>
        <v>2942</v>
      </c>
      <c r="C6780" s="31">
        <v>45134</v>
      </c>
      <c r="D6780" s="19"/>
      <c r="E6780" s="19" t="str">
        <f>IF(ISBLANK(LeaveTracker[[#This Row],[Employee Name]]),"-----",VLOOKUP(LeaveTracker[[#This Row],[Employee Name]],Employees[[Employee Name]:[Office]],7))</f>
        <v>-----</v>
      </c>
      <c r="F6780" s="19" t="str">
        <f>IF(ISBLANK(LeaveTracker[[#This Row],[Employee Name]]),"-----",VLOOKUP(LeaveTracker[[#This Row],[Employee Name]],Employees[[Employee Name]:[Office]],6))</f>
        <v>-----</v>
      </c>
      <c r="G6780" s="24"/>
      <c r="H6780" s="24"/>
      <c r="I6780" s="19"/>
      <c r="K6780" s="61" t="str">
        <f ca="1">LeaveTracker[[#This Row],[Days]]&amp;" "&amp;LeaveTracker[[#This Row],[Type of Leave]]</f>
        <v xml:space="preserve">0 </v>
      </c>
      <c r="L6780" s="23">
        <f ca="1">NETWORKDAYS(LeaveTracker[[#This Row],[Start Date]],LeaveTracker[[#This Row],[End Date]],lstHolidays)</f>
        <v>0</v>
      </c>
      <c r="M6780" s="27"/>
    </row>
    <row r="6781" spans="1:13" ht="30" hidden="1" customHeight="1" x14ac:dyDescent="0.3">
      <c r="A6781" s="27">
        <f t="shared" si="81"/>
        <v>2943</v>
      </c>
      <c r="C6781" s="31">
        <v>45134</v>
      </c>
      <c r="D6781" s="19"/>
      <c r="E6781" s="19" t="str">
        <f>IF(ISBLANK(LeaveTracker[[#This Row],[Employee Name]]),"-----",VLOOKUP(LeaveTracker[[#This Row],[Employee Name]],Employees[[Employee Name]:[Office]],7))</f>
        <v>-----</v>
      </c>
      <c r="F6781" s="19" t="str">
        <f>IF(ISBLANK(LeaveTracker[[#This Row],[Employee Name]]),"-----",VLOOKUP(LeaveTracker[[#This Row],[Employee Name]],Employees[[Employee Name]:[Office]],6))</f>
        <v>-----</v>
      </c>
      <c r="G6781" s="24"/>
      <c r="H6781" s="24"/>
      <c r="I6781" s="19"/>
      <c r="K6781" s="61" t="str">
        <f ca="1">LeaveTracker[[#This Row],[Days]]&amp;" "&amp;LeaveTracker[[#This Row],[Type of Leave]]</f>
        <v xml:space="preserve">0 </v>
      </c>
      <c r="L6781" s="23">
        <f ca="1">NETWORKDAYS(LeaveTracker[[#This Row],[Start Date]],LeaveTracker[[#This Row],[End Date]],lstHolidays)</f>
        <v>0</v>
      </c>
      <c r="M6781" s="27"/>
    </row>
    <row r="6782" spans="1:13" ht="30" hidden="1" customHeight="1" x14ac:dyDescent="0.3">
      <c r="A6782" s="27">
        <f t="shared" si="81"/>
        <v>2944</v>
      </c>
      <c r="C6782" s="31">
        <v>45134</v>
      </c>
      <c r="D6782" s="19"/>
      <c r="E6782" s="19" t="str">
        <f>IF(ISBLANK(LeaveTracker[[#This Row],[Employee Name]]),"-----",VLOOKUP(LeaveTracker[[#This Row],[Employee Name]],Employees[[Employee Name]:[Office]],7))</f>
        <v>-----</v>
      </c>
      <c r="F6782" s="19" t="str">
        <f>IF(ISBLANK(LeaveTracker[[#This Row],[Employee Name]]),"-----",VLOOKUP(LeaveTracker[[#This Row],[Employee Name]],Employees[[Employee Name]:[Office]],6))</f>
        <v>-----</v>
      </c>
      <c r="G6782" s="24"/>
      <c r="H6782" s="24"/>
      <c r="I6782" s="19"/>
      <c r="K6782" s="61" t="str">
        <f ca="1">LeaveTracker[[#This Row],[Days]]&amp;" "&amp;LeaveTracker[[#This Row],[Type of Leave]]</f>
        <v xml:space="preserve">0 </v>
      </c>
      <c r="L6782" s="23">
        <f ca="1">NETWORKDAYS(LeaveTracker[[#This Row],[Start Date]],LeaveTracker[[#This Row],[End Date]],lstHolidays)</f>
        <v>0</v>
      </c>
      <c r="M6782" s="27"/>
    </row>
    <row r="6783" spans="1:13" ht="30" hidden="1" customHeight="1" x14ac:dyDescent="0.3">
      <c r="A6783" s="27">
        <f t="shared" si="81"/>
        <v>2945</v>
      </c>
      <c r="C6783" s="31">
        <v>45134</v>
      </c>
      <c r="D6783" s="19"/>
      <c r="E6783" s="19" t="str">
        <f>IF(ISBLANK(LeaveTracker[[#This Row],[Employee Name]]),"-----",VLOOKUP(LeaveTracker[[#This Row],[Employee Name]],Employees[[Employee Name]:[Office]],7))</f>
        <v>-----</v>
      </c>
      <c r="F6783" s="19" t="str">
        <f>IF(ISBLANK(LeaveTracker[[#This Row],[Employee Name]]),"-----",VLOOKUP(LeaveTracker[[#This Row],[Employee Name]],Employees[[Employee Name]:[Office]],6))</f>
        <v>-----</v>
      </c>
      <c r="G6783" s="24"/>
      <c r="H6783" s="24"/>
      <c r="I6783" s="19"/>
      <c r="K6783" s="61" t="str">
        <f ca="1">LeaveTracker[[#This Row],[Days]]&amp;" "&amp;LeaveTracker[[#This Row],[Type of Leave]]</f>
        <v xml:space="preserve">0 </v>
      </c>
      <c r="L6783" s="23">
        <f ca="1">NETWORKDAYS(LeaveTracker[[#This Row],[Start Date]],LeaveTracker[[#This Row],[End Date]],lstHolidays)</f>
        <v>0</v>
      </c>
      <c r="M6783" s="27"/>
    </row>
    <row r="6784" spans="1:13" ht="30" hidden="1" customHeight="1" x14ac:dyDescent="0.3">
      <c r="A6784" s="27">
        <f t="shared" si="81"/>
        <v>2946</v>
      </c>
      <c r="C6784" s="31">
        <v>45134</v>
      </c>
      <c r="D6784" s="19"/>
      <c r="E6784" s="19" t="str">
        <f>IF(ISBLANK(LeaveTracker[[#This Row],[Employee Name]]),"-----",VLOOKUP(LeaveTracker[[#This Row],[Employee Name]],Employees[[Employee Name]:[Office]],7))</f>
        <v>-----</v>
      </c>
      <c r="F6784" s="19" t="str">
        <f>IF(ISBLANK(LeaveTracker[[#This Row],[Employee Name]]),"-----",VLOOKUP(LeaveTracker[[#This Row],[Employee Name]],Employees[[Employee Name]:[Office]],6))</f>
        <v>-----</v>
      </c>
      <c r="G6784" s="24"/>
      <c r="H6784" s="24"/>
      <c r="I6784" s="19"/>
      <c r="K6784" s="61" t="str">
        <f ca="1">LeaveTracker[[#This Row],[Days]]&amp;" "&amp;LeaveTracker[[#This Row],[Type of Leave]]</f>
        <v xml:space="preserve">0 </v>
      </c>
      <c r="L6784" s="23">
        <f ca="1">NETWORKDAYS(LeaveTracker[[#This Row],[Start Date]],LeaveTracker[[#This Row],[End Date]],lstHolidays)</f>
        <v>0</v>
      </c>
      <c r="M6784" s="27"/>
    </row>
    <row r="6785" spans="1:13" ht="30" hidden="1" customHeight="1" x14ac:dyDescent="0.3">
      <c r="A6785" s="27">
        <f t="shared" si="81"/>
        <v>2947</v>
      </c>
      <c r="C6785" s="31">
        <v>45134</v>
      </c>
      <c r="D6785" s="19"/>
      <c r="E6785" s="19" t="str">
        <f>IF(ISBLANK(LeaveTracker[[#This Row],[Employee Name]]),"-----",VLOOKUP(LeaveTracker[[#This Row],[Employee Name]],Employees[[Employee Name]:[Office]],7))</f>
        <v>-----</v>
      </c>
      <c r="F6785" s="19" t="str">
        <f>IF(ISBLANK(LeaveTracker[[#This Row],[Employee Name]]),"-----",VLOOKUP(LeaveTracker[[#This Row],[Employee Name]],Employees[[Employee Name]:[Office]],6))</f>
        <v>-----</v>
      </c>
      <c r="G6785" s="24"/>
      <c r="H6785" s="24"/>
      <c r="I6785" s="19"/>
      <c r="K6785" s="61" t="str">
        <f ca="1">LeaveTracker[[#This Row],[Days]]&amp;" "&amp;LeaveTracker[[#This Row],[Type of Leave]]</f>
        <v xml:space="preserve">0 </v>
      </c>
      <c r="L6785" s="23">
        <f ca="1">NETWORKDAYS(LeaveTracker[[#This Row],[Start Date]],LeaveTracker[[#This Row],[End Date]],lstHolidays)</f>
        <v>0</v>
      </c>
      <c r="M6785" s="27"/>
    </row>
    <row r="6786" spans="1:13" ht="30" hidden="1" customHeight="1" x14ac:dyDescent="0.3">
      <c r="A6786" s="27">
        <f t="shared" si="81"/>
        <v>2948</v>
      </c>
      <c r="C6786" s="31">
        <v>45134</v>
      </c>
      <c r="D6786" s="19"/>
      <c r="E6786" s="19" t="str">
        <f>IF(ISBLANK(LeaveTracker[[#This Row],[Employee Name]]),"-----",VLOOKUP(LeaveTracker[[#This Row],[Employee Name]],Employees[[Employee Name]:[Office]],7))</f>
        <v>-----</v>
      </c>
      <c r="F6786" s="19" t="str">
        <f>IF(ISBLANK(LeaveTracker[[#This Row],[Employee Name]]),"-----",VLOOKUP(LeaveTracker[[#This Row],[Employee Name]],Employees[[Employee Name]:[Office]],6))</f>
        <v>-----</v>
      </c>
      <c r="G6786" s="24"/>
      <c r="H6786" s="24"/>
      <c r="I6786" s="19"/>
      <c r="K6786" s="61" t="str">
        <f ca="1">LeaveTracker[[#This Row],[Days]]&amp;" "&amp;LeaveTracker[[#This Row],[Type of Leave]]</f>
        <v xml:space="preserve">0 </v>
      </c>
      <c r="L6786" s="23">
        <f ca="1">NETWORKDAYS(LeaveTracker[[#This Row],[Start Date]],LeaveTracker[[#This Row],[End Date]],lstHolidays)</f>
        <v>0</v>
      </c>
      <c r="M6786" s="27"/>
    </row>
    <row r="6787" spans="1:13" ht="30" hidden="1" customHeight="1" x14ac:dyDescent="0.3">
      <c r="A6787" s="27">
        <f t="shared" si="81"/>
        <v>2949</v>
      </c>
      <c r="C6787" s="31">
        <v>45134</v>
      </c>
      <c r="D6787" s="19"/>
      <c r="E6787" s="19" t="str">
        <f>IF(ISBLANK(LeaveTracker[[#This Row],[Employee Name]]),"-----",VLOOKUP(LeaveTracker[[#This Row],[Employee Name]],Employees[[Employee Name]:[Office]],7))</f>
        <v>-----</v>
      </c>
      <c r="F6787" s="19" t="str">
        <f>IF(ISBLANK(LeaveTracker[[#This Row],[Employee Name]]),"-----",VLOOKUP(LeaveTracker[[#This Row],[Employee Name]],Employees[[Employee Name]:[Office]],6))</f>
        <v>-----</v>
      </c>
      <c r="G6787" s="24"/>
      <c r="H6787" s="24"/>
      <c r="I6787" s="19"/>
      <c r="K6787" s="61" t="str">
        <f ca="1">LeaveTracker[[#This Row],[Days]]&amp;" "&amp;LeaveTracker[[#This Row],[Type of Leave]]</f>
        <v xml:space="preserve">0 </v>
      </c>
      <c r="L6787" s="23">
        <f ca="1">NETWORKDAYS(LeaveTracker[[#This Row],[Start Date]],LeaveTracker[[#This Row],[End Date]],lstHolidays)</f>
        <v>0</v>
      </c>
      <c r="M6787" s="27"/>
    </row>
    <row r="6788" spans="1:13" ht="30" hidden="1" customHeight="1" x14ac:dyDescent="0.3">
      <c r="A6788" s="27">
        <f t="shared" si="81"/>
        <v>2950</v>
      </c>
      <c r="C6788" s="31">
        <v>45134</v>
      </c>
      <c r="D6788" s="19"/>
      <c r="E6788" s="19" t="str">
        <f>IF(ISBLANK(LeaveTracker[[#This Row],[Employee Name]]),"-----",VLOOKUP(LeaveTracker[[#This Row],[Employee Name]],Employees[[Employee Name]:[Office]],7))</f>
        <v>-----</v>
      </c>
      <c r="F6788" s="19" t="str">
        <f>IF(ISBLANK(LeaveTracker[[#This Row],[Employee Name]]),"-----",VLOOKUP(LeaveTracker[[#This Row],[Employee Name]],Employees[[Employee Name]:[Office]],6))</f>
        <v>-----</v>
      </c>
      <c r="G6788" s="24"/>
      <c r="H6788" s="24"/>
      <c r="I6788" s="19"/>
      <c r="K6788" s="61" t="str">
        <f ca="1">LeaveTracker[[#This Row],[Days]]&amp;" "&amp;LeaveTracker[[#This Row],[Type of Leave]]</f>
        <v xml:space="preserve">0 </v>
      </c>
      <c r="L6788" s="23">
        <f ca="1">NETWORKDAYS(LeaveTracker[[#This Row],[Start Date]],LeaveTracker[[#This Row],[End Date]],lstHolidays)</f>
        <v>0</v>
      </c>
      <c r="M6788" s="27"/>
    </row>
    <row r="6789" spans="1:13" ht="30" hidden="1" customHeight="1" x14ac:dyDescent="0.3">
      <c r="A6789" s="27">
        <f t="shared" si="81"/>
        <v>2951</v>
      </c>
      <c r="C6789" s="31">
        <v>45134</v>
      </c>
      <c r="D6789" s="19"/>
      <c r="E6789" s="19" t="str">
        <f>IF(ISBLANK(LeaveTracker[[#This Row],[Employee Name]]),"-----",VLOOKUP(LeaveTracker[[#This Row],[Employee Name]],Employees[[Employee Name]:[Office]],7))</f>
        <v>-----</v>
      </c>
      <c r="F6789" s="19" t="str">
        <f>IF(ISBLANK(LeaveTracker[[#This Row],[Employee Name]]),"-----",VLOOKUP(LeaveTracker[[#This Row],[Employee Name]],Employees[[Employee Name]:[Office]],6))</f>
        <v>-----</v>
      </c>
      <c r="G6789" s="24"/>
      <c r="H6789" s="24"/>
      <c r="I6789" s="19"/>
      <c r="K6789" s="61" t="str">
        <f ca="1">LeaveTracker[[#This Row],[Days]]&amp;" "&amp;LeaveTracker[[#This Row],[Type of Leave]]</f>
        <v xml:space="preserve">0 </v>
      </c>
      <c r="L6789" s="23">
        <f ca="1">NETWORKDAYS(LeaveTracker[[#This Row],[Start Date]],LeaveTracker[[#This Row],[End Date]],lstHolidays)</f>
        <v>0</v>
      </c>
      <c r="M6789" s="27"/>
    </row>
    <row r="6790" spans="1:13" ht="30" hidden="1" customHeight="1" x14ac:dyDescent="0.3">
      <c r="A6790" s="27">
        <f t="shared" si="81"/>
        <v>2952</v>
      </c>
      <c r="C6790" s="31">
        <v>45134</v>
      </c>
      <c r="D6790" s="19"/>
      <c r="E6790" s="19" t="str">
        <f>IF(ISBLANK(LeaveTracker[[#This Row],[Employee Name]]),"-----",VLOOKUP(LeaveTracker[[#This Row],[Employee Name]],Employees[[Employee Name]:[Office]],7))</f>
        <v>-----</v>
      </c>
      <c r="F6790" s="19" t="str">
        <f>IF(ISBLANK(LeaveTracker[[#This Row],[Employee Name]]),"-----",VLOOKUP(LeaveTracker[[#This Row],[Employee Name]],Employees[[Employee Name]:[Office]],6))</f>
        <v>-----</v>
      </c>
      <c r="G6790" s="24"/>
      <c r="H6790" s="24"/>
      <c r="I6790" s="19"/>
      <c r="K6790" s="61" t="str">
        <f ca="1">LeaveTracker[[#This Row],[Days]]&amp;" "&amp;LeaveTracker[[#This Row],[Type of Leave]]</f>
        <v xml:space="preserve">0 </v>
      </c>
      <c r="L6790" s="23">
        <f ca="1">NETWORKDAYS(LeaveTracker[[#This Row],[Start Date]],LeaveTracker[[#This Row],[End Date]],lstHolidays)</f>
        <v>0</v>
      </c>
      <c r="M6790" s="27"/>
    </row>
    <row r="6791" spans="1:13" ht="30" hidden="1" customHeight="1" x14ac:dyDescent="0.3">
      <c r="A6791" s="27">
        <f t="shared" si="81"/>
        <v>2953</v>
      </c>
      <c r="C6791" s="31">
        <v>45134</v>
      </c>
      <c r="D6791" s="19"/>
      <c r="E6791" s="19" t="str">
        <f>IF(ISBLANK(LeaveTracker[[#This Row],[Employee Name]]),"-----",VLOOKUP(LeaveTracker[[#This Row],[Employee Name]],Employees[[Employee Name]:[Office]],7))</f>
        <v>-----</v>
      </c>
      <c r="F6791" s="19" t="str">
        <f>IF(ISBLANK(LeaveTracker[[#This Row],[Employee Name]]),"-----",VLOOKUP(LeaveTracker[[#This Row],[Employee Name]],Employees[[Employee Name]:[Office]],6))</f>
        <v>-----</v>
      </c>
      <c r="G6791" s="24"/>
      <c r="H6791" s="24"/>
      <c r="I6791" s="19"/>
      <c r="K6791" s="61" t="str">
        <f ca="1">LeaveTracker[[#This Row],[Days]]&amp;" "&amp;LeaveTracker[[#This Row],[Type of Leave]]</f>
        <v xml:space="preserve">0 </v>
      </c>
      <c r="L6791" s="23">
        <f ca="1">NETWORKDAYS(LeaveTracker[[#This Row],[Start Date]],LeaveTracker[[#This Row],[End Date]],lstHolidays)</f>
        <v>0</v>
      </c>
      <c r="M6791" s="27"/>
    </row>
    <row r="6792" spans="1:13" ht="30" hidden="1" customHeight="1" x14ac:dyDescent="0.3">
      <c r="A6792" s="27">
        <f t="shared" si="81"/>
        <v>2954</v>
      </c>
      <c r="C6792" s="31">
        <v>45134</v>
      </c>
      <c r="D6792" s="19"/>
      <c r="E6792" s="19" t="str">
        <f>IF(ISBLANK(LeaveTracker[[#This Row],[Employee Name]]),"-----",VLOOKUP(LeaveTracker[[#This Row],[Employee Name]],Employees[[Employee Name]:[Office]],7))</f>
        <v>-----</v>
      </c>
      <c r="F6792" s="19" t="str">
        <f>IF(ISBLANK(LeaveTracker[[#This Row],[Employee Name]]),"-----",VLOOKUP(LeaveTracker[[#This Row],[Employee Name]],Employees[[Employee Name]:[Office]],6))</f>
        <v>-----</v>
      </c>
      <c r="G6792" s="24"/>
      <c r="H6792" s="24"/>
      <c r="I6792" s="19"/>
      <c r="K6792" s="61" t="str">
        <f ca="1">LeaveTracker[[#This Row],[Days]]&amp;" "&amp;LeaveTracker[[#This Row],[Type of Leave]]</f>
        <v xml:space="preserve">0 </v>
      </c>
      <c r="L6792" s="23">
        <f ca="1">NETWORKDAYS(LeaveTracker[[#This Row],[Start Date]],LeaveTracker[[#This Row],[End Date]],lstHolidays)</f>
        <v>0</v>
      </c>
      <c r="M6792" s="27"/>
    </row>
    <row r="6793" spans="1:13" ht="30" hidden="1" customHeight="1" x14ac:dyDescent="0.3">
      <c r="A6793" s="27">
        <f t="shared" si="81"/>
        <v>2955</v>
      </c>
      <c r="C6793" s="31">
        <v>45134</v>
      </c>
      <c r="D6793" s="19"/>
      <c r="E6793" s="19" t="str">
        <f>IF(ISBLANK(LeaveTracker[[#This Row],[Employee Name]]),"-----",VLOOKUP(LeaveTracker[[#This Row],[Employee Name]],Employees[[Employee Name]:[Office]],7))</f>
        <v>-----</v>
      </c>
      <c r="F6793" s="19" t="str">
        <f>IF(ISBLANK(LeaveTracker[[#This Row],[Employee Name]]),"-----",VLOOKUP(LeaveTracker[[#This Row],[Employee Name]],Employees[[Employee Name]:[Office]],6))</f>
        <v>-----</v>
      </c>
      <c r="G6793" s="24"/>
      <c r="H6793" s="24"/>
      <c r="I6793" s="19"/>
      <c r="K6793" s="61" t="str">
        <f ca="1">LeaveTracker[[#This Row],[Days]]&amp;" "&amp;LeaveTracker[[#This Row],[Type of Leave]]</f>
        <v xml:space="preserve">0 </v>
      </c>
      <c r="L6793" s="23">
        <f ca="1">NETWORKDAYS(LeaveTracker[[#This Row],[Start Date]],LeaveTracker[[#This Row],[End Date]],lstHolidays)</f>
        <v>0</v>
      </c>
      <c r="M6793" s="27"/>
    </row>
    <row r="6794" spans="1:13" ht="30" hidden="1" customHeight="1" x14ac:dyDescent="0.3">
      <c r="A6794" s="27">
        <f t="shared" si="81"/>
        <v>2956</v>
      </c>
      <c r="C6794" s="31">
        <v>45134</v>
      </c>
      <c r="D6794" s="19"/>
      <c r="E6794" s="19" t="str">
        <f>IF(ISBLANK(LeaveTracker[[#This Row],[Employee Name]]),"-----",VLOOKUP(LeaveTracker[[#This Row],[Employee Name]],Employees[[Employee Name]:[Office]],7))</f>
        <v>-----</v>
      </c>
      <c r="F6794" s="19" t="str">
        <f>IF(ISBLANK(LeaveTracker[[#This Row],[Employee Name]]),"-----",VLOOKUP(LeaveTracker[[#This Row],[Employee Name]],Employees[[Employee Name]:[Office]],6))</f>
        <v>-----</v>
      </c>
      <c r="G6794" s="24"/>
      <c r="H6794" s="24"/>
      <c r="I6794" s="19"/>
      <c r="K6794" s="61" t="str">
        <f ca="1">LeaveTracker[[#This Row],[Days]]&amp;" "&amp;LeaveTracker[[#This Row],[Type of Leave]]</f>
        <v xml:space="preserve">0 </v>
      </c>
      <c r="L6794" s="23">
        <f ca="1">NETWORKDAYS(LeaveTracker[[#This Row],[Start Date]],LeaveTracker[[#This Row],[End Date]],lstHolidays)</f>
        <v>0</v>
      </c>
      <c r="M6794" s="27"/>
    </row>
    <row r="6795" spans="1:13" ht="30" hidden="1" customHeight="1" x14ac:dyDescent="0.3">
      <c r="A6795" s="27">
        <f t="shared" si="81"/>
        <v>2957</v>
      </c>
      <c r="C6795" s="31">
        <v>45134</v>
      </c>
      <c r="D6795" s="19"/>
      <c r="E6795" s="19" t="str">
        <f>IF(ISBLANK(LeaveTracker[[#This Row],[Employee Name]]),"-----",VLOOKUP(LeaveTracker[[#This Row],[Employee Name]],Employees[[Employee Name]:[Office]],7))</f>
        <v>-----</v>
      </c>
      <c r="F6795" s="19" t="str">
        <f>IF(ISBLANK(LeaveTracker[[#This Row],[Employee Name]]),"-----",VLOOKUP(LeaveTracker[[#This Row],[Employee Name]],Employees[[Employee Name]:[Office]],6))</f>
        <v>-----</v>
      </c>
      <c r="G6795" s="24"/>
      <c r="H6795" s="24"/>
      <c r="I6795" s="19"/>
      <c r="K6795" s="61" t="str">
        <f ca="1">LeaveTracker[[#This Row],[Days]]&amp;" "&amp;LeaveTracker[[#This Row],[Type of Leave]]</f>
        <v xml:space="preserve">0 </v>
      </c>
      <c r="L6795" s="23">
        <f ca="1">NETWORKDAYS(LeaveTracker[[#This Row],[Start Date]],LeaveTracker[[#This Row],[End Date]],lstHolidays)</f>
        <v>0</v>
      </c>
      <c r="M6795" s="27"/>
    </row>
    <row r="6796" spans="1:13" ht="30" hidden="1" customHeight="1" x14ac:dyDescent="0.3">
      <c r="A6796" s="27">
        <f t="shared" si="81"/>
        <v>2958</v>
      </c>
      <c r="C6796" s="31">
        <v>45134</v>
      </c>
      <c r="D6796" s="19"/>
      <c r="E6796" s="19" t="str">
        <f>IF(ISBLANK(LeaveTracker[[#This Row],[Employee Name]]),"-----",VLOOKUP(LeaveTracker[[#This Row],[Employee Name]],Employees[[Employee Name]:[Office]],7))</f>
        <v>-----</v>
      </c>
      <c r="F6796" s="19" t="str">
        <f>IF(ISBLANK(LeaveTracker[[#This Row],[Employee Name]]),"-----",VLOOKUP(LeaveTracker[[#This Row],[Employee Name]],Employees[[Employee Name]:[Office]],6))</f>
        <v>-----</v>
      </c>
      <c r="G6796" s="24"/>
      <c r="H6796" s="24"/>
      <c r="I6796" s="19"/>
      <c r="K6796" s="61" t="str">
        <f ca="1">LeaveTracker[[#This Row],[Days]]&amp;" "&amp;LeaveTracker[[#This Row],[Type of Leave]]</f>
        <v xml:space="preserve">0 </v>
      </c>
      <c r="L6796" s="23">
        <f ca="1">NETWORKDAYS(LeaveTracker[[#This Row],[Start Date]],LeaveTracker[[#This Row],[End Date]],lstHolidays)</f>
        <v>0</v>
      </c>
      <c r="M6796" s="27"/>
    </row>
    <row r="6797" spans="1:13" ht="30" hidden="1" customHeight="1" x14ac:dyDescent="0.3">
      <c r="A6797" s="27">
        <f t="shared" si="81"/>
        <v>2959</v>
      </c>
      <c r="C6797" s="31">
        <v>45134</v>
      </c>
      <c r="D6797" s="19"/>
      <c r="E6797" s="19" t="str">
        <f>IF(ISBLANK(LeaveTracker[[#This Row],[Employee Name]]),"-----",VLOOKUP(LeaveTracker[[#This Row],[Employee Name]],Employees[[Employee Name]:[Office]],7))</f>
        <v>-----</v>
      </c>
      <c r="F6797" s="19" t="str">
        <f>IF(ISBLANK(LeaveTracker[[#This Row],[Employee Name]]),"-----",VLOOKUP(LeaveTracker[[#This Row],[Employee Name]],Employees[[Employee Name]:[Office]],6))</f>
        <v>-----</v>
      </c>
      <c r="G6797" s="24"/>
      <c r="H6797" s="24"/>
      <c r="I6797" s="19"/>
      <c r="K6797" s="61" t="str">
        <f ca="1">LeaveTracker[[#This Row],[Days]]&amp;" "&amp;LeaveTracker[[#This Row],[Type of Leave]]</f>
        <v xml:space="preserve">0 </v>
      </c>
      <c r="L6797" s="23">
        <f ca="1">NETWORKDAYS(LeaveTracker[[#This Row],[Start Date]],LeaveTracker[[#This Row],[End Date]],lstHolidays)</f>
        <v>0</v>
      </c>
      <c r="M6797" s="27"/>
    </row>
    <row r="6798" spans="1:13" ht="30" hidden="1" customHeight="1" x14ac:dyDescent="0.3">
      <c r="A6798" s="27">
        <f t="shared" si="81"/>
        <v>2960</v>
      </c>
      <c r="C6798" s="31">
        <v>45134</v>
      </c>
      <c r="D6798" s="19"/>
      <c r="E6798" s="19" t="str">
        <f>IF(ISBLANK(LeaveTracker[[#This Row],[Employee Name]]),"-----",VLOOKUP(LeaveTracker[[#This Row],[Employee Name]],Employees[[Employee Name]:[Office]],7))</f>
        <v>-----</v>
      </c>
      <c r="F6798" s="19" t="str">
        <f>IF(ISBLANK(LeaveTracker[[#This Row],[Employee Name]]),"-----",VLOOKUP(LeaveTracker[[#This Row],[Employee Name]],Employees[[Employee Name]:[Office]],6))</f>
        <v>-----</v>
      </c>
      <c r="G6798" s="24"/>
      <c r="H6798" s="24"/>
      <c r="I6798" s="19"/>
      <c r="K6798" s="61" t="str">
        <f ca="1">LeaveTracker[[#This Row],[Days]]&amp;" "&amp;LeaveTracker[[#This Row],[Type of Leave]]</f>
        <v xml:space="preserve">0 </v>
      </c>
      <c r="L6798" s="23">
        <f ca="1">NETWORKDAYS(LeaveTracker[[#This Row],[Start Date]],LeaveTracker[[#This Row],[End Date]],lstHolidays)</f>
        <v>0</v>
      </c>
      <c r="M6798" s="27"/>
    </row>
    <row r="6799" spans="1:13" ht="30" hidden="1" customHeight="1" x14ac:dyDescent="0.3">
      <c r="A6799" s="27">
        <f t="shared" si="81"/>
        <v>2961</v>
      </c>
      <c r="C6799" s="31">
        <v>45134</v>
      </c>
      <c r="D6799" s="19"/>
      <c r="E6799" s="19" t="str">
        <f>IF(ISBLANK(LeaveTracker[[#This Row],[Employee Name]]),"-----",VLOOKUP(LeaveTracker[[#This Row],[Employee Name]],Employees[[Employee Name]:[Office]],7))</f>
        <v>-----</v>
      </c>
      <c r="F6799" s="19" t="str">
        <f>IF(ISBLANK(LeaveTracker[[#This Row],[Employee Name]]),"-----",VLOOKUP(LeaveTracker[[#This Row],[Employee Name]],Employees[[Employee Name]:[Office]],6))</f>
        <v>-----</v>
      </c>
      <c r="G6799" s="24"/>
      <c r="H6799" s="24"/>
      <c r="I6799" s="19"/>
      <c r="K6799" s="61" t="str">
        <f ca="1">LeaveTracker[[#This Row],[Days]]&amp;" "&amp;LeaveTracker[[#This Row],[Type of Leave]]</f>
        <v xml:space="preserve">0 </v>
      </c>
      <c r="L6799" s="23">
        <f ca="1">NETWORKDAYS(LeaveTracker[[#This Row],[Start Date]],LeaveTracker[[#This Row],[End Date]],lstHolidays)</f>
        <v>0</v>
      </c>
      <c r="M6799" s="27"/>
    </row>
    <row r="6800" spans="1:13" ht="30" hidden="1" customHeight="1" x14ac:dyDescent="0.3">
      <c r="A6800" s="27">
        <f t="shared" si="81"/>
        <v>2962</v>
      </c>
      <c r="C6800" s="31">
        <v>45134</v>
      </c>
      <c r="D6800" s="19"/>
      <c r="E6800" s="19" t="str">
        <f>IF(ISBLANK(LeaveTracker[[#This Row],[Employee Name]]),"-----",VLOOKUP(LeaveTracker[[#This Row],[Employee Name]],Employees[[Employee Name]:[Office]],7))</f>
        <v>-----</v>
      </c>
      <c r="F6800" s="19" t="str">
        <f>IF(ISBLANK(LeaveTracker[[#This Row],[Employee Name]]),"-----",VLOOKUP(LeaveTracker[[#This Row],[Employee Name]],Employees[[Employee Name]:[Office]],6))</f>
        <v>-----</v>
      </c>
      <c r="G6800" s="24"/>
      <c r="H6800" s="24"/>
      <c r="I6800" s="19"/>
      <c r="K6800" s="61" t="str">
        <f ca="1">LeaveTracker[[#This Row],[Days]]&amp;" "&amp;LeaveTracker[[#This Row],[Type of Leave]]</f>
        <v xml:space="preserve">0 </v>
      </c>
      <c r="L6800" s="23">
        <f ca="1">NETWORKDAYS(LeaveTracker[[#This Row],[Start Date]],LeaveTracker[[#This Row],[End Date]],lstHolidays)</f>
        <v>0</v>
      </c>
      <c r="M6800" s="27"/>
    </row>
    <row r="6801" spans="1:13" ht="30" hidden="1" customHeight="1" x14ac:dyDescent="0.3">
      <c r="A6801" s="27">
        <f t="shared" si="81"/>
        <v>2963</v>
      </c>
      <c r="C6801" s="31">
        <v>45134</v>
      </c>
      <c r="D6801" s="19"/>
      <c r="E6801" s="19" t="str">
        <f>IF(ISBLANK(LeaveTracker[[#This Row],[Employee Name]]),"-----",VLOOKUP(LeaveTracker[[#This Row],[Employee Name]],Employees[[Employee Name]:[Office]],7))</f>
        <v>-----</v>
      </c>
      <c r="F6801" s="19" t="str">
        <f>IF(ISBLANK(LeaveTracker[[#This Row],[Employee Name]]),"-----",VLOOKUP(LeaveTracker[[#This Row],[Employee Name]],Employees[[Employee Name]:[Office]],6))</f>
        <v>-----</v>
      </c>
      <c r="G6801" s="24"/>
      <c r="H6801" s="24"/>
      <c r="I6801" s="19"/>
      <c r="K6801" s="61" t="str">
        <f ca="1">LeaveTracker[[#This Row],[Days]]&amp;" "&amp;LeaveTracker[[#This Row],[Type of Leave]]</f>
        <v xml:space="preserve">0 </v>
      </c>
      <c r="L6801" s="23">
        <f ca="1">NETWORKDAYS(LeaveTracker[[#This Row],[Start Date]],LeaveTracker[[#This Row],[End Date]],lstHolidays)</f>
        <v>0</v>
      </c>
      <c r="M6801" s="27"/>
    </row>
    <row r="6802" spans="1:13" ht="30" hidden="1" customHeight="1" x14ac:dyDescent="0.3">
      <c r="A6802" s="27">
        <f t="shared" si="81"/>
        <v>2964</v>
      </c>
      <c r="C6802" s="31">
        <v>45134</v>
      </c>
      <c r="D6802" s="19"/>
      <c r="E6802" s="19" t="str">
        <f>IF(ISBLANK(LeaveTracker[[#This Row],[Employee Name]]),"-----",VLOOKUP(LeaveTracker[[#This Row],[Employee Name]],Employees[[Employee Name]:[Office]],7))</f>
        <v>-----</v>
      </c>
      <c r="F6802" s="19" t="str">
        <f>IF(ISBLANK(LeaveTracker[[#This Row],[Employee Name]]),"-----",VLOOKUP(LeaveTracker[[#This Row],[Employee Name]],Employees[[Employee Name]:[Office]],6))</f>
        <v>-----</v>
      </c>
      <c r="G6802" s="24"/>
      <c r="H6802" s="24"/>
      <c r="I6802" s="19"/>
      <c r="K6802" s="61" t="str">
        <f ca="1">LeaveTracker[[#This Row],[Days]]&amp;" "&amp;LeaveTracker[[#This Row],[Type of Leave]]</f>
        <v xml:space="preserve">0 </v>
      </c>
      <c r="L6802" s="23">
        <f ca="1">NETWORKDAYS(LeaveTracker[[#This Row],[Start Date]],LeaveTracker[[#This Row],[End Date]],lstHolidays)</f>
        <v>0</v>
      </c>
      <c r="M6802" s="27"/>
    </row>
    <row r="6803" spans="1:13" ht="30" hidden="1" customHeight="1" x14ac:dyDescent="0.3">
      <c r="A6803" s="27">
        <f t="shared" si="81"/>
        <v>2965</v>
      </c>
      <c r="C6803" s="31">
        <v>45134</v>
      </c>
      <c r="D6803" s="19"/>
      <c r="E6803" s="19" t="str">
        <f>IF(ISBLANK(LeaveTracker[[#This Row],[Employee Name]]),"-----",VLOOKUP(LeaveTracker[[#This Row],[Employee Name]],Employees[[Employee Name]:[Office]],7))</f>
        <v>-----</v>
      </c>
      <c r="F6803" s="19" t="str">
        <f>IF(ISBLANK(LeaveTracker[[#This Row],[Employee Name]]),"-----",VLOOKUP(LeaveTracker[[#This Row],[Employee Name]],Employees[[Employee Name]:[Office]],6))</f>
        <v>-----</v>
      </c>
      <c r="G6803" s="24"/>
      <c r="H6803" s="24"/>
      <c r="I6803" s="19"/>
      <c r="K6803" s="61" t="str">
        <f ca="1">LeaveTracker[[#This Row],[Days]]&amp;" "&amp;LeaveTracker[[#This Row],[Type of Leave]]</f>
        <v xml:space="preserve">0 </v>
      </c>
      <c r="L6803" s="23">
        <f ca="1">NETWORKDAYS(LeaveTracker[[#This Row],[Start Date]],LeaveTracker[[#This Row],[End Date]],lstHolidays)</f>
        <v>0</v>
      </c>
      <c r="M6803" s="27"/>
    </row>
    <row r="6804" spans="1:13" ht="30" hidden="1" customHeight="1" x14ac:dyDescent="0.3">
      <c r="A6804" s="27">
        <f t="shared" si="81"/>
        <v>2966</v>
      </c>
      <c r="C6804" s="31">
        <v>45134</v>
      </c>
      <c r="D6804" s="19"/>
      <c r="E6804" s="19" t="str">
        <f>IF(ISBLANK(LeaveTracker[[#This Row],[Employee Name]]),"-----",VLOOKUP(LeaveTracker[[#This Row],[Employee Name]],Employees[[Employee Name]:[Office]],7))</f>
        <v>-----</v>
      </c>
      <c r="F6804" s="19" t="str">
        <f>IF(ISBLANK(LeaveTracker[[#This Row],[Employee Name]]),"-----",VLOOKUP(LeaveTracker[[#This Row],[Employee Name]],Employees[[Employee Name]:[Office]],6))</f>
        <v>-----</v>
      </c>
      <c r="G6804" s="24"/>
      <c r="H6804" s="24"/>
      <c r="I6804" s="19"/>
      <c r="K6804" s="61" t="str">
        <f ca="1">LeaveTracker[[#This Row],[Days]]&amp;" "&amp;LeaveTracker[[#This Row],[Type of Leave]]</f>
        <v xml:space="preserve">0 </v>
      </c>
      <c r="L6804" s="23">
        <f ca="1">NETWORKDAYS(LeaveTracker[[#This Row],[Start Date]],LeaveTracker[[#This Row],[End Date]],lstHolidays)</f>
        <v>0</v>
      </c>
      <c r="M6804" s="27"/>
    </row>
    <row r="6805" spans="1:13" ht="30" hidden="1" customHeight="1" x14ac:dyDescent="0.3">
      <c r="A6805" s="27">
        <f t="shared" si="81"/>
        <v>2967</v>
      </c>
      <c r="C6805" s="31">
        <v>45134</v>
      </c>
      <c r="D6805" s="19"/>
      <c r="E6805" s="19" t="str">
        <f>IF(ISBLANK(LeaveTracker[[#This Row],[Employee Name]]),"-----",VLOOKUP(LeaveTracker[[#This Row],[Employee Name]],Employees[[Employee Name]:[Office]],7))</f>
        <v>-----</v>
      </c>
      <c r="F6805" s="19" t="str">
        <f>IF(ISBLANK(LeaveTracker[[#This Row],[Employee Name]]),"-----",VLOOKUP(LeaveTracker[[#This Row],[Employee Name]],Employees[[Employee Name]:[Office]],6))</f>
        <v>-----</v>
      </c>
      <c r="G6805" s="24"/>
      <c r="H6805" s="24"/>
      <c r="I6805" s="19"/>
      <c r="K6805" s="61" t="str">
        <f ca="1">LeaveTracker[[#This Row],[Days]]&amp;" "&amp;LeaveTracker[[#This Row],[Type of Leave]]</f>
        <v xml:space="preserve">0 </v>
      </c>
      <c r="L6805" s="23">
        <f ca="1">NETWORKDAYS(LeaveTracker[[#This Row],[Start Date]],LeaveTracker[[#This Row],[End Date]],lstHolidays)</f>
        <v>0</v>
      </c>
      <c r="M6805" s="27"/>
    </row>
    <row r="6806" spans="1:13" ht="30" hidden="1" customHeight="1" x14ac:dyDescent="0.3">
      <c r="A6806" s="27">
        <f t="shared" si="81"/>
        <v>2968</v>
      </c>
      <c r="C6806" s="31">
        <v>45134</v>
      </c>
      <c r="D6806" s="19"/>
      <c r="E6806" s="19" t="str">
        <f>IF(ISBLANK(LeaveTracker[[#This Row],[Employee Name]]),"-----",VLOOKUP(LeaveTracker[[#This Row],[Employee Name]],Employees[[Employee Name]:[Office]],7))</f>
        <v>-----</v>
      </c>
      <c r="F6806" s="19" t="str">
        <f>IF(ISBLANK(LeaveTracker[[#This Row],[Employee Name]]),"-----",VLOOKUP(LeaveTracker[[#This Row],[Employee Name]],Employees[[Employee Name]:[Office]],6))</f>
        <v>-----</v>
      </c>
      <c r="G6806" s="24"/>
      <c r="H6806" s="24"/>
      <c r="I6806" s="19"/>
      <c r="K6806" s="61" t="str">
        <f ca="1">LeaveTracker[[#This Row],[Days]]&amp;" "&amp;LeaveTracker[[#This Row],[Type of Leave]]</f>
        <v xml:space="preserve">0 </v>
      </c>
      <c r="L6806" s="23">
        <f ca="1">NETWORKDAYS(LeaveTracker[[#This Row],[Start Date]],LeaveTracker[[#This Row],[End Date]],lstHolidays)</f>
        <v>0</v>
      </c>
      <c r="M6806" s="27"/>
    </row>
    <row r="6807" spans="1:13" ht="30" hidden="1" customHeight="1" x14ac:dyDescent="0.3">
      <c r="A6807" s="27">
        <f t="shared" si="81"/>
        <v>2969</v>
      </c>
      <c r="C6807" s="31">
        <v>45134</v>
      </c>
      <c r="D6807" s="19"/>
      <c r="E6807" s="19" t="str">
        <f>IF(ISBLANK(LeaveTracker[[#This Row],[Employee Name]]),"-----",VLOOKUP(LeaveTracker[[#This Row],[Employee Name]],Employees[[Employee Name]:[Office]],7))</f>
        <v>-----</v>
      </c>
      <c r="F6807" s="19" t="str">
        <f>IF(ISBLANK(LeaveTracker[[#This Row],[Employee Name]]),"-----",VLOOKUP(LeaveTracker[[#This Row],[Employee Name]],Employees[[Employee Name]:[Office]],6))</f>
        <v>-----</v>
      </c>
      <c r="G6807" s="24"/>
      <c r="H6807" s="24"/>
      <c r="I6807" s="19"/>
      <c r="K6807" s="61" t="str">
        <f ca="1">LeaveTracker[[#This Row],[Days]]&amp;" "&amp;LeaveTracker[[#This Row],[Type of Leave]]</f>
        <v xml:space="preserve">0 </v>
      </c>
      <c r="L6807" s="23">
        <f ca="1">NETWORKDAYS(LeaveTracker[[#This Row],[Start Date]],LeaveTracker[[#This Row],[End Date]],lstHolidays)</f>
        <v>0</v>
      </c>
      <c r="M6807" s="27"/>
    </row>
    <row r="6808" spans="1:13" ht="30" hidden="1" customHeight="1" x14ac:dyDescent="0.3">
      <c r="A6808" s="27">
        <f t="shared" si="81"/>
        <v>2970</v>
      </c>
      <c r="C6808" s="31">
        <v>45134</v>
      </c>
      <c r="D6808" s="19"/>
      <c r="E6808" s="19" t="str">
        <f>IF(ISBLANK(LeaveTracker[[#This Row],[Employee Name]]),"-----",VLOOKUP(LeaveTracker[[#This Row],[Employee Name]],Employees[[Employee Name]:[Office]],7))</f>
        <v>-----</v>
      </c>
      <c r="F6808" s="19" t="str">
        <f>IF(ISBLANK(LeaveTracker[[#This Row],[Employee Name]]),"-----",VLOOKUP(LeaveTracker[[#This Row],[Employee Name]],Employees[[Employee Name]:[Office]],6))</f>
        <v>-----</v>
      </c>
      <c r="G6808" s="24"/>
      <c r="H6808" s="24"/>
      <c r="I6808" s="19"/>
      <c r="K6808" s="61" t="str">
        <f ca="1">LeaveTracker[[#This Row],[Days]]&amp;" "&amp;LeaveTracker[[#This Row],[Type of Leave]]</f>
        <v xml:space="preserve">0 </v>
      </c>
      <c r="L6808" s="23">
        <f ca="1">NETWORKDAYS(LeaveTracker[[#This Row],[Start Date]],LeaveTracker[[#This Row],[End Date]],lstHolidays)</f>
        <v>0</v>
      </c>
      <c r="M6808" s="27"/>
    </row>
    <row r="6809" spans="1:13" ht="30" hidden="1" customHeight="1" x14ac:dyDescent="0.3">
      <c r="A6809" s="27">
        <f t="shared" si="81"/>
        <v>2971</v>
      </c>
      <c r="C6809" s="31">
        <v>45134</v>
      </c>
      <c r="D6809" s="19"/>
      <c r="E6809" s="19" t="str">
        <f>IF(ISBLANK(LeaveTracker[[#This Row],[Employee Name]]),"-----",VLOOKUP(LeaveTracker[[#This Row],[Employee Name]],Employees[[Employee Name]:[Office]],7))</f>
        <v>-----</v>
      </c>
      <c r="F6809" s="19" t="str">
        <f>IF(ISBLANK(LeaveTracker[[#This Row],[Employee Name]]),"-----",VLOOKUP(LeaveTracker[[#This Row],[Employee Name]],Employees[[Employee Name]:[Office]],6))</f>
        <v>-----</v>
      </c>
      <c r="G6809" s="24"/>
      <c r="H6809" s="24"/>
      <c r="I6809" s="19"/>
      <c r="K6809" s="61" t="str">
        <f ca="1">LeaveTracker[[#This Row],[Days]]&amp;" "&amp;LeaveTracker[[#This Row],[Type of Leave]]</f>
        <v xml:space="preserve">0 </v>
      </c>
      <c r="L6809" s="23">
        <f ca="1">NETWORKDAYS(LeaveTracker[[#This Row],[Start Date]],LeaveTracker[[#This Row],[End Date]],lstHolidays)</f>
        <v>0</v>
      </c>
      <c r="M6809" s="27"/>
    </row>
    <row r="6810" spans="1:13" ht="30" hidden="1" customHeight="1" x14ac:dyDescent="0.3">
      <c r="A6810" s="27">
        <f t="shared" si="81"/>
        <v>2972</v>
      </c>
      <c r="C6810" s="31">
        <v>45134</v>
      </c>
      <c r="D6810" s="19"/>
      <c r="E6810" s="19" t="str">
        <f>IF(ISBLANK(LeaveTracker[[#This Row],[Employee Name]]),"-----",VLOOKUP(LeaveTracker[[#This Row],[Employee Name]],Employees[[Employee Name]:[Office]],7))</f>
        <v>-----</v>
      </c>
      <c r="F6810" s="19" t="str">
        <f>IF(ISBLANK(LeaveTracker[[#This Row],[Employee Name]]),"-----",VLOOKUP(LeaveTracker[[#This Row],[Employee Name]],Employees[[Employee Name]:[Office]],6))</f>
        <v>-----</v>
      </c>
      <c r="G6810" s="24"/>
      <c r="H6810" s="24"/>
      <c r="I6810" s="19"/>
      <c r="K6810" s="61" t="str">
        <f ca="1">LeaveTracker[[#This Row],[Days]]&amp;" "&amp;LeaveTracker[[#This Row],[Type of Leave]]</f>
        <v xml:space="preserve">0 </v>
      </c>
      <c r="L6810" s="23">
        <f ca="1">NETWORKDAYS(LeaveTracker[[#This Row],[Start Date]],LeaveTracker[[#This Row],[End Date]],lstHolidays)</f>
        <v>0</v>
      </c>
      <c r="M6810" s="27"/>
    </row>
    <row r="6811" spans="1:13" ht="30" hidden="1" customHeight="1" x14ac:dyDescent="0.3">
      <c r="A6811" s="27">
        <f t="shared" si="81"/>
        <v>2973</v>
      </c>
      <c r="C6811" s="31">
        <v>45134</v>
      </c>
      <c r="D6811" s="19"/>
      <c r="E6811" s="19" t="str">
        <f>IF(ISBLANK(LeaveTracker[[#This Row],[Employee Name]]),"-----",VLOOKUP(LeaveTracker[[#This Row],[Employee Name]],Employees[[Employee Name]:[Office]],7))</f>
        <v>-----</v>
      </c>
      <c r="F6811" s="19" t="str">
        <f>IF(ISBLANK(LeaveTracker[[#This Row],[Employee Name]]),"-----",VLOOKUP(LeaveTracker[[#This Row],[Employee Name]],Employees[[Employee Name]:[Office]],6))</f>
        <v>-----</v>
      </c>
      <c r="G6811" s="24"/>
      <c r="H6811" s="24"/>
      <c r="I6811" s="19"/>
      <c r="K6811" s="61" t="str">
        <f ca="1">LeaveTracker[[#This Row],[Days]]&amp;" "&amp;LeaveTracker[[#This Row],[Type of Leave]]</f>
        <v xml:space="preserve">0 </v>
      </c>
      <c r="L6811" s="23">
        <f ca="1">NETWORKDAYS(LeaveTracker[[#This Row],[Start Date]],LeaveTracker[[#This Row],[End Date]],lstHolidays)</f>
        <v>0</v>
      </c>
      <c r="M6811" s="27"/>
    </row>
    <row r="6812" spans="1:13" ht="30" hidden="1" customHeight="1" x14ac:dyDescent="0.3">
      <c r="A6812" s="27">
        <f t="shared" si="81"/>
        <v>2974</v>
      </c>
      <c r="C6812" s="31">
        <v>45134</v>
      </c>
      <c r="D6812" s="19"/>
      <c r="E6812" s="19" t="str">
        <f>IF(ISBLANK(LeaveTracker[[#This Row],[Employee Name]]),"-----",VLOOKUP(LeaveTracker[[#This Row],[Employee Name]],Employees[[Employee Name]:[Office]],7))</f>
        <v>-----</v>
      </c>
      <c r="F6812" s="19" t="str">
        <f>IF(ISBLANK(LeaveTracker[[#This Row],[Employee Name]]),"-----",VLOOKUP(LeaveTracker[[#This Row],[Employee Name]],Employees[[Employee Name]:[Office]],6))</f>
        <v>-----</v>
      </c>
      <c r="G6812" s="24"/>
      <c r="H6812" s="24"/>
      <c r="I6812" s="19"/>
      <c r="K6812" s="61" t="str">
        <f ca="1">LeaveTracker[[#This Row],[Days]]&amp;" "&amp;LeaveTracker[[#This Row],[Type of Leave]]</f>
        <v xml:space="preserve">0 </v>
      </c>
      <c r="L6812" s="23">
        <f ca="1">NETWORKDAYS(LeaveTracker[[#This Row],[Start Date]],LeaveTracker[[#This Row],[End Date]],lstHolidays)</f>
        <v>0</v>
      </c>
      <c r="M6812" s="27"/>
    </row>
    <row r="6813" spans="1:13" ht="30" hidden="1" customHeight="1" x14ac:dyDescent="0.3">
      <c r="A6813" s="27">
        <f t="shared" si="81"/>
        <v>2975</v>
      </c>
      <c r="C6813" s="31">
        <v>45134</v>
      </c>
      <c r="D6813" s="19"/>
      <c r="E6813" s="19" t="str">
        <f>IF(ISBLANK(LeaveTracker[[#This Row],[Employee Name]]),"-----",VLOOKUP(LeaveTracker[[#This Row],[Employee Name]],Employees[[Employee Name]:[Office]],7))</f>
        <v>-----</v>
      </c>
      <c r="F6813" s="19" t="str">
        <f>IF(ISBLANK(LeaveTracker[[#This Row],[Employee Name]]),"-----",VLOOKUP(LeaveTracker[[#This Row],[Employee Name]],Employees[[Employee Name]:[Office]],6))</f>
        <v>-----</v>
      </c>
      <c r="G6813" s="24"/>
      <c r="H6813" s="24"/>
      <c r="I6813" s="19"/>
      <c r="K6813" s="61" t="str">
        <f ca="1">LeaveTracker[[#This Row],[Days]]&amp;" "&amp;LeaveTracker[[#This Row],[Type of Leave]]</f>
        <v xml:space="preserve">0 </v>
      </c>
      <c r="L6813" s="23">
        <f ca="1">NETWORKDAYS(LeaveTracker[[#This Row],[Start Date]],LeaveTracker[[#This Row],[End Date]],lstHolidays)</f>
        <v>0</v>
      </c>
      <c r="M6813" s="27"/>
    </row>
    <row r="6814" spans="1:13" ht="30" hidden="1" customHeight="1" x14ac:dyDescent="0.3">
      <c r="A6814" s="27">
        <f t="shared" si="81"/>
        <v>2976</v>
      </c>
      <c r="C6814" s="31">
        <v>45134</v>
      </c>
      <c r="D6814" s="19"/>
      <c r="E6814" s="19" t="str">
        <f>IF(ISBLANK(LeaveTracker[[#This Row],[Employee Name]]),"-----",VLOOKUP(LeaveTracker[[#This Row],[Employee Name]],Employees[[Employee Name]:[Office]],7))</f>
        <v>-----</v>
      </c>
      <c r="F6814" s="19" t="str">
        <f>IF(ISBLANK(LeaveTracker[[#This Row],[Employee Name]]),"-----",VLOOKUP(LeaveTracker[[#This Row],[Employee Name]],Employees[[Employee Name]:[Office]],6))</f>
        <v>-----</v>
      </c>
      <c r="G6814" s="24"/>
      <c r="H6814" s="24"/>
      <c r="I6814" s="19"/>
      <c r="K6814" s="61" t="str">
        <f ca="1">LeaveTracker[[#This Row],[Days]]&amp;" "&amp;LeaveTracker[[#This Row],[Type of Leave]]</f>
        <v xml:space="preserve">0 </v>
      </c>
      <c r="L6814" s="23">
        <f ca="1">NETWORKDAYS(LeaveTracker[[#This Row],[Start Date]],LeaveTracker[[#This Row],[End Date]],lstHolidays)</f>
        <v>0</v>
      </c>
      <c r="M6814" s="27"/>
    </row>
    <row r="6815" spans="1:13" ht="30" hidden="1" customHeight="1" x14ac:dyDescent="0.3">
      <c r="A6815" s="27">
        <f t="shared" si="81"/>
        <v>2977</v>
      </c>
      <c r="C6815" s="31">
        <v>45134</v>
      </c>
      <c r="D6815" s="19"/>
      <c r="E6815" s="19" t="str">
        <f>IF(ISBLANK(LeaveTracker[[#This Row],[Employee Name]]),"-----",VLOOKUP(LeaveTracker[[#This Row],[Employee Name]],Employees[[Employee Name]:[Office]],7))</f>
        <v>-----</v>
      </c>
      <c r="F6815" s="19" t="str">
        <f>IF(ISBLANK(LeaveTracker[[#This Row],[Employee Name]]),"-----",VLOOKUP(LeaveTracker[[#This Row],[Employee Name]],Employees[[Employee Name]:[Office]],6))</f>
        <v>-----</v>
      </c>
      <c r="G6815" s="24"/>
      <c r="H6815" s="24"/>
      <c r="I6815" s="19"/>
      <c r="K6815" s="61" t="str">
        <f ca="1">LeaveTracker[[#This Row],[Days]]&amp;" "&amp;LeaveTracker[[#This Row],[Type of Leave]]</f>
        <v xml:space="preserve">0 </v>
      </c>
      <c r="L6815" s="23">
        <f ca="1">NETWORKDAYS(LeaveTracker[[#This Row],[Start Date]],LeaveTracker[[#This Row],[End Date]],lstHolidays)</f>
        <v>0</v>
      </c>
      <c r="M6815" s="27"/>
    </row>
    <row r="6816" spans="1:13" ht="30" hidden="1" customHeight="1" x14ac:dyDescent="0.3">
      <c r="A6816" s="27">
        <f t="shared" si="81"/>
        <v>2978</v>
      </c>
      <c r="C6816" s="31">
        <v>45134</v>
      </c>
      <c r="D6816" s="19"/>
      <c r="E6816" s="19" t="str">
        <f>IF(ISBLANK(LeaveTracker[[#This Row],[Employee Name]]),"-----",VLOOKUP(LeaveTracker[[#This Row],[Employee Name]],Employees[[Employee Name]:[Office]],7))</f>
        <v>-----</v>
      </c>
      <c r="F6816" s="19" t="str">
        <f>IF(ISBLANK(LeaveTracker[[#This Row],[Employee Name]]),"-----",VLOOKUP(LeaveTracker[[#This Row],[Employee Name]],Employees[[Employee Name]:[Office]],6))</f>
        <v>-----</v>
      </c>
      <c r="G6816" s="24"/>
      <c r="H6816" s="24"/>
      <c r="I6816" s="19"/>
      <c r="K6816" s="61" t="str">
        <f ca="1">LeaveTracker[[#This Row],[Days]]&amp;" "&amp;LeaveTracker[[#This Row],[Type of Leave]]</f>
        <v xml:space="preserve">0 </v>
      </c>
      <c r="L6816" s="23">
        <f ca="1">NETWORKDAYS(LeaveTracker[[#This Row],[Start Date]],LeaveTracker[[#This Row],[End Date]],lstHolidays)</f>
        <v>0</v>
      </c>
      <c r="M6816" s="27"/>
    </row>
    <row r="6817" spans="1:13" ht="30" hidden="1" customHeight="1" x14ac:dyDescent="0.3">
      <c r="A6817" s="27">
        <f t="shared" si="81"/>
        <v>2979</v>
      </c>
      <c r="C6817" s="31">
        <v>45134</v>
      </c>
      <c r="D6817" s="19"/>
      <c r="E6817" s="19" t="str">
        <f>IF(ISBLANK(LeaveTracker[[#This Row],[Employee Name]]),"-----",VLOOKUP(LeaveTracker[[#This Row],[Employee Name]],Employees[[Employee Name]:[Office]],7))</f>
        <v>-----</v>
      </c>
      <c r="F6817" s="19" t="str">
        <f>IF(ISBLANK(LeaveTracker[[#This Row],[Employee Name]]),"-----",VLOOKUP(LeaveTracker[[#This Row],[Employee Name]],Employees[[Employee Name]:[Office]],6))</f>
        <v>-----</v>
      </c>
      <c r="G6817" s="24"/>
      <c r="H6817" s="24"/>
      <c r="I6817" s="19"/>
      <c r="K6817" s="61" t="str">
        <f ca="1">LeaveTracker[[#This Row],[Days]]&amp;" "&amp;LeaveTracker[[#This Row],[Type of Leave]]</f>
        <v xml:space="preserve">0 </v>
      </c>
      <c r="L6817" s="23">
        <f ca="1">NETWORKDAYS(LeaveTracker[[#This Row],[Start Date]],LeaveTracker[[#This Row],[End Date]],lstHolidays)</f>
        <v>0</v>
      </c>
      <c r="M6817" s="27"/>
    </row>
    <row r="6818" spans="1:13" ht="30" hidden="1" customHeight="1" x14ac:dyDescent="0.3">
      <c r="A6818" s="27">
        <f t="shared" si="81"/>
        <v>2980</v>
      </c>
      <c r="C6818" s="31">
        <v>45134</v>
      </c>
      <c r="D6818" s="19"/>
      <c r="E6818" s="19" t="str">
        <f>IF(ISBLANK(LeaveTracker[[#This Row],[Employee Name]]),"-----",VLOOKUP(LeaveTracker[[#This Row],[Employee Name]],Employees[[Employee Name]:[Office]],7))</f>
        <v>-----</v>
      </c>
      <c r="F6818" s="19" t="str">
        <f>IF(ISBLANK(LeaveTracker[[#This Row],[Employee Name]]),"-----",VLOOKUP(LeaveTracker[[#This Row],[Employee Name]],Employees[[Employee Name]:[Office]],6))</f>
        <v>-----</v>
      </c>
      <c r="G6818" s="24"/>
      <c r="H6818" s="24"/>
      <c r="I6818" s="19"/>
      <c r="K6818" s="61" t="str">
        <f ca="1">LeaveTracker[[#This Row],[Days]]&amp;" "&amp;LeaveTracker[[#This Row],[Type of Leave]]</f>
        <v xml:space="preserve">0 </v>
      </c>
      <c r="L6818" s="23">
        <f ca="1">NETWORKDAYS(LeaveTracker[[#This Row],[Start Date]],LeaveTracker[[#This Row],[End Date]],lstHolidays)</f>
        <v>0</v>
      </c>
      <c r="M6818" s="27"/>
    </row>
    <row r="6819" spans="1:13" ht="30" hidden="1" customHeight="1" x14ac:dyDescent="0.3">
      <c r="A6819" s="27">
        <f t="shared" si="81"/>
        <v>2981</v>
      </c>
      <c r="C6819" s="31">
        <v>45134</v>
      </c>
      <c r="D6819" s="19"/>
      <c r="E6819" s="19" t="str">
        <f>IF(ISBLANK(LeaveTracker[[#This Row],[Employee Name]]),"-----",VLOOKUP(LeaveTracker[[#This Row],[Employee Name]],Employees[[Employee Name]:[Office]],7))</f>
        <v>-----</v>
      </c>
      <c r="F6819" s="19" t="str">
        <f>IF(ISBLANK(LeaveTracker[[#This Row],[Employee Name]]),"-----",VLOOKUP(LeaveTracker[[#This Row],[Employee Name]],Employees[[Employee Name]:[Office]],6))</f>
        <v>-----</v>
      </c>
      <c r="G6819" s="24"/>
      <c r="H6819" s="24"/>
      <c r="I6819" s="19"/>
      <c r="K6819" s="61" t="str">
        <f ca="1">LeaveTracker[[#This Row],[Days]]&amp;" "&amp;LeaveTracker[[#This Row],[Type of Leave]]</f>
        <v xml:space="preserve">0 </v>
      </c>
      <c r="L6819" s="23">
        <f ca="1">NETWORKDAYS(LeaveTracker[[#This Row],[Start Date]],LeaveTracker[[#This Row],[End Date]],lstHolidays)</f>
        <v>0</v>
      </c>
      <c r="M6819" s="27"/>
    </row>
    <row r="6820" spans="1:13" ht="30" hidden="1" customHeight="1" x14ac:dyDescent="0.3">
      <c r="A6820" s="27">
        <f t="shared" si="81"/>
        <v>2982</v>
      </c>
      <c r="C6820" s="31">
        <v>45134</v>
      </c>
      <c r="D6820" s="19"/>
      <c r="E6820" s="19" t="str">
        <f>IF(ISBLANK(LeaveTracker[[#This Row],[Employee Name]]),"-----",VLOOKUP(LeaveTracker[[#This Row],[Employee Name]],Employees[[Employee Name]:[Office]],7))</f>
        <v>-----</v>
      </c>
      <c r="F6820" s="19" t="str">
        <f>IF(ISBLANK(LeaveTracker[[#This Row],[Employee Name]]),"-----",VLOOKUP(LeaveTracker[[#This Row],[Employee Name]],Employees[[Employee Name]:[Office]],6))</f>
        <v>-----</v>
      </c>
      <c r="G6820" s="24"/>
      <c r="H6820" s="24"/>
      <c r="I6820" s="19"/>
      <c r="K6820" s="61" t="str">
        <f ca="1">LeaveTracker[[#This Row],[Days]]&amp;" "&amp;LeaveTracker[[#This Row],[Type of Leave]]</f>
        <v xml:space="preserve">0 </v>
      </c>
      <c r="L6820" s="23">
        <f ca="1">NETWORKDAYS(LeaveTracker[[#This Row],[Start Date]],LeaveTracker[[#This Row],[End Date]],lstHolidays)</f>
        <v>0</v>
      </c>
      <c r="M6820" s="27"/>
    </row>
    <row r="6821" spans="1:13" ht="30" hidden="1" customHeight="1" x14ac:dyDescent="0.3">
      <c r="A6821" s="27">
        <f t="shared" si="81"/>
        <v>2983</v>
      </c>
      <c r="C6821" s="31">
        <v>45134</v>
      </c>
      <c r="D6821" s="19"/>
      <c r="E6821" s="19" t="str">
        <f>IF(ISBLANK(LeaveTracker[[#This Row],[Employee Name]]),"-----",VLOOKUP(LeaveTracker[[#This Row],[Employee Name]],Employees[[Employee Name]:[Office]],7))</f>
        <v>-----</v>
      </c>
      <c r="F6821" s="19" t="str">
        <f>IF(ISBLANK(LeaveTracker[[#This Row],[Employee Name]]),"-----",VLOOKUP(LeaveTracker[[#This Row],[Employee Name]],Employees[[Employee Name]:[Office]],6))</f>
        <v>-----</v>
      </c>
      <c r="G6821" s="24"/>
      <c r="H6821" s="24"/>
      <c r="I6821" s="19"/>
      <c r="K6821" s="61" t="str">
        <f ca="1">LeaveTracker[[#This Row],[Days]]&amp;" "&amp;LeaveTracker[[#This Row],[Type of Leave]]</f>
        <v xml:space="preserve">0 </v>
      </c>
      <c r="L6821" s="23">
        <f ca="1">NETWORKDAYS(LeaveTracker[[#This Row],[Start Date]],LeaveTracker[[#This Row],[End Date]],lstHolidays)</f>
        <v>0</v>
      </c>
      <c r="M6821" s="27"/>
    </row>
    <row r="6822" spans="1:13" ht="30" hidden="1" customHeight="1" x14ac:dyDescent="0.3">
      <c r="A6822" s="27">
        <f t="shared" si="81"/>
        <v>2984</v>
      </c>
      <c r="C6822" s="31">
        <v>45134</v>
      </c>
      <c r="D6822" s="19"/>
      <c r="E6822" s="19" t="str">
        <f>IF(ISBLANK(LeaveTracker[[#This Row],[Employee Name]]),"-----",VLOOKUP(LeaveTracker[[#This Row],[Employee Name]],Employees[[Employee Name]:[Office]],7))</f>
        <v>-----</v>
      </c>
      <c r="F6822" s="19" t="str">
        <f>IF(ISBLANK(LeaveTracker[[#This Row],[Employee Name]]),"-----",VLOOKUP(LeaveTracker[[#This Row],[Employee Name]],Employees[[Employee Name]:[Office]],6))</f>
        <v>-----</v>
      </c>
      <c r="G6822" s="24"/>
      <c r="H6822" s="24"/>
      <c r="I6822" s="19"/>
      <c r="K6822" s="61" t="str">
        <f ca="1">LeaveTracker[[#This Row],[Days]]&amp;" "&amp;LeaveTracker[[#This Row],[Type of Leave]]</f>
        <v xml:space="preserve">0 </v>
      </c>
      <c r="L6822" s="23">
        <f ca="1">NETWORKDAYS(LeaveTracker[[#This Row],[Start Date]],LeaveTracker[[#This Row],[End Date]],lstHolidays)</f>
        <v>0</v>
      </c>
      <c r="M6822" s="27"/>
    </row>
    <row r="6823" spans="1:13" ht="30" hidden="1" customHeight="1" x14ac:dyDescent="0.3">
      <c r="A6823" s="27">
        <f t="shared" si="81"/>
        <v>2985</v>
      </c>
      <c r="C6823" s="31">
        <v>45134</v>
      </c>
      <c r="D6823" s="19"/>
      <c r="E6823" s="19" t="str">
        <f>IF(ISBLANK(LeaveTracker[[#This Row],[Employee Name]]),"-----",VLOOKUP(LeaveTracker[[#This Row],[Employee Name]],Employees[[Employee Name]:[Office]],7))</f>
        <v>-----</v>
      </c>
      <c r="F6823" s="19" t="str">
        <f>IF(ISBLANK(LeaveTracker[[#This Row],[Employee Name]]),"-----",VLOOKUP(LeaveTracker[[#This Row],[Employee Name]],Employees[[Employee Name]:[Office]],6))</f>
        <v>-----</v>
      </c>
      <c r="G6823" s="24"/>
      <c r="H6823" s="24"/>
      <c r="I6823" s="19"/>
      <c r="K6823" s="61" t="str">
        <f ca="1">LeaveTracker[[#This Row],[Days]]&amp;" "&amp;LeaveTracker[[#This Row],[Type of Leave]]</f>
        <v xml:space="preserve">0 </v>
      </c>
      <c r="L6823" s="23">
        <f ca="1">NETWORKDAYS(LeaveTracker[[#This Row],[Start Date]],LeaveTracker[[#This Row],[End Date]],lstHolidays)</f>
        <v>0</v>
      </c>
      <c r="M6823" s="27"/>
    </row>
    <row r="6824" spans="1:13" ht="30" hidden="1" customHeight="1" x14ac:dyDescent="0.3">
      <c r="A6824" s="27">
        <f t="shared" si="81"/>
        <v>2986</v>
      </c>
      <c r="C6824" s="31">
        <v>45134</v>
      </c>
      <c r="D6824" s="19"/>
      <c r="E6824" s="19" t="str">
        <f>IF(ISBLANK(LeaveTracker[[#This Row],[Employee Name]]),"-----",VLOOKUP(LeaveTracker[[#This Row],[Employee Name]],Employees[[Employee Name]:[Office]],7))</f>
        <v>-----</v>
      </c>
      <c r="F6824" s="19" t="str">
        <f>IF(ISBLANK(LeaveTracker[[#This Row],[Employee Name]]),"-----",VLOOKUP(LeaveTracker[[#This Row],[Employee Name]],Employees[[Employee Name]:[Office]],6))</f>
        <v>-----</v>
      </c>
      <c r="G6824" s="24"/>
      <c r="H6824" s="24"/>
      <c r="I6824" s="19"/>
      <c r="K6824" s="61" t="str">
        <f ca="1">LeaveTracker[[#This Row],[Days]]&amp;" "&amp;LeaveTracker[[#This Row],[Type of Leave]]</f>
        <v xml:space="preserve">0 </v>
      </c>
      <c r="L6824" s="23">
        <f ca="1">NETWORKDAYS(LeaveTracker[[#This Row],[Start Date]],LeaveTracker[[#This Row],[End Date]],lstHolidays)</f>
        <v>0</v>
      </c>
      <c r="M6824" s="27"/>
    </row>
    <row r="6825" spans="1:13" ht="30" hidden="1" customHeight="1" x14ac:dyDescent="0.3">
      <c r="A6825" s="27">
        <f t="shared" si="81"/>
        <v>2987</v>
      </c>
      <c r="C6825" s="31">
        <v>45134</v>
      </c>
      <c r="D6825" s="19"/>
      <c r="E6825" s="19" t="str">
        <f>IF(ISBLANK(LeaveTracker[[#This Row],[Employee Name]]),"-----",VLOOKUP(LeaveTracker[[#This Row],[Employee Name]],Employees[[Employee Name]:[Office]],7))</f>
        <v>-----</v>
      </c>
      <c r="F6825" s="19" t="str">
        <f>IF(ISBLANK(LeaveTracker[[#This Row],[Employee Name]]),"-----",VLOOKUP(LeaveTracker[[#This Row],[Employee Name]],Employees[[Employee Name]:[Office]],6))</f>
        <v>-----</v>
      </c>
      <c r="G6825" s="24"/>
      <c r="H6825" s="24"/>
      <c r="I6825" s="19"/>
      <c r="K6825" s="61" t="str">
        <f ca="1">LeaveTracker[[#This Row],[Days]]&amp;" "&amp;LeaveTracker[[#This Row],[Type of Leave]]</f>
        <v xml:space="preserve">0 </v>
      </c>
      <c r="L6825" s="23">
        <f ca="1">NETWORKDAYS(LeaveTracker[[#This Row],[Start Date]],LeaveTracker[[#This Row],[End Date]],lstHolidays)</f>
        <v>0</v>
      </c>
      <c r="M6825" s="27"/>
    </row>
    <row r="6826" spans="1:13" ht="30" hidden="1" customHeight="1" x14ac:dyDescent="0.3">
      <c r="A6826" s="27">
        <f t="shared" ref="A6826:A6889" si="82">A6825+1</f>
        <v>2988</v>
      </c>
      <c r="C6826" s="31">
        <v>45134</v>
      </c>
      <c r="D6826" s="19"/>
      <c r="E6826" s="19" t="str">
        <f>IF(ISBLANK(LeaveTracker[[#This Row],[Employee Name]]),"-----",VLOOKUP(LeaveTracker[[#This Row],[Employee Name]],Employees[[Employee Name]:[Office]],7))</f>
        <v>-----</v>
      </c>
      <c r="F6826" s="19" t="str">
        <f>IF(ISBLANK(LeaveTracker[[#This Row],[Employee Name]]),"-----",VLOOKUP(LeaveTracker[[#This Row],[Employee Name]],Employees[[Employee Name]:[Office]],6))</f>
        <v>-----</v>
      </c>
      <c r="G6826" s="24"/>
      <c r="H6826" s="24"/>
      <c r="I6826" s="19"/>
      <c r="K6826" s="61" t="str">
        <f ca="1">LeaveTracker[[#This Row],[Days]]&amp;" "&amp;LeaveTracker[[#This Row],[Type of Leave]]</f>
        <v xml:space="preserve">0 </v>
      </c>
      <c r="L6826" s="23">
        <f ca="1">NETWORKDAYS(LeaveTracker[[#This Row],[Start Date]],LeaveTracker[[#This Row],[End Date]],lstHolidays)</f>
        <v>0</v>
      </c>
      <c r="M6826" s="27"/>
    </row>
    <row r="6827" spans="1:13" ht="30" hidden="1" customHeight="1" x14ac:dyDescent="0.3">
      <c r="A6827" s="27">
        <f t="shared" si="82"/>
        <v>2989</v>
      </c>
      <c r="C6827" s="31">
        <v>45134</v>
      </c>
      <c r="D6827" s="19"/>
      <c r="E6827" s="19" t="str">
        <f>IF(ISBLANK(LeaveTracker[[#This Row],[Employee Name]]),"-----",VLOOKUP(LeaveTracker[[#This Row],[Employee Name]],Employees[[Employee Name]:[Office]],7))</f>
        <v>-----</v>
      </c>
      <c r="F6827" s="19" t="str">
        <f>IF(ISBLANK(LeaveTracker[[#This Row],[Employee Name]]),"-----",VLOOKUP(LeaveTracker[[#This Row],[Employee Name]],Employees[[Employee Name]:[Office]],6))</f>
        <v>-----</v>
      </c>
      <c r="G6827" s="24"/>
      <c r="H6827" s="24"/>
      <c r="I6827" s="19"/>
      <c r="K6827" s="61" t="str">
        <f ca="1">LeaveTracker[[#This Row],[Days]]&amp;" "&amp;LeaveTracker[[#This Row],[Type of Leave]]</f>
        <v xml:space="preserve">0 </v>
      </c>
      <c r="L6827" s="23">
        <f ca="1">NETWORKDAYS(LeaveTracker[[#This Row],[Start Date]],LeaveTracker[[#This Row],[End Date]],lstHolidays)</f>
        <v>0</v>
      </c>
      <c r="M6827" s="27"/>
    </row>
    <row r="6828" spans="1:13" ht="30" hidden="1" customHeight="1" x14ac:dyDescent="0.3">
      <c r="A6828" s="27">
        <f t="shared" si="82"/>
        <v>2990</v>
      </c>
      <c r="C6828" s="31">
        <v>45134</v>
      </c>
      <c r="D6828" s="19"/>
      <c r="E6828" s="19" t="str">
        <f>IF(ISBLANK(LeaveTracker[[#This Row],[Employee Name]]),"-----",VLOOKUP(LeaveTracker[[#This Row],[Employee Name]],Employees[[Employee Name]:[Office]],7))</f>
        <v>-----</v>
      </c>
      <c r="F6828" s="19" t="str">
        <f>IF(ISBLANK(LeaveTracker[[#This Row],[Employee Name]]),"-----",VLOOKUP(LeaveTracker[[#This Row],[Employee Name]],Employees[[Employee Name]:[Office]],6))</f>
        <v>-----</v>
      </c>
      <c r="G6828" s="24"/>
      <c r="H6828" s="24"/>
      <c r="I6828" s="19"/>
      <c r="K6828" s="61" t="str">
        <f ca="1">LeaveTracker[[#This Row],[Days]]&amp;" "&amp;LeaveTracker[[#This Row],[Type of Leave]]</f>
        <v xml:space="preserve">0 </v>
      </c>
      <c r="L6828" s="23">
        <f ca="1">NETWORKDAYS(LeaveTracker[[#This Row],[Start Date]],LeaveTracker[[#This Row],[End Date]],lstHolidays)</f>
        <v>0</v>
      </c>
      <c r="M6828" s="27"/>
    </row>
    <row r="6829" spans="1:13" ht="30" hidden="1" customHeight="1" x14ac:dyDescent="0.3">
      <c r="A6829" s="27">
        <f t="shared" si="82"/>
        <v>2991</v>
      </c>
      <c r="C6829" s="31">
        <v>45134</v>
      </c>
      <c r="D6829" s="19"/>
      <c r="E6829" s="19" t="str">
        <f>IF(ISBLANK(LeaveTracker[[#This Row],[Employee Name]]),"-----",VLOOKUP(LeaveTracker[[#This Row],[Employee Name]],Employees[[Employee Name]:[Office]],7))</f>
        <v>-----</v>
      </c>
      <c r="F6829" s="19" t="str">
        <f>IF(ISBLANK(LeaveTracker[[#This Row],[Employee Name]]),"-----",VLOOKUP(LeaveTracker[[#This Row],[Employee Name]],Employees[[Employee Name]:[Office]],6))</f>
        <v>-----</v>
      </c>
      <c r="G6829" s="24"/>
      <c r="H6829" s="24"/>
      <c r="I6829" s="19"/>
      <c r="K6829" s="61" t="str">
        <f ca="1">LeaveTracker[[#This Row],[Days]]&amp;" "&amp;LeaveTracker[[#This Row],[Type of Leave]]</f>
        <v xml:space="preserve">0 </v>
      </c>
      <c r="L6829" s="23">
        <f ca="1">NETWORKDAYS(LeaveTracker[[#This Row],[Start Date]],LeaveTracker[[#This Row],[End Date]],lstHolidays)</f>
        <v>0</v>
      </c>
      <c r="M6829" s="27"/>
    </row>
    <row r="6830" spans="1:13" ht="30" hidden="1" customHeight="1" x14ac:dyDescent="0.3">
      <c r="A6830" s="27">
        <f t="shared" si="82"/>
        <v>2992</v>
      </c>
      <c r="C6830" s="31">
        <v>45134</v>
      </c>
      <c r="D6830" s="19"/>
      <c r="E6830" s="19" t="str">
        <f>IF(ISBLANK(LeaveTracker[[#This Row],[Employee Name]]),"-----",VLOOKUP(LeaveTracker[[#This Row],[Employee Name]],Employees[[Employee Name]:[Office]],7))</f>
        <v>-----</v>
      </c>
      <c r="F6830" s="19" t="str">
        <f>IF(ISBLANK(LeaveTracker[[#This Row],[Employee Name]]),"-----",VLOOKUP(LeaveTracker[[#This Row],[Employee Name]],Employees[[Employee Name]:[Office]],6))</f>
        <v>-----</v>
      </c>
      <c r="G6830" s="24"/>
      <c r="H6830" s="24"/>
      <c r="I6830" s="19"/>
      <c r="K6830" s="61" t="str">
        <f ca="1">LeaveTracker[[#This Row],[Days]]&amp;" "&amp;LeaveTracker[[#This Row],[Type of Leave]]</f>
        <v xml:space="preserve">0 </v>
      </c>
      <c r="L6830" s="23">
        <f ca="1">NETWORKDAYS(LeaveTracker[[#This Row],[Start Date]],LeaveTracker[[#This Row],[End Date]],lstHolidays)</f>
        <v>0</v>
      </c>
      <c r="M6830" s="27"/>
    </row>
    <row r="6831" spans="1:13" ht="30" hidden="1" customHeight="1" x14ac:dyDescent="0.3">
      <c r="A6831" s="27">
        <f t="shared" si="82"/>
        <v>2993</v>
      </c>
      <c r="C6831" s="31">
        <v>45134</v>
      </c>
      <c r="D6831" s="19"/>
      <c r="E6831" s="19" t="str">
        <f>IF(ISBLANK(LeaveTracker[[#This Row],[Employee Name]]),"-----",VLOOKUP(LeaveTracker[[#This Row],[Employee Name]],Employees[[Employee Name]:[Office]],7))</f>
        <v>-----</v>
      </c>
      <c r="F6831" s="19" t="str">
        <f>IF(ISBLANK(LeaveTracker[[#This Row],[Employee Name]]),"-----",VLOOKUP(LeaveTracker[[#This Row],[Employee Name]],Employees[[Employee Name]:[Office]],6))</f>
        <v>-----</v>
      </c>
      <c r="G6831" s="24"/>
      <c r="H6831" s="24"/>
      <c r="I6831" s="19"/>
      <c r="K6831" s="61" t="str">
        <f ca="1">LeaveTracker[[#This Row],[Days]]&amp;" "&amp;LeaveTracker[[#This Row],[Type of Leave]]</f>
        <v xml:space="preserve">0 </v>
      </c>
      <c r="L6831" s="23">
        <f ca="1">NETWORKDAYS(LeaveTracker[[#This Row],[Start Date]],LeaveTracker[[#This Row],[End Date]],lstHolidays)</f>
        <v>0</v>
      </c>
      <c r="M6831" s="27"/>
    </row>
    <row r="6832" spans="1:13" ht="30" hidden="1" customHeight="1" x14ac:dyDescent="0.3">
      <c r="A6832" s="27">
        <f t="shared" si="82"/>
        <v>2994</v>
      </c>
      <c r="C6832" s="31">
        <v>45134</v>
      </c>
      <c r="D6832" s="19"/>
      <c r="E6832" s="19" t="str">
        <f>IF(ISBLANK(LeaveTracker[[#This Row],[Employee Name]]),"-----",VLOOKUP(LeaveTracker[[#This Row],[Employee Name]],Employees[[Employee Name]:[Office]],7))</f>
        <v>-----</v>
      </c>
      <c r="F6832" s="19" t="str">
        <f>IF(ISBLANK(LeaveTracker[[#This Row],[Employee Name]]),"-----",VLOOKUP(LeaveTracker[[#This Row],[Employee Name]],Employees[[Employee Name]:[Office]],6))</f>
        <v>-----</v>
      </c>
      <c r="G6832" s="24"/>
      <c r="H6832" s="24"/>
      <c r="I6832" s="19"/>
      <c r="K6832" s="61" t="str">
        <f ca="1">LeaveTracker[[#This Row],[Days]]&amp;" "&amp;LeaveTracker[[#This Row],[Type of Leave]]</f>
        <v xml:space="preserve">0 </v>
      </c>
      <c r="L6832" s="23">
        <f ca="1">NETWORKDAYS(LeaveTracker[[#This Row],[Start Date]],LeaveTracker[[#This Row],[End Date]],lstHolidays)</f>
        <v>0</v>
      </c>
      <c r="M6832" s="27"/>
    </row>
    <row r="6833" spans="1:13" ht="30" hidden="1" customHeight="1" x14ac:dyDescent="0.3">
      <c r="A6833" s="27">
        <f t="shared" si="82"/>
        <v>2995</v>
      </c>
      <c r="C6833" s="31">
        <v>45134</v>
      </c>
      <c r="D6833" s="19"/>
      <c r="E6833" s="19" t="str">
        <f>IF(ISBLANK(LeaveTracker[[#This Row],[Employee Name]]),"-----",VLOOKUP(LeaveTracker[[#This Row],[Employee Name]],Employees[[Employee Name]:[Office]],7))</f>
        <v>-----</v>
      </c>
      <c r="F6833" s="19" t="str">
        <f>IF(ISBLANK(LeaveTracker[[#This Row],[Employee Name]]),"-----",VLOOKUP(LeaveTracker[[#This Row],[Employee Name]],Employees[[Employee Name]:[Office]],6))</f>
        <v>-----</v>
      </c>
      <c r="G6833" s="24"/>
      <c r="H6833" s="24"/>
      <c r="I6833" s="19"/>
      <c r="K6833" s="61" t="str">
        <f ca="1">LeaveTracker[[#This Row],[Days]]&amp;" "&amp;LeaveTracker[[#This Row],[Type of Leave]]</f>
        <v xml:space="preserve">0 </v>
      </c>
      <c r="L6833" s="23">
        <f ca="1">NETWORKDAYS(LeaveTracker[[#This Row],[Start Date]],LeaveTracker[[#This Row],[End Date]],lstHolidays)</f>
        <v>0</v>
      </c>
      <c r="M6833" s="27"/>
    </row>
    <row r="6834" spans="1:13" ht="30" hidden="1" customHeight="1" x14ac:dyDescent="0.3">
      <c r="A6834" s="27">
        <f t="shared" si="82"/>
        <v>2996</v>
      </c>
      <c r="C6834" s="31">
        <v>45134</v>
      </c>
      <c r="D6834" s="19"/>
      <c r="E6834" s="19" t="str">
        <f>IF(ISBLANK(LeaveTracker[[#This Row],[Employee Name]]),"-----",VLOOKUP(LeaveTracker[[#This Row],[Employee Name]],Employees[[Employee Name]:[Office]],7))</f>
        <v>-----</v>
      </c>
      <c r="F6834" s="19" t="str">
        <f>IF(ISBLANK(LeaveTracker[[#This Row],[Employee Name]]),"-----",VLOOKUP(LeaveTracker[[#This Row],[Employee Name]],Employees[[Employee Name]:[Office]],6))</f>
        <v>-----</v>
      </c>
      <c r="G6834" s="24"/>
      <c r="H6834" s="24"/>
      <c r="I6834" s="19"/>
      <c r="K6834" s="61" t="str">
        <f ca="1">LeaveTracker[[#This Row],[Days]]&amp;" "&amp;LeaveTracker[[#This Row],[Type of Leave]]</f>
        <v xml:space="preserve">0 </v>
      </c>
      <c r="L6834" s="23">
        <f ca="1">NETWORKDAYS(LeaveTracker[[#This Row],[Start Date]],LeaveTracker[[#This Row],[End Date]],lstHolidays)</f>
        <v>0</v>
      </c>
      <c r="M6834" s="27"/>
    </row>
    <row r="6835" spans="1:13" ht="30" hidden="1" customHeight="1" x14ac:dyDescent="0.3">
      <c r="A6835" s="27">
        <f t="shared" si="82"/>
        <v>2997</v>
      </c>
      <c r="C6835" s="31">
        <v>45134</v>
      </c>
      <c r="D6835" s="19"/>
      <c r="E6835" s="19" t="str">
        <f>IF(ISBLANK(LeaveTracker[[#This Row],[Employee Name]]),"-----",VLOOKUP(LeaveTracker[[#This Row],[Employee Name]],Employees[[Employee Name]:[Office]],7))</f>
        <v>-----</v>
      </c>
      <c r="F6835" s="19" t="str">
        <f>IF(ISBLANK(LeaveTracker[[#This Row],[Employee Name]]),"-----",VLOOKUP(LeaveTracker[[#This Row],[Employee Name]],Employees[[Employee Name]:[Office]],6))</f>
        <v>-----</v>
      </c>
      <c r="G6835" s="24"/>
      <c r="H6835" s="24"/>
      <c r="I6835" s="19"/>
      <c r="K6835" s="61" t="str">
        <f ca="1">LeaveTracker[[#This Row],[Days]]&amp;" "&amp;LeaveTracker[[#This Row],[Type of Leave]]</f>
        <v xml:space="preserve">0 </v>
      </c>
      <c r="L6835" s="23">
        <f ca="1">NETWORKDAYS(LeaveTracker[[#This Row],[Start Date]],LeaveTracker[[#This Row],[End Date]],lstHolidays)</f>
        <v>0</v>
      </c>
      <c r="M6835" s="27"/>
    </row>
    <row r="6836" spans="1:13" ht="30" hidden="1" customHeight="1" x14ac:dyDescent="0.3">
      <c r="A6836" s="27">
        <f t="shared" si="82"/>
        <v>2998</v>
      </c>
      <c r="C6836" s="31">
        <v>45134</v>
      </c>
      <c r="D6836" s="19"/>
      <c r="E6836" s="19" t="str">
        <f>IF(ISBLANK(LeaveTracker[[#This Row],[Employee Name]]),"-----",VLOOKUP(LeaveTracker[[#This Row],[Employee Name]],Employees[[Employee Name]:[Office]],7))</f>
        <v>-----</v>
      </c>
      <c r="F6836" s="19" t="str">
        <f>IF(ISBLANK(LeaveTracker[[#This Row],[Employee Name]]),"-----",VLOOKUP(LeaveTracker[[#This Row],[Employee Name]],Employees[[Employee Name]:[Office]],6))</f>
        <v>-----</v>
      </c>
      <c r="G6836" s="24"/>
      <c r="H6836" s="24"/>
      <c r="I6836" s="19"/>
      <c r="K6836" s="61" t="str">
        <f ca="1">LeaveTracker[[#This Row],[Days]]&amp;" "&amp;LeaveTracker[[#This Row],[Type of Leave]]</f>
        <v xml:space="preserve">0 </v>
      </c>
      <c r="L6836" s="23">
        <f ca="1">NETWORKDAYS(LeaveTracker[[#This Row],[Start Date]],LeaveTracker[[#This Row],[End Date]],lstHolidays)</f>
        <v>0</v>
      </c>
      <c r="M6836" s="27"/>
    </row>
    <row r="6837" spans="1:13" ht="30" hidden="1" customHeight="1" x14ac:dyDescent="0.3">
      <c r="A6837" s="27">
        <f t="shared" si="82"/>
        <v>2999</v>
      </c>
      <c r="C6837" s="31">
        <v>45134</v>
      </c>
      <c r="D6837" s="19"/>
      <c r="E6837" s="19" t="str">
        <f>IF(ISBLANK(LeaveTracker[[#This Row],[Employee Name]]),"-----",VLOOKUP(LeaveTracker[[#This Row],[Employee Name]],Employees[[Employee Name]:[Office]],7))</f>
        <v>-----</v>
      </c>
      <c r="F6837" s="19" t="str">
        <f>IF(ISBLANK(LeaveTracker[[#This Row],[Employee Name]]),"-----",VLOOKUP(LeaveTracker[[#This Row],[Employee Name]],Employees[[Employee Name]:[Office]],6))</f>
        <v>-----</v>
      </c>
      <c r="G6837" s="24"/>
      <c r="H6837" s="24"/>
      <c r="I6837" s="19"/>
      <c r="K6837" s="61" t="str">
        <f ca="1">LeaveTracker[[#This Row],[Days]]&amp;" "&amp;LeaveTracker[[#This Row],[Type of Leave]]</f>
        <v xml:space="preserve">0 </v>
      </c>
      <c r="L6837" s="23">
        <f ca="1">NETWORKDAYS(LeaveTracker[[#This Row],[Start Date]],LeaveTracker[[#This Row],[End Date]],lstHolidays)</f>
        <v>0</v>
      </c>
      <c r="M6837" s="27"/>
    </row>
    <row r="6838" spans="1:13" ht="30" hidden="1" customHeight="1" x14ac:dyDescent="0.3">
      <c r="A6838" s="27">
        <f t="shared" si="82"/>
        <v>3000</v>
      </c>
      <c r="C6838" s="31">
        <v>45134</v>
      </c>
      <c r="D6838" s="19"/>
      <c r="E6838" s="19" t="str">
        <f>IF(ISBLANK(LeaveTracker[[#This Row],[Employee Name]]),"-----",VLOOKUP(LeaveTracker[[#This Row],[Employee Name]],Employees[[Employee Name]:[Office]],7))</f>
        <v>-----</v>
      </c>
      <c r="F6838" s="19" t="str">
        <f>IF(ISBLANK(LeaveTracker[[#This Row],[Employee Name]]),"-----",VLOOKUP(LeaveTracker[[#This Row],[Employee Name]],Employees[[Employee Name]:[Office]],6))</f>
        <v>-----</v>
      </c>
      <c r="G6838" s="24"/>
      <c r="H6838" s="24"/>
      <c r="I6838" s="19"/>
      <c r="K6838" s="61" t="str">
        <f ca="1">LeaveTracker[[#This Row],[Days]]&amp;" "&amp;LeaveTracker[[#This Row],[Type of Leave]]</f>
        <v xml:space="preserve">0 </v>
      </c>
      <c r="L6838" s="23">
        <f ca="1">NETWORKDAYS(LeaveTracker[[#This Row],[Start Date]],LeaveTracker[[#This Row],[End Date]],lstHolidays)</f>
        <v>0</v>
      </c>
      <c r="M6838" s="27"/>
    </row>
    <row r="6839" spans="1:13" ht="30" hidden="1" customHeight="1" x14ac:dyDescent="0.3">
      <c r="A6839" s="27">
        <f t="shared" si="82"/>
        <v>3001</v>
      </c>
      <c r="C6839" s="31">
        <v>45134</v>
      </c>
      <c r="D6839" s="19"/>
      <c r="E6839" s="19" t="str">
        <f>IF(ISBLANK(LeaveTracker[[#This Row],[Employee Name]]),"-----",VLOOKUP(LeaveTracker[[#This Row],[Employee Name]],Employees[[Employee Name]:[Office]],7))</f>
        <v>-----</v>
      </c>
      <c r="F6839" s="19" t="str">
        <f>IF(ISBLANK(LeaveTracker[[#This Row],[Employee Name]]),"-----",VLOOKUP(LeaveTracker[[#This Row],[Employee Name]],Employees[[Employee Name]:[Office]],6))</f>
        <v>-----</v>
      </c>
      <c r="G6839" s="24"/>
      <c r="H6839" s="24"/>
      <c r="I6839" s="19"/>
      <c r="K6839" s="61" t="str">
        <f ca="1">LeaveTracker[[#This Row],[Days]]&amp;" "&amp;LeaveTracker[[#This Row],[Type of Leave]]</f>
        <v xml:space="preserve">0 </v>
      </c>
      <c r="L6839" s="23">
        <f ca="1">NETWORKDAYS(LeaveTracker[[#This Row],[Start Date]],LeaveTracker[[#This Row],[End Date]],lstHolidays)</f>
        <v>0</v>
      </c>
      <c r="M6839" s="27"/>
    </row>
    <row r="6840" spans="1:13" ht="30" hidden="1" customHeight="1" x14ac:dyDescent="0.3">
      <c r="A6840" s="27">
        <f t="shared" si="82"/>
        <v>3002</v>
      </c>
      <c r="C6840" s="31">
        <v>45134</v>
      </c>
      <c r="D6840" s="19"/>
      <c r="E6840" s="19" t="str">
        <f>IF(ISBLANK(LeaveTracker[[#This Row],[Employee Name]]),"-----",VLOOKUP(LeaveTracker[[#This Row],[Employee Name]],Employees[[Employee Name]:[Office]],7))</f>
        <v>-----</v>
      </c>
      <c r="F6840" s="19" t="str">
        <f>IF(ISBLANK(LeaveTracker[[#This Row],[Employee Name]]),"-----",VLOOKUP(LeaveTracker[[#This Row],[Employee Name]],Employees[[Employee Name]:[Office]],6))</f>
        <v>-----</v>
      </c>
      <c r="G6840" s="24"/>
      <c r="H6840" s="24"/>
      <c r="I6840" s="19"/>
      <c r="K6840" s="61" t="str">
        <f ca="1">LeaveTracker[[#This Row],[Days]]&amp;" "&amp;LeaveTracker[[#This Row],[Type of Leave]]</f>
        <v xml:space="preserve">0 </v>
      </c>
      <c r="L6840" s="23">
        <f ca="1">NETWORKDAYS(LeaveTracker[[#This Row],[Start Date]],LeaveTracker[[#This Row],[End Date]],lstHolidays)</f>
        <v>0</v>
      </c>
      <c r="M6840" s="27"/>
    </row>
    <row r="6841" spans="1:13" ht="30" hidden="1" customHeight="1" x14ac:dyDescent="0.3">
      <c r="A6841" s="27">
        <f t="shared" si="82"/>
        <v>3003</v>
      </c>
      <c r="C6841" s="31">
        <v>45134</v>
      </c>
      <c r="D6841" s="19"/>
      <c r="E6841" s="19" t="str">
        <f>IF(ISBLANK(LeaveTracker[[#This Row],[Employee Name]]),"-----",VLOOKUP(LeaveTracker[[#This Row],[Employee Name]],Employees[[Employee Name]:[Office]],7))</f>
        <v>-----</v>
      </c>
      <c r="F6841" s="19" t="str">
        <f>IF(ISBLANK(LeaveTracker[[#This Row],[Employee Name]]),"-----",VLOOKUP(LeaveTracker[[#This Row],[Employee Name]],Employees[[Employee Name]:[Office]],6))</f>
        <v>-----</v>
      </c>
      <c r="G6841" s="24"/>
      <c r="H6841" s="24"/>
      <c r="I6841" s="19"/>
      <c r="K6841" s="61" t="str">
        <f ca="1">LeaveTracker[[#This Row],[Days]]&amp;" "&amp;LeaveTracker[[#This Row],[Type of Leave]]</f>
        <v xml:space="preserve">0 </v>
      </c>
      <c r="L6841" s="23">
        <f ca="1">NETWORKDAYS(LeaveTracker[[#This Row],[Start Date]],LeaveTracker[[#This Row],[End Date]],lstHolidays)</f>
        <v>0</v>
      </c>
      <c r="M6841" s="27"/>
    </row>
    <row r="6842" spans="1:13" ht="30" hidden="1" customHeight="1" x14ac:dyDescent="0.3">
      <c r="A6842" s="27">
        <f t="shared" si="82"/>
        <v>3004</v>
      </c>
      <c r="C6842" s="31">
        <v>45134</v>
      </c>
      <c r="D6842" s="19"/>
      <c r="E6842" s="19" t="str">
        <f>IF(ISBLANK(LeaveTracker[[#This Row],[Employee Name]]),"-----",VLOOKUP(LeaveTracker[[#This Row],[Employee Name]],Employees[[Employee Name]:[Office]],7))</f>
        <v>-----</v>
      </c>
      <c r="F6842" s="19" t="str">
        <f>IF(ISBLANK(LeaveTracker[[#This Row],[Employee Name]]),"-----",VLOOKUP(LeaveTracker[[#This Row],[Employee Name]],Employees[[Employee Name]:[Office]],6))</f>
        <v>-----</v>
      </c>
      <c r="G6842" s="24"/>
      <c r="H6842" s="24"/>
      <c r="I6842" s="19"/>
      <c r="K6842" s="61" t="str">
        <f ca="1">LeaveTracker[[#This Row],[Days]]&amp;" "&amp;LeaveTracker[[#This Row],[Type of Leave]]</f>
        <v xml:space="preserve">0 </v>
      </c>
      <c r="L6842" s="23">
        <f ca="1">NETWORKDAYS(LeaveTracker[[#This Row],[Start Date]],LeaveTracker[[#This Row],[End Date]],lstHolidays)</f>
        <v>0</v>
      </c>
      <c r="M6842" s="27"/>
    </row>
    <row r="6843" spans="1:13" ht="30" hidden="1" customHeight="1" x14ac:dyDescent="0.3">
      <c r="A6843" s="27">
        <f t="shared" si="82"/>
        <v>3005</v>
      </c>
      <c r="C6843" s="31">
        <v>45134</v>
      </c>
      <c r="D6843" s="19"/>
      <c r="E6843" s="19" t="str">
        <f>IF(ISBLANK(LeaveTracker[[#This Row],[Employee Name]]),"-----",VLOOKUP(LeaveTracker[[#This Row],[Employee Name]],Employees[[Employee Name]:[Office]],7))</f>
        <v>-----</v>
      </c>
      <c r="F6843" s="19" t="str">
        <f>IF(ISBLANK(LeaveTracker[[#This Row],[Employee Name]]),"-----",VLOOKUP(LeaveTracker[[#This Row],[Employee Name]],Employees[[Employee Name]:[Office]],6))</f>
        <v>-----</v>
      </c>
      <c r="G6843" s="24"/>
      <c r="H6843" s="24"/>
      <c r="I6843" s="19"/>
      <c r="K6843" s="61" t="str">
        <f ca="1">LeaveTracker[[#This Row],[Days]]&amp;" "&amp;LeaveTracker[[#This Row],[Type of Leave]]</f>
        <v xml:space="preserve">0 </v>
      </c>
      <c r="L6843" s="23">
        <f ca="1">NETWORKDAYS(LeaveTracker[[#This Row],[Start Date]],LeaveTracker[[#This Row],[End Date]],lstHolidays)</f>
        <v>0</v>
      </c>
      <c r="M6843" s="27"/>
    </row>
    <row r="6844" spans="1:13" ht="30" hidden="1" customHeight="1" x14ac:dyDescent="0.3">
      <c r="A6844" s="27">
        <f t="shared" si="82"/>
        <v>3006</v>
      </c>
      <c r="C6844" s="31">
        <v>45134</v>
      </c>
      <c r="D6844" s="19"/>
      <c r="E6844" s="19" t="str">
        <f>IF(ISBLANK(LeaveTracker[[#This Row],[Employee Name]]),"-----",VLOOKUP(LeaveTracker[[#This Row],[Employee Name]],Employees[[Employee Name]:[Office]],7))</f>
        <v>-----</v>
      </c>
      <c r="F6844" s="19" t="str">
        <f>IF(ISBLANK(LeaveTracker[[#This Row],[Employee Name]]),"-----",VLOOKUP(LeaveTracker[[#This Row],[Employee Name]],Employees[[Employee Name]:[Office]],6))</f>
        <v>-----</v>
      </c>
      <c r="G6844" s="24"/>
      <c r="H6844" s="24"/>
      <c r="I6844" s="19"/>
      <c r="K6844" s="61" t="str">
        <f ca="1">LeaveTracker[[#This Row],[Days]]&amp;" "&amp;LeaveTracker[[#This Row],[Type of Leave]]</f>
        <v xml:space="preserve">0 </v>
      </c>
      <c r="L6844" s="23">
        <f ca="1">NETWORKDAYS(LeaveTracker[[#This Row],[Start Date]],LeaveTracker[[#This Row],[End Date]],lstHolidays)</f>
        <v>0</v>
      </c>
      <c r="M6844" s="27"/>
    </row>
    <row r="6845" spans="1:13" ht="30" hidden="1" customHeight="1" x14ac:dyDescent="0.3">
      <c r="A6845" s="27">
        <f t="shared" si="82"/>
        <v>3007</v>
      </c>
      <c r="C6845" s="31">
        <v>45134</v>
      </c>
      <c r="D6845" s="19"/>
      <c r="E6845" s="19" t="str">
        <f>IF(ISBLANK(LeaveTracker[[#This Row],[Employee Name]]),"-----",VLOOKUP(LeaveTracker[[#This Row],[Employee Name]],Employees[[Employee Name]:[Office]],7))</f>
        <v>-----</v>
      </c>
      <c r="F6845" s="19" t="str">
        <f>IF(ISBLANK(LeaveTracker[[#This Row],[Employee Name]]),"-----",VLOOKUP(LeaveTracker[[#This Row],[Employee Name]],Employees[[Employee Name]:[Office]],6))</f>
        <v>-----</v>
      </c>
      <c r="G6845" s="24"/>
      <c r="H6845" s="24"/>
      <c r="I6845" s="19"/>
      <c r="K6845" s="61" t="str">
        <f ca="1">LeaveTracker[[#This Row],[Days]]&amp;" "&amp;LeaveTracker[[#This Row],[Type of Leave]]</f>
        <v xml:space="preserve">0 </v>
      </c>
      <c r="L6845" s="23">
        <f ca="1">NETWORKDAYS(LeaveTracker[[#This Row],[Start Date]],LeaveTracker[[#This Row],[End Date]],lstHolidays)</f>
        <v>0</v>
      </c>
      <c r="M6845" s="27"/>
    </row>
    <row r="6846" spans="1:13" ht="30" hidden="1" customHeight="1" x14ac:dyDescent="0.3">
      <c r="A6846" s="27">
        <f t="shared" si="82"/>
        <v>3008</v>
      </c>
      <c r="C6846" s="31">
        <v>45134</v>
      </c>
      <c r="D6846" s="19"/>
      <c r="E6846" s="19" t="str">
        <f>IF(ISBLANK(LeaveTracker[[#This Row],[Employee Name]]),"-----",VLOOKUP(LeaveTracker[[#This Row],[Employee Name]],Employees[[Employee Name]:[Office]],7))</f>
        <v>-----</v>
      </c>
      <c r="F6846" s="19" t="str">
        <f>IF(ISBLANK(LeaveTracker[[#This Row],[Employee Name]]),"-----",VLOOKUP(LeaveTracker[[#This Row],[Employee Name]],Employees[[Employee Name]:[Office]],6))</f>
        <v>-----</v>
      </c>
      <c r="G6846" s="24"/>
      <c r="H6846" s="24"/>
      <c r="I6846" s="19"/>
      <c r="K6846" s="61" t="str">
        <f ca="1">LeaveTracker[[#This Row],[Days]]&amp;" "&amp;LeaveTracker[[#This Row],[Type of Leave]]</f>
        <v xml:space="preserve">0 </v>
      </c>
      <c r="L6846" s="23">
        <f ca="1">NETWORKDAYS(LeaveTracker[[#This Row],[Start Date]],LeaveTracker[[#This Row],[End Date]],lstHolidays)</f>
        <v>0</v>
      </c>
      <c r="M6846" s="27"/>
    </row>
    <row r="6847" spans="1:13" ht="30" hidden="1" customHeight="1" x14ac:dyDescent="0.3">
      <c r="A6847" s="27">
        <f t="shared" si="82"/>
        <v>3009</v>
      </c>
      <c r="C6847" s="31">
        <v>45134</v>
      </c>
      <c r="D6847" s="19"/>
      <c r="E6847" s="19" t="str">
        <f>IF(ISBLANK(LeaveTracker[[#This Row],[Employee Name]]),"-----",VLOOKUP(LeaveTracker[[#This Row],[Employee Name]],Employees[[Employee Name]:[Office]],7))</f>
        <v>-----</v>
      </c>
      <c r="F6847" s="19" t="str">
        <f>IF(ISBLANK(LeaveTracker[[#This Row],[Employee Name]]),"-----",VLOOKUP(LeaveTracker[[#This Row],[Employee Name]],Employees[[Employee Name]:[Office]],6))</f>
        <v>-----</v>
      </c>
      <c r="G6847" s="24"/>
      <c r="H6847" s="24"/>
      <c r="I6847" s="19"/>
      <c r="K6847" s="61" t="str">
        <f ca="1">LeaveTracker[[#This Row],[Days]]&amp;" "&amp;LeaveTracker[[#This Row],[Type of Leave]]</f>
        <v xml:space="preserve">0 </v>
      </c>
      <c r="L6847" s="23">
        <f ca="1">NETWORKDAYS(LeaveTracker[[#This Row],[Start Date]],LeaveTracker[[#This Row],[End Date]],lstHolidays)</f>
        <v>0</v>
      </c>
      <c r="M6847" s="27"/>
    </row>
    <row r="6848" spans="1:13" ht="30" hidden="1" customHeight="1" x14ac:dyDescent="0.3">
      <c r="A6848" s="27">
        <f t="shared" si="82"/>
        <v>3010</v>
      </c>
      <c r="C6848" s="31">
        <v>45134</v>
      </c>
      <c r="D6848" s="19"/>
      <c r="E6848" s="19" t="str">
        <f>IF(ISBLANK(LeaveTracker[[#This Row],[Employee Name]]),"-----",VLOOKUP(LeaveTracker[[#This Row],[Employee Name]],Employees[[Employee Name]:[Office]],7))</f>
        <v>-----</v>
      </c>
      <c r="F6848" s="19" t="str">
        <f>IF(ISBLANK(LeaveTracker[[#This Row],[Employee Name]]),"-----",VLOOKUP(LeaveTracker[[#This Row],[Employee Name]],Employees[[Employee Name]:[Office]],6))</f>
        <v>-----</v>
      </c>
      <c r="G6848" s="24"/>
      <c r="H6848" s="24"/>
      <c r="I6848" s="19"/>
      <c r="K6848" s="61" t="str">
        <f ca="1">LeaveTracker[[#This Row],[Days]]&amp;" "&amp;LeaveTracker[[#This Row],[Type of Leave]]</f>
        <v xml:space="preserve">0 </v>
      </c>
      <c r="L6848" s="23">
        <f ca="1">NETWORKDAYS(LeaveTracker[[#This Row],[Start Date]],LeaveTracker[[#This Row],[End Date]],lstHolidays)</f>
        <v>0</v>
      </c>
      <c r="M6848" s="27"/>
    </row>
    <row r="6849" spans="1:13" ht="30" hidden="1" customHeight="1" x14ac:dyDescent="0.3">
      <c r="A6849" s="27">
        <f t="shared" si="82"/>
        <v>3011</v>
      </c>
      <c r="C6849" s="31">
        <v>45134</v>
      </c>
      <c r="D6849" s="19"/>
      <c r="E6849" s="19" t="str">
        <f>IF(ISBLANK(LeaveTracker[[#This Row],[Employee Name]]),"-----",VLOOKUP(LeaveTracker[[#This Row],[Employee Name]],Employees[[Employee Name]:[Office]],7))</f>
        <v>-----</v>
      </c>
      <c r="F6849" s="19" t="str">
        <f>IF(ISBLANK(LeaveTracker[[#This Row],[Employee Name]]),"-----",VLOOKUP(LeaveTracker[[#This Row],[Employee Name]],Employees[[Employee Name]:[Office]],6))</f>
        <v>-----</v>
      </c>
      <c r="G6849" s="24"/>
      <c r="H6849" s="24"/>
      <c r="I6849" s="19"/>
      <c r="K6849" s="61" t="str">
        <f ca="1">LeaveTracker[[#This Row],[Days]]&amp;" "&amp;LeaveTracker[[#This Row],[Type of Leave]]</f>
        <v xml:space="preserve">0 </v>
      </c>
      <c r="L6849" s="23">
        <f ca="1">NETWORKDAYS(LeaveTracker[[#This Row],[Start Date]],LeaveTracker[[#This Row],[End Date]],lstHolidays)</f>
        <v>0</v>
      </c>
      <c r="M6849" s="27"/>
    </row>
    <row r="6850" spans="1:13" ht="30" hidden="1" customHeight="1" x14ac:dyDescent="0.3">
      <c r="A6850" s="27">
        <f t="shared" si="82"/>
        <v>3012</v>
      </c>
      <c r="C6850" s="31">
        <v>45134</v>
      </c>
      <c r="D6850" s="19"/>
      <c r="E6850" s="19" t="str">
        <f>IF(ISBLANK(LeaveTracker[[#This Row],[Employee Name]]),"-----",VLOOKUP(LeaveTracker[[#This Row],[Employee Name]],Employees[[Employee Name]:[Office]],7))</f>
        <v>-----</v>
      </c>
      <c r="F6850" s="19" t="str">
        <f>IF(ISBLANK(LeaveTracker[[#This Row],[Employee Name]]),"-----",VLOOKUP(LeaveTracker[[#This Row],[Employee Name]],Employees[[Employee Name]:[Office]],6))</f>
        <v>-----</v>
      </c>
      <c r="G6850" s="24"/>
      <c r="H6850" s="24"/>
      <c r="I6850" s="19"/>
      <c r="K6850" s="61" t="str">
        <f ca="1">LeaveTracker[[#This Row],[Days]]&amp;" "&amp;LeaveTracker[[#This Row],[Type of Leave]]</f>
        <v xml:space="preserve">0 </v>
      </c>
      <c r="L6850" s="23">
        <f ca="1">NETWORKDAYS(LeaveTracker[[#This Row],[Start Date]],LeaveTracker[[#This Row],[End Date]],lstHolidays)</f>
        <v>0</v>
      </c>
      <c r="M6850" s="27"/>
    </row>
    <row r="6851" spans="1:13" ht="30" hidden="1" customHeight="1" x14ac:dyDescent="0.3">
      <c r="A6851" s="27">
        <f t="shared" si="82"/>
        <v>3013</v>
      </c>
      <c r="C6851" s="31">
        <v>45134</v>
      </c>
      <c r="D6851" s="19"/>
      <c r="E6851" s="19" t="str">
        <f>IF(ISBLANK(LeaveTracker[[#This Row],[Employee Name]]),"-----",VLOOKUP(LeaveTracker[[#This Row],[Employee Name]],Employees[[Employee Name]:[Office]],7))</f>
        <v>-----</v>
      </c>
      <c r="F6851" s="19" t="str">
        <f>IF(ISBLANK(LeaveTracker[[#This Row],[Employee Name]]),"-----",VLOOKUP(LeaveTracker[[#This Row],[Employee Name]],Employees[[Employee Name]:[Office]],6))</f>
        <v>-----</v>
      </c>
      <c r="G6851" s="24"/>
      <c r="H6851" s="24"/>
      <c r="I6851" s="19"/>
      <c r="K6851" s="61" t="str">
        <f ca="1">LeaveTracker[[#This Row],[Days]]&amp;" "&amp;LeaveTracker[[#This Row],[Type of Leave]]</f>
        <v xml:space="preserve">0 </v>
      </c>
      <c r="L6851" s="23">
        <f ca="1">NETWORKDAYS(LeaveTracker[[#This Row],[Start Date]],LeaveTracker[[#This Row],[End Date]],lstHolidays)</f>
        <v>0</v>
      </c>
      <c r="M6851" s="27"/>
    </row>
    <row r="6852" spans="1:13" ht="30" hidden="1" customHeight="1" x14ac:dyDescent="0.3">
      <c r="A6852" s="27">
        <f t="shared" si="82"/>
        <v>3014</v>
      </c>
      <c r="C6852" s="31">
        <v>45134</v>
      </c>
      <c r="D6852" s="19"/>
      <c r="E6852" s="19" t="str">
        <f>IF(ISBLANK(LeaveTracker[[#This Row],[Employee Name]]),"-----",VLOOKUP(LeaveTracker[[#This Row],[Employee Name]],Employees[[Employee Name]:[Office]],7))</f>
        <v>-----</v>
      </c>
      <c r="F6852" s="19" t="str">
        <f>IF(ISBLANK(LeaveTracker[[#This Row],[Employee Name]]),"-----",VLOOKUP(LeaveTracker[[#This Row],[Employee Name]],Employees[[Employee Name]:[Office]],6))</f>
        <v>-----</v>
      </c>
      <c r="G6852" s="24"/>
      <c r="H6852" s="24"/>
      <c r="I6852" s="19"/>
      <c r="K6852" s="61" t="str">
        <f ca="1">LeaveTracker[[#This Row],[Days]]&amp;" "&amp;LeaveTracker[[#This Row],[Type of Leave]]</f>
        <v xml:space="preserve">0 </v>
      </c>
      <c r="L6852" s="23">
        <f ca="1">NETWORKDAYS(LeaveTracker[[#This Row],[Start Date]],LeaveTracker[[#This Row],[End Date]],lstHolidays)</f>
        <v>0</v>
      </c>
      <c r="M6852" s="27"/>
    </row>
    <row r="6853" spans="1:13" ht="30" hidden="1" customHeight="1" x14ac:dyDescent="0.3">
      <c r="A6853" s="27">
        <f t="shared" si="82"/>
        <v>3015</v>
      </c>
      <c r="C6853" s="31">
        <v>45134</v>
      </c>
      <c r="D6853" s="19"/>
      <c r="E6853" s="19" t="str">
        <f>IF(ISBLANK(LeaveTracker[[#This Row],[Employee Name]]),"-----",VLOOKUP(LeaveTracker[[#This Row],[Employee Name]],Employees[[Employee Name]:[Office]],7))</f>
        <v>-----</v>
      </c>
      <c r="F6853" s="19" t="str">
        <f>IF(ISBLANK(LeaveTracker[[#This Row],[Employee Name]]),"-----",VLOOKUP(LeaveTracker[[#This Row],[Employee Name]],Employees[[Employee Name]:[Office]],6))</f>
        <v>-----</v>
      </c>
      <c r="G6853" s="24"/>
      <c r="H6853" s="24"/>
      <c r="I6853" s="19"/>
      <c r="K6853" s="61" t="str">
        <f ca="1">LeaveTracker[[#This Row],[Days]]&amp;" "&amp;LeaveTracker[[#This Row],[Type of Leave]]</f>
        <v xml:space="preserve">0 </v>
      </c>
      <c r="L6853" s="23">
        <f ca="1">NETWORKDAYS(LeaveTracker[[#This Row],[Start Date]],LeaveTracker[[#This Row],[End Date]],lstHolidays)</f>
        <v>0</v>
      </c>
      <c r="M6853" s="27"/>
    </row>
    <row r="6854" spans="1:13" ht="30" hidden="1" customHeight="1" x14ac:dyDescent="0.3">
      <c r="A6854" s="27">
        <f t="shared" si="82"/>
        <v>3016</v>
      </c>
      <c r="C6854" s="31">
        <v>45134</v>
      </c>
      <c r="D6854" s="19"/>
      <c r="E6854" s="19" t="str">
        <f>IF(ISBLANK(LeaveTracker[[#This Row],[Employee Name]]),"-----",VLOOKUP(LeaveTracker[[#This Row],[Employee Name]],Employees[[Employee Name]:[Office]],7))</f>
        <v>-----</v>
      </c>
      <c r="F6854" s="19" t="str">
        <f>IF(ISBLANK(LeaveTracker[[#This Row],[Employee Name]]),"-----",VLOOKUP(LeaveTracker[[#This Row],[Employee Name]],Employees[[Employee Name]:[Office]],6))</f>
        <v>-----</v>
      </c>
      <c r="G6854" s="24"/>
      <c r="H6854" s="24"/>
      <c r="I6854" s="19"/>
      <c r="K6854" s="61" t="str">
        <f ca="1">LeaveTracker[[#This Row],[Days]]&amp;" "&amp;LeaveTracker[[#This Row],[Type of Leave]]</f>
        <v xml:space="preserve">0 </v>
      </c>
      <c r="L6854" s="23">
        <f ca="1">NETWORKDAYS(LeaveTracker[[#This Row],[Start Date]],LeaveTracker[[#This Row],[End Date]],lstHolidays)</f>
        <v>0</v>
      </c>
      <c r="M6854" s="27"/>
    </row>
    <row r="6855" spans="1:13" ht="30" hidden="1" customHeight="1" x14ac:dyDescent="0.3">
      <c r="A6855" s="27">
        <f t="shared" si="82"/>
        <v>3017</v>
      </c>
      <c r="C6855" s="31">
        <v>45134</v>
      </c>
      <c r="D6855" s="19"/>
      <c r="E6855" s="19" t="str">
        <f>IF(ISBLANK(LeaveTracker[[#This Row],[Employee Name]]),"-----",VLOOKUP(LeaveTracker[[#This Row],[Employee Name]],Employees[[Employee Name]:[Office]],7))</f>
        <v>-----</v>
      </c>
      <c r="F6855" s="19" t="str">
        <f>IF(ISBLANK(LeaveTracker[[#This Row],[Employee Name]]),"-----",VLOOKUP(LeaveTracker[[#This Row],[Employee Name]],Employees[[Employee Name]:[Office]],6))</f>
        <v>-----</v>
      </c>
      <c r="G6855" s="24"/>
      <c r="H6855" s="24"/>
      <c r="I6855" s="19"/>
      <c r="K6855" s="61" t="str">
        <f ca="1">LeaveTracker[[#This Row],[Days]]&amp;" "&amp;LeaveTracker[[#This Row],[Type of Leave]]</f>
        <v xml:space="preserve">0 </v>
      </c>
      <c r="L6855" s="23">
        <f ca="1">NETWORKDAYS(LeaveTracker[[#This Row],[Start Date]],LeaveTracker[[#This Row],[End Date]],lstHolidays)</f>
        <v>0</v>
      </c>
      <c r="M6855" s="27"/>
    </row>
    <row r="6856" spans="1:13" ht="30" hidden="1" customHeight="1" x14ac:dyDescent="0.3">
      <c r="A6856" s="27">
        <f t="shared" si="82"/>
        <v>3018</v>
      </c>
      <c r="C6856" s="31">
        <v>45134</v>
      </c>
      <c r="D6856" s="19"/>
      <c r="E6856" s="19" t="str">
        <f>IF(ISBLANK(LeaveTracker[[#This Row],[Employee Name]]),"-----",VLOOKUP(LeaveTracker[[#This Row],[Employee Name]],Employees[[Employee Name]:[Office]],7))</f>
        <v>-----</v>
      </c>
      <c r="F6856" s="19" t="str">
        <f>IF(ISBLANK(LeaveTracker[[#This Row],[Employee Name]]),"-----",VLOOKUP(LeaveTracker[[#This Row],[Employee Name]],Employees[[Employee Name]:[Office]],6))</f>
        <v>-----</v>
      </c>
      <c r="G6856" s="24"/>
      <c r="H6856" s="24"/>
      <c r="I6856" s="19"/>
      <c r="K6856" s="61" t="str">
        <f ca="1">LeaveTracker[[#This Row],[Days]]&amp;" "&amp;LeaveTracker[[#This Row],[Type of Leave]]</f>
        <v xml:space="preserve">0 </v>
      </c>
      <c r="L6856" s="23">
        <f ca="1">NETWORKDAYS(LeaveTracker[[#This Row],[Start Date]],LeaveTracker[[#This Row],[End Date]],lstHolidays)</f>
        <v>0</v>
      </c>
      <c r="M6856" s="27"/>
    </row>
    <row r="6857" spans="1:13" ht="30" hidden="1" customHeight="1" x14ac:dyDescent="0.3">
      <c r="A6857" s="27">
        <f t="shared" si="82"/>
        <v>3019</v>
      </c>
      <c r="C6857" s="31">
        <v>45134</v>
      </c>
      <c r="D6857" s="19"/>
      <c r="E6857" s="19" t="str">
        <f>IF(ISBLANK(LeaveTracker[[#This Row],[Employee Name]]),"-----",VLOOKUP(LeaveTracker[[#This Row],[Employee Name]],Employees[[Employee Name]:[Office]],7))</f>
        <v>-----</v>
      </c>
      <c r="F6857" s="19" t="str">
        <f>IF(ISBLANK(LeaveTracker[[#This Row],[Employee Name]]),"-----",VLOOKUP(LeaveTracker[[#This Row],[Employee Name]],Employees[[Employee Name]:[Office]],6))</f>
        <v>-----</v>
      </c>
      <c r="G6857" s="24"/>
      <c r="H6857" s="24"/>
      <c r="I6857" s="19"/>
      <c r="K6857" s="61" t="str">
        <f ca="1">LeaveTracker[[#This Row],[Days]]&amp;" "&amp;LeaveTracker[[#This Row],[Type of Leave]]</f>
        <v xml:space="preserve">0 </v>
      </c>
      <c r="L6857" s="23">
        <f ca="1">NETWORKDAYS(LeaveTracker[[#This Row],[Start Date]],LeaveTracker[[#This Row],[End Date]],lstHolidays)</f>
        <v>0</v>
      </c>
      <c r="M6857" s="27"/>
    </row>
    <row r="6858" spans="1:13" ht="30" hidden="1" customHeight="1" x14ac:dyDescent="0.3">
      <c r="A6858" s="27">
        <f t="shared" si="82"/>
        <v>3020</v>
      </c>
      <c r="C6858" s="31">
        <v>45134</v>
      </c>
      <c r="D6858" s="19"/>
      <c r="E6858" s="19" t="str">
        <f>IF(ISBLANK(LeaveTracker[[#This Row],[Employee Name]]),"-----",VLOOKUP(LeaveTracker[[#This Row],[Employee Name]],Employees[[Employee Name]:[Office]],7))</f>
        <v>-----</v>
      </c>
      <c r="F6858" s="19" t="str">
        <f>IF(ISBLANK(LeaveTracker[[#This Row],[Employee Name]]),"-----",VLOOKUP(LeaveTracker[[#This Row],[Employee Name]],Employees[[Employee Name]:[Office]],6))</f>
        <v>-----</v>
      </c>
      <c r="G6858" s="24"/>
      <c r="H6858" s="24"/>
      <c r="I6858" s="19"/>
      <c r="K6858" s="61" t="str">
        <f ca="1">LeaveTracker[[#This Row],[Days]]&amp;" "&amp;LeaveTracker[[#This Row],[Type of Leave]]</f>
        <v xml:space="preserve">0 </v>
      </c>
      <c r="L6858" s="23">
        <f ca="1">NETWORKDAYS(LeaveTracker[[#This Row],[Start Date]],LeaveTracker[[#This Row],[End Date]],lstHolidays)</f>
        <v>0</v>
      </c>
      <c r="M6858" s="27"/>
    </row>
    <row r="6859" spans="1:13" ht="30" hidden="1" customHeight="1" x14ac:dyDescent="0.3">
      <c r="A6859" s="27">
        <f t="shared" si="82"/>
        <v>3021</v>
      </c>
      <c r="C6859" s="31">
        <v>45134</v>
      </c>
      <c r="D6859" s="19"/>
      <c r="E6859" s="19" t="str">
        <f>IF(ISBLANK(LeaveTracker[[#This Row],[Employee Name]]),"-----",VLOOKUP(LeaveTracker[[#This Row],[Employee Name]],Employees[[Employee Name]:[Office]],7))</f>
        <v>-----</v>
      </c>
      <c r="F6859" s="19" t="str">
        <f>IF(ISBLANK(LeaveTracker[[#This Row],[Employee Name]]),"-----",VLOOKUP(LeaveTracker[[#This Row],[Employee Name]],Employees[[Employee Name]:[Office]],6))</f>
        <v>-----</v>
      </c>
      <c r="G6859" s="24"/>
      <c r="H6859" s="24"/>
      <c r="I6859" s="19"/>
      <c r="K6859" s="61" t="str">
        <f ca="1">LeaveTracker[[#This Row],[Days]]&amp;" "&amp;LeaveTracker[[#This Row],[Type of Leave]]</f>
        <v xml:space="preserve">0 </v>
      </c>
      <c r="L6859" s="23">
        <f ca="1">NETWORKDAYS(LeaveTracker[[#This Row],[Start Date]],LeaveTracker[[#This Row],[End Date]],lstHolidays)</f>
        <v>0</v>
      </c>
      <c r="M6859" s="27"/>
    </row>
    <row r="6860" spans="1:13" ht="30" hidden="1" customHeight="1" x14ac:dyDescent="0.3">
      <c r="A6860" s="27">
        <f t="shared" si="82"/>
        <v>3022</v>
      </c>
      <c r="C6860" s="31">
        <v>45134</v>
      </c>
      <c r="D6860" s="19"/>
      <c r="E6860" s="19" t="str">
        <f>IF(ISBLANK(LeaveTracker[[#This Row],[Employee Name]]),"-----",VLOOKUP(LeaveTracker[[#This Row],[Employee Name]],Employees[[Employee Name]:[Office]],7))</f>
        <v>-----</v>
      </c>
      <c r="F6860" s="19" t="str">
        <f>IF(ISBLANK(LeaveTracker[[#This Row],[Employee Name]]),"-----",VLOOKUP(LeaveTracker[[#This Row],[Employee Name]],Employees[[Employee Name]:[Office]],6))</f>
        <v>-----</v>
      </c>
      <c r="G6860" s="24"/>
      <c r="H6860" s="24"/>
      <c r="I6860" s="19"/>
      <c r="K6860" s="61" t="str">
        <f ca="1">LeaveTracker[[#This Row],[Days]]&amp;" "&amp;LeaveTracker[[#This Row],[Type of Leave]]</f>
        <v xml:space="preserve">0 </v>
      </c>
      <c r="L6860" s="23">
        <f ca="1">NETWORKDAYS(LeaveTracker[[#This Row],[Start Date]],LeaveTracker[[#This Row],[End Date]],lstHolidays)</f>
        <v>0</v>
      </c>
      <c r="M6860" s="27"/>
    </row>
    <row r="6861" spans="1:13" ht="30" hidden="1" customHeight="1" x14ac:dyDescent="0.3">
      <c r="A6861" s="27">
        <f t="shared" si="82"/>
        <v>3023</v>
      </c>
      <c r="C6861" s="31">
        <v>45134</v>
      </c>
      <c r="D6861" s="19"/>
      <c r="E6861" s="19" t="str">
        <f>IF(ISBLANK(LeaveTracker[[#This Row],[Employee Name]]),"-----",VLOOKUP(LeaveTracker[[#This Row],[Employee Name]],Employees[[Employee Name]:[Office]],7))</f>
        <v>-----</v>
      </c>
      <c r="F6861" s="19" t="str">
        <f>IF(ISBLANK(LeaveTracker[[#This Row],[Employee Name]]),"-----",VLOOKUP(LeaveTracker[[#This Row],[Employee Name]],Employees[[Employee Name]:[Office]],6))</f>
        <v>-----</v>
      </c>
      <c r="G6861" s="24"/>
      <c r="H6861" s="24"/>
      <c r="I6861" s="19"/>
      <c r="K6861" s="61" t="str">
        <f ca="1">LeaveTracker[[#This Row],[Days]]&amp;" "&amp;LeaveTracker[[#This Row],[Type of Leave]]</f>
        <v xml:space="preserve">0 </v>
      </c>
      <c r="L6861" s="23">
        <f ca="1">NETWORKDAYS(LeaveTracker[[#This Row],[Start Date]],LeaveTracker[[#This Row],[End Date]],lstHolidays)</f>
        <v>0</v>
      </c>
      <c r="M6861" s="27"/>
    </row>
    <row r="6862" spans="1:13" ht="30" hidden="1" customHeight="1" x14ac:dyDescent="0.3">
      <c r="A6862" s="27">
        <f t="shared" si="82"/>
        <v>3024</v>
      </c>
      <c r="C6862" s="31">
        <v>45134</v>
      </c>
      <c r="D6862" s="19"/>
      <c r="E6862" s="19" t="str">
        <f>IF(ISBLANK(LeaveTracker[[#This Row],[Employee Name]]),"-----",VLOOKUP(LeaveTracker[[#This Row],[Employee Name]],Employees[[Employee Name]:[Office]],7))</f>
        <v>-----</v>
      </c>
      <c r="F6862" s="19" t="str">
        <f>IF(ISBLANK(LeaveTracker[[#This Row],[Employee Name]]),"-----",VLOOKUP(LeaveTracker[[#This Row],[Employee Name]],Employees[[Employee Name]:[Office]],6))</f>
        <v>-----</v>
      </c>
      <c r="G6862" s="24"/>
      <c r="H6862" s="24"/>
      <c r="I6862" s="19"/>
      <c r="K6862" s="61" t="str">
        <f ca="1">LeaveTracker[[#This Row],[Days]]&amp;" "&amp;LeaveTracker[[#This Row],[Type of Leave]]</f>
        <v xml:space="preserve">0 </v>
      </c>
      <c r="L6862" s="23">
        <f ca="1">NETWORKDAYS(LeaveTracker[[#This Row],[Start Date]],LeaveTracker[[#This Row],[End Date]],lstHolidays)</f>
        <v>0</v>
      </c>
      <c r="M6862" s="27"/>
    </row>
    <row r="6863" spans="1:13" ht="30" hidden="1" customHeight="1" x14ac:dyDescent="0.3">
      <c r="A6863" s="27">
        <f t="shared" si="82"/>
        <v>3025</v>
      </c>
      <c r="C6863" s="31">
        <v>45134</v>
      </c>
      <c r="D6863" s="19"/>
      <c r="E6863" s="19" t="str">
        <f>IF(ISBLANK(LeaveTracker[[#This Row],[Employee Name]]),"-----",VLOOKUP(LeaveTracker[[#This Row],[Employee Name]],Employees[[Employee Name]:[Office]],7))</f>
        <v>-----</v>
      </c>
      <c r="F6863" s="19" t="str">
        <f>IF(ISBLANK(LeaveTracker[[#This Row],[Employee Name]]),"-----",VLOOKUP(LeaveTracker[[#This Row],[Employee Name]],Employees[[Employee Name]:[Office]],6))</f>
        <v>-----</v>
      </c>
      <c r="G6863" s="24"/>
      <c r="H6863" s="24"/>
      <c r="I6863" s="19"/>
      <c r="K6863" s="61" t="str">
        <f ca="1">LeaveTracker[[#This Row],[Days]]&amp;" "&amp;LeaveTracker[[#This Row],[Type of Leave]]</f>
        <v xml:space="preserve">0 </v>
      </c>
      <c r="L6863" s="23">
        <f ca="1">NETWORKDAYS(LeaveTracker[[#This Row],[Start Date]],LeaveTracker[[#This Row],[End Date]],lstHolidays)</f>
        <v>0</v>
      </c>
      <c r="M6863" s="27"/>
    </row>
    <row r="6864" spans="1:13" ht="30" hidden="1" customHeight="1" x14ac:dyDescent="0.3">
      <c r="A6864" s="27">
        <f t="shared" si="82"/>
        <v>3026</v>
      </c>
      <c r="C6864" s="31">
        <v>45134</v>
      </c>
      <c r="D6864" s="19"/>
      <c r="E6864" s="19" t="str">
        <f>IF(ISBLANK(LeaveTracker[[#This Row],[Employee Name]]),"-----",VLOOKUP(LeaveTracker[[#This Row],[Employee Name]],Employees[[Employee Name]:[Office]],7))</f>
        <v>-----</v>
      </c>
      <c r="F6864" s="19" t="str">
        <f>IF(ISBLANK(LeaveTracker[[#This Row],[Employee Name]]),"-----",VLOOKUP(LeaveTracker[[#This Row],[Employee Name]],Employees[[Employee Name]:[Office]],6))</f>
        <v>-----</v>
      </c>
      <c r="G6864" s="24"/>
      <c r="H6864" s="24"/>
      <c r="I6864" s="19"/>
      <c r="K6864" s="61" t="str">
        <f ca="1">LeaveTracker[[#This Row],[Days]]&amp;" "&amp;LeaveTracker[[#This Row],[Type of Leave]]</f>
        <v xml:space="preserve">0 </v>
      </c>
      <c r="L6864" s="23">
        <f ca="1">NETWORKDAYS(LeaveTracker[[#This Row],[Start Date]],LeaveTracker[[#This Row],[End Date]],lstHolidays)</f>
        <v>0</v>
      </c>
      <c r="M6864" s="27"/>
    </row>
    <row r="6865" spans="1:13" ht="30" hidden="1" customHeight="1" x14ac:dyDescent="0.3">
      <c r="A6865" s="27">
        <f t="shared" si="82"/>
        <v>3027</v>
      </c>
      <c r="C6865" s="31">
        <v>45134</v>
      </c>
      <c r="D6865" s="19"/>
      <c r="E6865" s="19" t="str">
        <f>IF(ISBLANK(LeaveTracker[[#This Row],[Employee Name]]),"-----",VLOOKUP(LeaveTracker[[#This Row],[Employee Name]],Employees[[Employee Name]:[Office]],7))</f>
        <v>-----</v>
      </c>
      <c r="F6865" s="19" t="str">
        <f>IF(ISBLANK(LeaveTracker[[#This Row],[Employee Name]]),"-----",VLOOKUP(LeaveTracker[[#This Row],[Employee Name]],Employees[[Employee Name]:[Office]],6))</f>
        <v>-----</v>
      </c>
      <c r="G6865" s="24"/>
      <c r="H6865" s="24"/>
      <c r="I6865" s="19"/>
      <c r="K6865" s="61" t="str">
        <f ca="1">LeaveTracker[[#This Row],[Days]]&amp;" "&amp;LeaveTracker[[#This Row],[Type of Leave]]</f>
        <v xml:space="preserve">0 </v>
      </c>
      <c r="L6865" s="23">
        <f ca="1">NETWORKDAYS(LeaveTracker[[#This Row],[Start Date]],LeaveTracker[[#This Row],[End Date]],lstHolidays)</f>
        <v>0</v>
      </c>
      <c r="M6865" s="27"/>
    </row>
    <row r="6866" spans="1:13" ht="30" hidden="1" customHeight="1" x14ac:dyDescent="0.3">
      <c r="A6866" s="27">
        <f t="shared" si="82"/>
        <v>3028</v>
      </c>
      <c r="C6866" s="31">
        <v>45134</v>
      </c>
      <c r="D6866" s="19"/>
      <c r="E6866" s="19" t="str">
        <f>IF(ISBLANK(LeaveTracker[[#This Row],[Employee Name]]),"-----",VLOOKUP(LeaveTracker[[#This Row],[Employee Name]],Employees[[Employee Name]:[Office]],7))</f>
        <v>-----</v>
      </c>
      <c r="F6866" s="19" t="str">
        <f>IF(ISBLANK(LeaveTracker[[#This Row],[Employee Name]]),"-----",VLOOKUP(LeaveTracker[[#This Row],[Employee Name]],Employees[[Employee Name]:[Office]],6))</f>
        <v>-----</v>
      </c>
      <c r="G6866" s="24"/>
      <c r="H6866" s="24"/>
      <c r="I6866" s="19"/>
      <c r="K6866" s="61" t="str">
        <f ca="1">LeaveTracker[[#This Row],[Days]]&amp;" "&amp;LeaveTracker[[#This Row],[Type of Leave]]</f>
        <v xml:space="preserve">0 </v>
      </c>
      <c r="L6866" s="23">
        <f ca="1">NETWORKDAYS(LeaveTracker[[#This Row],[Start Date]],LeaveTracker[[#This Row],[End Date]],lstHolidays)</f>
        <v>0</v>
      </c>
      <c r="M6866" s="27"/>
    </row>
    <row r="6867" spans="1:13" ht="30" hidden="1" customHeight="1" x14ac:dyDescent="0.3">
      <c r="A6867" s="27">
        <f t="shared" si="82"/>
        <v>3029</v>
      </c>
      <c r="C6867" s="31">
        <v>45134</v>
      </c>
      <c r="D6867" s="19"/>
      <c r="E6867" s="19" t="str">
        <f>IF(ISBLANK(LeaveTracker[[#This Row],[Employee Name]]),"-----",VLOOKUP(LeaveTracker[[#This Row],[Employee Name]],Employees[[Employee Name]:[Office]],7))</f>
        <v>-----</v>
      </c>
      <c r="F6867" s="19" t="str">
        <f>IF(ISBLANK(LeaveTracker[[#This Row],[Employee Name]]),"-----",VLOOKUP(LeaveTracker[[#This Row],[Employee Name]],Employees[[Employee Name]:[Office]],6))</f>
        <v>-----</v>
      </c>
      <c r="G6867" s="24"/>
      <c r="H6867" s="24"/>
      <c r="I6867" s="19"/>
      <c r="K6867" s="61" t="str">
        <f ca="1">LeaveTracker[[#This Row],[Days]]&amp;" "&amp;LeaveTracker[[#This Row],[Type of Leave]]</f>
        <v xml:space="preserve">0 </v>
      </c>
      <c r="L6867" s="23">
        <f ca="1">NETWORKDAYS(LeaveTracker[[#This Row],[Start Date]],LeaveTracker[[#This Row],[End Date]],lstHolidays)</f>
        <v>0</v>
      </c>
      <c r="M6867" s="27"/>
    </row>
    <row r="6868" spans="1:13" ht="30" hidden="1" customHeight="1" x14ac:dyDescent="0.3">
      <c r="A6868" s="27">
        <f t="shared" si="82"/>
        <v>3030</v>
      </c>
      <c r="C6868" s="31">
        <v>45134</v>
      </c>
      <c r="D6868" s="19"/>
      <c r="E6868" s="19" t="str">
        <f>IF(ISBLANK(LeaveTracker[[#This Row],[Employee Name]]),"-----",VLOOKUP(LeaveTracker[[#This Row],[Employee Name]],Employees[[Employee Name]:[Office]],7))</f>
        <v>-----</v>
      </c>
      <c r="F6868" s="19" t="str">
        <f>IF(ISBLANK(LeaveTracker[[#This Row],[Employee Name]]),"-----",VLOOKUP(LeaveTracker[[#This Row],[Employee Name]],Employees[[Employee Name]:[Office]],6))</f>
        <v>-----</v>
      </c>
      <c r="G6868" s="24"/>
      <c r="H6868" s="24"/>
      <c r="I6868" s="19"/>
      <c r="K6868" s="61" t="str">
        <f ca="1">LeaveTracker[[#This Row],[Days]]&amp;" "&amp;LeaveTracker[[#This Row],[Type of Leave]]</f>
        <v xml:space="preserve">0 </v>
      </c>
      <c r="L6868" s="23">
        <f ca="1">NETWORKDAYS(LeaveTracker[[#This Row],[Start Date]],LeaveTracker[[#This Row],[End Date]],lstHolidays)</f>
        <v>0</v>
      </c>
      <c r="M6868" s="27"/>
    </row>
    <row r="6869" spans="1:13" ht="30" hidden="1" customHeight="1" x14ac:dyDescent="0.3">
      <c r="A6869" s="27">
        <f t="shared" si="82"/>
        <v>3031</v>
      </c>
      <c r="C6869" s="31">
        <v>45134</v>
      </c>
      <c r="D6869" s="19"/>
      <c r="E6869" s="19" t="str">
        <f>IF(ISBLANK(LeaveTracker[[#This Row],[Employee Name]]),"-----",VLOOKUP(LeaveTracker[[#This Row],[Employee Name]],Employees[[Employee Name]:[Office]],7))</f>
        <v>-----</v>
      </c>
      <c r="F6869" s="19" t="str">
        <f>IF(ISBLANK(LeaveTracker[[#This Row],[Employee Name]]),"-----",VLOOKUP(LeaveTracker[[#This Row],[Employee Name]],Employees[[Employee Name]:[Office]],6))</f>
        <v>-----</v>
      </c>
      <c r="G6869" s="24"/>
      <c r="H6869" s="24"/>
      <c r="I6869" s="19"/>
      <c r="K6869" s="61" t="str">
        <f ca="1">LeaveTracker[[#This Row],[Days]]&amp;" "&amp;LeaveTracker[[#This Row],[Type of Leave]]</f>
        <v xml:space="preserve">0 </v>
      </c>
      <c r="L6869" s="23">
        <f ca="1">NETWORKDAYS(LeaveTracker[[#This Row],[Start Date]],LeaveTracker[[#This Row],[End Date]],lstHolidays)</f>
        <v>0</v>
      </c>
      <c r="M6869" s="27"/>
    </row>
    <row r="6870" spans="1:13" ht="30" hidden="1" customHeight="1" x14ac:dyDescent="0.3">
      <c r="A6870" s="27">
        <f t="shared" si="82"/>
        <v>3032</v>
      </c>
      <c r="C6870" s="31">
        <v>45134</v>
      </c>
      <c r="D6870" s="19"/>
      <c r="E6870" s="19" t="str">
        <f>IF(ISBLANK(LeaveTracker[[#This Row],[Employee Name]]),"-----",VLOOKUP(LeaveTracker[[#This Row],[Employee Name]],Employees[[Employee Name]:[Office]],7))</f>
        <v>-----</v>
      </c>
      <c r="F6870" s="19" t="str">
        <f>IF(ISBLANK(LeaveTracker[[#This Row],[Employee Name]]),"-----",VLOOKUP(LeaveTracker[[#This Row],[Employee Name]],Employees[[Employee Name]:[Office]],6))</f>
        <v>-----</v>
      </c>
      <c r="G6870" s="24"/>
      <c r="H6870" s="24"/>
      <c r="I6870" s="19"/>
      <c r="K6870" s="61" t="str">
        <f ca="1">LeaveTracker[[#This Row],[Days]]&amp;" "&amp;LeaveTracker[[#This Row],[Type of Leave]]</f>
        <v xml:space="preserve">0 </v>
      </c>
      <c r="L6870" s="23">
        <f ca="1">NETWORKDAYS(LeaveTracker[[#This Row],[Start Date]],LeaveTracker[[#This Row],[End Date]],lstHolidays)</f>
        <v>0</v>
      </c>
      <c r="M6870" s="27"/>
    </row>
    <row r="6871" spans="1:13" ht="30" hidden="1" customHeight="1" x14ac:dyDescent="0.3">
      <c r="A6871" s="27">
        <f t="shared" si="82"/>
        <v>3033</v>
      </c>
      <c r="C6871" s="31">
        <v>45134</v>
      </c>
      <c r="D6871" s="19"/>
      <c r="E6871" s="19" t="str">
        <f>IF(ISBLANK(LeaveTracker[[#This Row],[Employee Name]]),"-----",VLOOKUP(LeaveTracker[[#This Row],[Employee Name]],Employees[[Employee Name]:[Office]],7))</f>
        <v>-----</v>
      </c>
      <c r="F6871" s="19" t="str">
        <f>IF(ISBLANK(LeaveTracker[[#This Row],[Employee Name]]),"-----",VLOOKUP(LeaveTracker[[#This Row],[Employee Name]],Employees[[Employee Name]:[Office]],6))</f>
        <v>-----</v>
      </c>
      <c r="G6871" s="24"/>
      <c r="H6871" s="24"/>
      <c r="I6871" s="19"/>
      <c r="K6871" s="61" t="str">
        <f ca="1">LeaveTracker[[#This Row],[Days]]&amp;" "&amp;LeaveTracker[[#This Row],[Type of Leave]]</f>
        <v xml:space="preserve">0 </v>
      </c>
      <c r="L6871" s="23">
        <f ca="1">NETWORKDAYS(LeaveTracker[[#This Row],[Start Date]],LeaveTracker[[#This Row],[End Date]],lstHolidays)</f>
        <v>0</v>
      </c>
      <c r="M6871" s="27"/>
    </row>
    <row r="6872" spans="1:13" ht="30" hidden="1" customHeight="1" x14ac:dyDescent="0.3">
      <c r="A6872" s="27">
        <f t="shared" si="82"/>
        <v>3034</v>
      </c>
      <c r="C6872" s="31">
        <v>45134</v>
      </c>
      <c r="D6872" s="19"/>
      <c r="E6872" s="19" t="str">
        <f>IF(ISBLANK(LeaveTracker[[#This Row],[Employee Name]]),"-----",VLOOKUP(LeaveTracker[[#This Row],[Employee Name]],Employees[[Employee Name]:[Office]],7))</f>
        <v>-----</v>
      </c>
      <c r="F6872" s="19" t="str">
        <f>IF(ISBLANK(LeaveTracker[[#This Row],[Employee Name]]),"-----",VLOOKUP(LeaveTracker[[#This Row],[Employee Name]],Employees[[Employee Name]:[Office]],6))</f>
        <v>-----</v>
      </c>
      <c r="G6872" s="24"/>
      <c r="H6872" s="24"/>
      <c r="I6872" s="19"/>
      <c r="K6872" s="61" t="str">
        <f ca="1">LeaveTracker[[#This Row],[Days]]&amp;" "&amp;LeaveTracker[[#This Row],[Type of Leave]]</f>
        <v xml:space="preserve">0 </v>
      </c>
      <c r="L6872" s="23">
        <f ca="1">NETWORKDAYS(LeaveTracker[[#This Row],[Start Date]],LeaveTracker[[#This Row],[End Date]],lstHolidays)</f>
        <v>0</v>
      </c>
      <c r="M6872" s="27"/>
    </row>
    <row r="6873" spans="1:13" ht="30" hidden="1" customHeight="1" x14ac:dyDescent="0.3">
      <c r="A6873" s="27">
        <f t="shared" si="82"/>
        <v>3035</v>
      </c>
      <c r="C6873" s="31">
        <v>45134</v>
      </c>
      <c r="D6873" s="19"/>
      <c r="E6873" s="19" t="str">
        <f>IF(ISBLANK(LeaveTracker[[#This Row],[Employee Name]]),"-----",VLOOKUP(LeaveTracker[[#This Row],[Employee Name]],Employees[[Employee Name]:[Office]],7))</f>
        <v>-----</v>
      </c>
      <c r="F6873" s="19" t="str">
        <f>IF(ISBLANK(LeaveTracker[[#This Row],[Employee Name]]),"-----",VLOOKUP(LeaveTracker[[#This Row],[Employee Name]],Employees[[Employee Name]:[Office]],6))</f>
        <v>-----</v>
      </c>
      <c r="G6873" s="24"/>
      <c r="H6873" s="24"/>
      <c r="I6873" s="19"/>
      <c r="K6873" s="61" t="str">
        <f ca="1">LeaveTracker[[#This Row],[Days]]&amp;" "&amp;LeaveTracker[[#This Row],[Type of Leave]]</f>
        <v xml:space="preserve">0 </v>
      </c>
      <c r="L6873" s="23">
        <f ca="1">NETWORKDAYS(LeaveTracker[[#This Row],[Start Date]],LeaveTracker[[#This Row],[End Date]],lstHolidays)</f>
        <v>0</v>
      </c>
      <c r="M6873" s="27"/>
    </row>
    <row r="6874" spans="1:13" ht="30" hidden="1" customHeight="1" x14ac:dyDescent="0.3">
      <c r="A6874" s="27">
        <f t="shared" si="82"/>
        <v>3036</v>
      </c>
      <c r="C6874" s="31">
        <v>45134</v>
      </c>
      <c r="D6874" s="19"/>
      <c r="E6874" s="19" t="str">
        <f>IF(ISBLANK(LeaveTracker[[#This Row],[Employee Name]]),"-----",VLOOKUP(LeaveTracker[[#This Row],[Employee Name]],Employees[[Employee Name]:[Office]],7))</f>
        <v>-----</v>
      </c>
      <c r="F6874" s="19" t="str">
        <f>IF(ISBLANK(LeaveTracker[[#This Row],[Employee Name]]),"-----",VLOOKUP(LeaveTracker[[#This Row],[Employee Name]],Employees[[Employee Name]:[Office]],6))</f>
        <v>-----</v>
      </c>
      <c r="G6874" s="24"/>
      <c r="H6874" s="24"/>
      <c r="I6874" s="19"/>
      <c r="K6874" s="61" t="str">
        <f ca="1">LeaveTracker[[#This Row],[Days]]&amp;" "&amp;LeaveTracker[[#This Row],[Type of Leave]]</f>
        <v xml:space="preserve">0 </v>
      </c>
      <c r="L6874" s="23">
        <f ca="1">NETWORKDAYS(LeaveTracker[[#This Row],[Start Date]],LeaveTracker[[#This Row],[End Date]],lstHolidays)</f>
        <v>0</v>
      </c>
      <c r="M6874" s="27"/>
    </row>
    <row r="6875" spans="1:13" ht="30" hidden="1" customHeight="1" x14ac:dyDescent="0.3">
      <c r="A6875" s="27">
        <f t="shared" si="82"/>
        <v>3037</v>
      </c>
      <c r="C6875" s="31">
        <v>45134</v>
      </c>
      <c r="D6875" s="19"/>
      <c r="E6875" s="19" t="str">
        <f>IF(ISBLANK(LeaveTracker[[#This Row],[Employee Name]]),"-----",VLOOKUP(LeaveTracker[[#This Row],[Employee Name]],Employees[[Employee Name]:[Office]],7))</f>
        <v>-----</v>
      </c>
      <c r="F6875" s="19" t="str">
        <f>IF(ISBLANK(LeaveTracker[[#This Row],[Employee Name]]),"-----",VLOOKUP(LeaveTracker[[#This Row],[Employee Name]],Employees[[Employee Name]:[Office]],6))</f>
        <v>-----</v>
      </c>
      <c r="G6875" s="24"/>
      <c r="H6875" s="24"/>
      <c r="I6875" s="19"/>
      <c r="K6875" s="61" t="str">
        <f ca="1">LeaveTracker[[#This Row],[Days]]&amp;" "&amp;LeaveTracker[[#This Row],[Type of Leave]]</f>
        <v xml:space="preserve">0 </v>
      </c>
      <c r="L6875" s="23">
        <f ca="1">NETWORKDAYS(LeaveTracker[[#This Row],[Start Date]],LeaveTracker[[#This Row],[End Date]],lstHolidays)</f>
        <v>0</v>
      </c>
      <c r="M6875" s="27"/>
    </row>
    <row r="6876" spans="1:13" ht="30" hidden="1" customHeight="1" x14ac:dyDescent="0.3">
      <c r="A6876" s="27">
        <f t="shared" si="82"/>
        <v>3038</v>
      </c>
      <c r="C6876" s="31">
        <v>45134</v>
      </c>
      <c r="D6876" s="19"/>
      <c r="E6876" s="19" t="str">
        <f>IF(ISBLANK(LeaveTracker[[#This Row],[Employee Name]]),"-----",VLOOKUP(LeaveTracker[[#This Row],[Employee Name]],Employees[[Employee Name]:[Office]],7))</f>
        <v>-----</v>
      </c>
      <c r="F6876" s="19" t="str">
        <f>IF(ISBLANK(LeaveTracker[[#This Row],[Employee Name]]),"-----",VLOOKUP(LeaveTracker[[#This Row],[Employee Name]],Employees[[Employee Name]:[Office]],6))</f>
        <v>-----</v>
      </c>
      <c r="G6876" s="24"/>
      <c r="H6876" s="24"/>
      <c r="I6876" s="19"/>
      <c r="K6876" s="61" t="str">
        <f ca="1">LeaveTracker[[#This Row],[Days]]&amp;" "&amp;LeaveTracker[[#This Row],[Type of Leave]]</f>
        <v xml:space="preserve">0 </v>
      </c>
      <c r="L6876" s="23">
        <f ca="1">NETWORKDAYS(LeaveTracker[[#This Row],[Start Date]],LeaveTracker[[#This Row],[End Date]],lstHolidays)</f>
        <v>0</v>
      </c>
      <c r="M6876" s="27"/>
    </row>
    <row r="6877" spans="1:13" ht="30" hidden="1" customHeight="1" x14ac:dyDescent="0.3">
      <c r="A6877" s="27">
        <f t="shared" si="82"/>
        <v>3039</v>
      </c>
      <c r="C6877" s="31">
        <v>45134</v>
      </c>
      <c r="D6877" s="19"/>
      <c r="E6877" s="19" t="str">
        <f>IF(ISBLANK(LeaveTracker[[#This Row],[Employee Name]]),"-----",VLOOKUP(LeaveTracker[[#This Row],[Employee Name]],Employees[[Employee Name]:[Office]],7))</f>
        <v>-----</v>
      </c>
      <c r="F6877" s="19" t="str">
        <f>IF(ISBLANK(LeaveTracker[[#This Row],[Employee Name]]),"-----",VLOOKUP(LeaveTracker[[#This Row],[Employee Name]],Employees[[Employee Name]:[Office]],6))</f>
        <v>-----</v>
      </c>
      <c r="G6877" s="24"/>
      <c r="H6877" s="24"/>
      <c r="I6877" s="19"/>
      <c r="K6877" s="61" t="str">
        <f ca="1">LeaveTracker[[#This Row],[Days]]&amp;" "&amp;LeaveTracker[[#This Row],[Type of Leave]]</f>
        <v xml:space="preserve">0 </v>
      </c>
      <c r="L6877" s="23">
        <f ca="1">NETWORKDAYS(LeaveTracker[[#This Row],[Start Date]],LeaveTracker[[#This Row],[End Date]],lstHolidays)</f>
        <v>0</v>
      </c>
      <c r="M6877" s="27"/>
    </row>
    <row r="6878" spans="1:13" ht="30" hidden="1" customHeight="1" x14ac:dyDescent="0.3">
      <c r="A6878" s="27">
        <f t="shared" si="82"/>
        <v>3040</v>
      </c>
      <c r="C6878" s="31">
        <v>45134</v>
      </c>
      <c r="D6878" s="19"/>
      <c r="E6878" s="19" t="str">
        <f>IF(ISBLANK(LeaveTracker[[#This Row],[Employee Name]]),"-----",VLOOKUP(LeaveTracker[[#This Row],[Employee Name]],Employees[[Employee Name]:[Office]],7))</f>
        <v>-----</v>
      </c>
      <c r="F6878" s="19" t="str">
        <f>IF(ISBLANK(LeaveTracker[[#This Row],[Employee Name]]),"-----",VLOOKUP(LeaveTracker[[#This Row],[Employee Name]],Employees[[Employee Name]:[Office]],6))</f>
        <v>-----</v>
      </c>
      <c r="G6878" s="24"/>
      <c r="H6878" s="24"/>
      <c r="I6878" s="19"/>
      <c r="K6878" s="61" t="str">
        <f ca="1">LeaveTracker[[#This Row],[Days]]&amp;" "&amp;LeaveTracker[[#This Row],[Type of Leave]]</f>
        <v xml:space="preserve">0 </v>
      </c>
      <c r="L6878" s="23">
        <f ca="1">NETWORKDAYS(LeaveTracker[[#This Row],[Start Date]],LeaveTracker[[#This Row],[End Date]],lstHolidays)</f>
        <v>0</v>
      </c>
      <c r="M6878" s="27"/>
    </row>
    <row r="6879" spans="1:13" ht="30" hidden="1" customHeight="1" x14ac:dyDescent="0.3">
      <c r="A6879" s="27">
        <f t="shared" si="82"/>
        <v>3041</v>
      </c>
      <c r="C6879" s="31">
        <v>45134</v>
      </c>
      <c r="D6879" s="19"/>
      <c r="E6879" s="19" t="str">
        <f>IF(ISBLANK(LeaveTracker[[#This Row],[Employee Name]]),"-----",VLOOKUP(LeaveTracker[[#This Row],[Employee Name]],Employees[[Employee Name]:[Office]],7))</f>
        <v>-----</v>
      </c>
      <c r="F6879" s="19" t="str">
        <f>IF(ISBLANK(LeaveTracker[[#This Row],[Employee Name]]),"-----",VLOOKUP(LeaveTracker[[#This Row],[Employee Name]],Employees[[Employee Name]:[Office]],6))</f>
        <v>-----</v>
      </c>
      <c r="G6879" s="24"/>
      <c r="H6879" s="24"/>
      <c r="I6879" s="19"/>
      <c r="K6879" s="61" t="str">
        <f ca="1">LeaveTracker[[#This Row],[Days]]&amp;" "&amp;LeaveTracker[[#This Row],[Type of Leave]]</f>
        <v xml:space="preserve">0 </v>
      </c>
      <c r="L6879" s="23">
        <f ca="1">NETWORKDAYS(LeaveTracker[[#This Row],[Start Date]],LeaveTracker[[#This Row],[End Date]],lstHolidays)</f>
        <v>0</v>
      </c>
      <c r="M6879" s="27"/>
    </row>
    <row r="6880" spans="1:13" ht="30" hidden="1" customHeight="1" x14ac:dyDescent="0.3">
      <c r="A6880" s="27">
        <f t="shared" si="82"/>
        <v>3042</v>
      </c>
      <c r="C6880" s="31">
        <v>45134</v>
      </c>
      <c r="D6880" s="19"/>
      <c r="E6880" s="19" t="str">
        <f>IF(ISBLANK(LeaveTracker[[#This Row],[Employee Name]]),"-----",VLOOKUP(LeaveTracker[[#This Row],[Employee Name]],Employees[[Employee Name]:[Office]],7))</f>
        <v>-----</v>
      </c>
      <c r="F6880" s="19" t="str">
        <f>IF(ISBLANK(LeaveTracker[[#This Row],[Employee Name]]),"-----",VLOOKUP(LeaveTracker[[#This Row],[Employee Name]],Employees[[Employee Name]:[Office]],6))</f>
        <v>-----</v>
      </c>
      <c r="G6880" s="24"/>
      <c r="H6880" s="24"/>
      <c r="I6880" s="19"/>
      <c r="K6880" s="61" t="str">
        <f ca="1">LeaveTracker[[#This Row],[Days]]&amp;" "&amp;LeaveTracker[[#This Row],[Type of Leave]]</f>
        <v xml:space="preserve">0 </v>
      </c>
      <c r="L6880" s="23">
        <f ca="1">NETWORKDAYS(LeaveTracker[[#This Row],[Start Date]],LeaveTracker[[#This Row],[End Date]],lstHolidays)</f>
        <v>0</v>
      </c>
      <c r="M6880" s="27"/>
    </row>
    <row r="6881" spans="1:13" ht="30" hidden="1" customHeight="1" x14ac:dyDescent="0.3">
      <c r="A6881" s="27">
        <f t="shared" si="82"/>
        <v>3043</v>
      </c>
      <c r="C6881" s="31">
        <v>45134</v>
      </c>
      <c r="D6881" s="19"/>
      <c r="E6881" s="19" t="str">
        <f>IF(ISBLANK(LeaveTracker[[#This Row],[Employee Name]]),"-----",VLOOKUP(LeaveTracker[[#This Row],[Employee Name]],Employees[[Employee Name]:[Office]],7))</f>
        <v>-----</v>
      </c>
      <c r="F6881" s="19" t="str">
        <f>IF(ISBLANK(LeaveTracker[[#This Row],[Employee Name]]),"-----",VLOOKUP(LeaveTracker[[#This Row],[Employee Name]],Employees[[Employee Name]:[Office]],6))</f>
        <v>-----</v>
      </c>
      <c r="G6881" s="24"/>
      <c r="H6881" s="24"/>
      <c r="I6881" s="19"/>
      <c r="K6881" s="61" t="str">
        <f ca="1">LeaveTracker[[#This Row],[Days]]&amp;" "&amp;LeaveTracker[[#This Row],[Type of Leave]]</f>
        <v xml:space="preserve">0 </v>
      </c>
      <c r="L6881" s="23">
        <f ca="1">NETWORKDAYS(LeaveTracker[[#This Row],[Start Date]],LeaveTracker[[#This Row],[End Date]],lstHolidays)</f>
        <v>0</v>
      </c>
      <c r="M6881" s="27"/>
    </row>
    <row r="6882" spans="1:13" ht="30" hidden="1" customHeight="1" x14ac:dyDescent="0.3">
      <c r="A6882" s="27">
        <f t="shared" si="82"/>
        <v>3044</v>
      </c>
      <c r="C6882" s="31">
        <v>45134</v>
      </c>
      <c r="D6882" s="19"/>
      <c r="E6882" s="19" t="str">
        <f>IF(ISBLANK(LeaveTracker[[#This Row],[Employee Name]]),"-----",VLOOKUP(LeaveTracker[[#This Row],[Employee Name]],Employees[[Employee Name]:[Office]],7))</f>
        <v>-----</v>
      </c>
      <c r="F6882" s="19" t="str">
        <f>IF(ISBLANK(LeaveTracker[[#This Row],[Employee Name]]),"-----",VLOOKUP(LeaveTracker[[#This Row],[Employee Name]],Employees[[Employee Name]:[Office]],6))</f>
        <v>-----</v>
      </c>
      <c r="G6882" s="24"/>
      <c r="H6882" s="24"/>
      <c r="I6882" s="19"/>
      <c r="K6882" s="61" t="str">
        <f ca="1">LeaveTracker[[#This Row],[Days]]&amp;" "&amp;LeaveTracker[[#This Row],[Type of Leave]]</f>
        <v xml:space="preserve">0 </v>
      </c>
      <c r="L6882" s="23">
        <f ca="1">NETWORKDAYS(LeaveTracker[[#This Row],[Start Date]],LeaveTracker[[#This Row],[End Date]],lstHolidays)</f>
        <v>0</v>
      </c>
      <c r="M6882" s="27"/>
    </row>
    <row r="6883" spans="1:13" ht="30" hidden="1" customHeight="1" x14ac:dyDescent="0.3">
      <c r="A6883" s="27">
        <f t="shared" si="82"/>
        <v>3045</v>
      </c>
      <c r="C6883" s="31">
        <v>45134</v>
      </c>
      <c r="D6883" s="19"/>
      <c r="E6883" s="19" t="str">
        <f>IF(ISBLANK(LeaveTracker[[#This Row],[Employee Name]]),"-----",VLOOKUP(LeaveTracker[[#This Row],[Employee Name]],Employees[[Employee Name]:[Office]],7))</f>
        <v>-----</v>
      </c>
      <c r="F6883" s="19" t="str">
        <f>IF(ISBLANK(LeaveTracker[[#This Row],[Employee Name]]),"-----",VLOOKUP(LeaveTracker[[#This Row],[Employee Name]],Employees[[Employee Name]:[Office]],6))</f>
        <v>-----</v>
      </c>
      <c r="G6883" s="24"/>
      <c r="H6883" s="24"/>
      <c r="I6883" s="19"/>
      <c r="K6883" s="61" t="str">
        <f ca="1">LeaveTracker[[#This Row],[Days]]&amp;" "&amp;LeaveTracker[[#This Row],[Type of Leave]]</f>
        <v xml:space="preserve">0 </v>
      </c>
      <c r="L6883" s="23">
        <f ca="1">NETWORKDAYS(LeaveTracker[[#This Row],[Start Date]],LeaveTracker[[#This Row],[End Date]],lstHolidays)</f>
        <v>0</v>
      </c>
      <c r="M6883" s="27"/>
    </row>
    <row r="6884" spans="1:13" ht="30" hidden="1" customHeight="1" x14ac:dyDescent="0.3">
      <c r="A6884" s="27">
        <f t="shared" si="82"/>
        <v>3046</v>
      </c>
      <c r="C6884" s="31">
        <v>45134</v>
      </c>
      <c r="D6884" s="19"/>
      <c r="E6884" s="19" t="str">
        <f>IF(ISBLANK(LeaveTracker[[#This Row],[Employee Name]]),"-----",VLOOKUP(LeaveTracker[[#This Row],[Employee Name]],Employees[[Employee Name]:[Office]],7))</f>
        <v>-----</v>
      </c>
      <c r="F6884" s="19" t="str">
        <f>IF(ISBLANK(LeaveTracker[[#This Row],[Employee Name]]),"-----",VLOOKUP(LeaveTracker[[#This Row],[Employee Name]],Employees[[Employee Name]:[Office]],6))</f>
        <v>-----</v>
      </c>
      <c r="G6884" s="24"/>
      <c r="H6884" s="24"/>
      <c r="I6884" s="19"/>
      <c r="K6884" s="61" t="str">
        <f ca="1">LeaveTracker[[#This Row],[Days]]&amp;" "&amp;LeaveTracker[[#This Row],[Type of Leave]]</f>
        <v xml:space="preserve">0 </v>
      </c>
      <c r="L6884" s="23">
        <f ca="1">NETWORKDAYS(LeaveTracker[[#This Row],[Start Date]],LeaveTracker[[#This Row],[End Date]],lstHolidays)</f>
        <v>0</v>
      </c>
      <c r="M6884" s="27"/>
    </row>
    <row r="6885" spans="1:13" ht="30" hidden="1" customHeight="1" x14ac:dyDescent="0.3">
      <c r="A6885" s="27">
        <f t="shared" si="82"/>
        <v>3047</v>
      </c>
      <c r="C6885" s="31">
        <v>45134</v>
      </c>
      <c r="D6885" s="19"/>
      <c r="E6885" s="19" t="str">
        <f>IF(ISBLANK(LeaveTracker[[#This Row],[Employee Name]]),"-----",VLOOKUP(LeaveTracker[[#This Row],[Employee Name]],Employees[[Employee Name]:[Office]],7))</f>
        <v>-----</v>
      </c>
      <c r="F6885" s="19" t="str">
        <f>IF(ISBLANK(LeaveTracker[[#This Row],[Employee Name]]),"-----",VLOOKUP(LeaveTracker[[#This Row],[Employee Name]],Employees[[Employee Name]:[Office]],6))</f>
        <v>-----</v>
      </c>
      <c r="G6885" s="24"/>
      <c r="H6885" s="24"/>
      <c r="I6885" s="19"/>
      <c r="K6885" s="61" t="str">
        <f ca="1">LeaveTracker[[#This Row],[Days]]&amp;" "&amp;LeaveTracker[[#This Row],[Type of Leave]]</f>
        <v xml:space="preserve">0 </v>
      </c>
      <c r="L6885" s="23">
        <f ca="1">NETWORKDAYS(LeaveTracker[[#This Row],[Start Date]],LeaveTracker[[#This Row],[End Date]],lstHolidays)</f>
        <v>0</v>
      </c>
      <c r="M6885" s="27"/>
    </row>
    <row r="6886" spans="1:13" ht="30" hidden="1" customHeight="1" x14ac:dyDescent="0.3">
      <c r="A6886" s="27">
        <f t="shared" si="82"/>
        <v>3048</v>
      </c>
      <c r="C6886" s="31">
        <v>45134</v>
      </c>
      <c r="D6886" s="19"/>
      <c r="E6886" s="19" t="str">
        <f>IF(ISBLANK(LeaveTracker[[#This Row],[Employee Name]]),"-----",VLOOKUP(LeaveTracker[[#This Row],[Employee Name]],Employees[[Employee Name]:[Office]],7))</f>
        <v>-----</v>
      </c>
      <c r="F6886" s="19" t="str">
        <f>IF(ISBLANK(LeaveTracker[[#This Row],[Employee Name]]),"-----",VLOOKUP(LeaveTracker[[#This Row],[Employee Name]],Employees[[Employee Name]:[Office]],6))</f>
        <v>-----</v>
      </c>
      <c r="G6886" s="24"/>
      <c r="H6886" s="24"/>
      <c r="I6886" s="19"/>
      <c r="K6886" s="61" t="str">
        <f ca="1">LeaveTracker[[#This Row],[Days]]&amp;" "&amp;LeaveTracker[[#This Row],[Type of Leave]]</f>
        <v xml:space="preserve">0 </v>
      </c>
      <c r="L6886" s="23">
        <f ca="1">NETWORKDAYS(LeaveTracker[[#This Row],[Start Date]],LeaveTracker[[#This Row],[End Date]],lstHolidays)</f>
        <v>0</v>
      </c>
      <c r="M6886" s="27"/>
    </row>
    <row r="6887" spans="1:13" ht="30" hidden="1" customHeight="1" x14ac:dyDescent="0.3">
      <c r="A6887" s="27">
        <f t="shared" si="82"/>
        <v>3049</v>
      </c>
      <c r="C6887" s="31">
        <v>45134</v>
      </c>
      <c r="D6887" s="19"/>
      <c r="E6887" s="19" t="str">
        <f>IF(ISBLANK(LeaveTracker[[#This Row],[Employee Name]]),"-----",VLOOKUP(LeaveTracker[[#This Row],[Employee Name]],Employees[[Employee Name]:[Office]],7))</f>
        <v>-----</v>
      </c>
      <c r="F6887" s="19" t="str">
        <f>IF(ISBLANK(LeaveTracker[[#This Row],[Employee Name]]),"-----",VLOOKUP(LeaveTracker[[#This Row],[Employee Name]],Employees[[Employee Name]:[Office]],6))</f>
        <v>-----</v>
      </c>
      <c r="G6887" s="24"/>
      <c r="H6887" s="24"/>
      <c r="I6887" s="19"/>
      <c r="K6887" s="61" t="str">
        <f ca="1">LeaveTracker[[#This Row],[Days]]&amp;" "&amp;LeaveTracker[[#This Row],[Type of Leave]]</f>
        <v xml:space="preserve">0 </v>
      </c>
      <c r="L6887" s="23">
        <f ca="1">NETWORKDAYS(LeaveTracker[[#This Row],[Start Date]],LeaveTracker[[#This Row],[End Date]],lstHolidays)</f>
        <v>0</v>
      </c>
      <c r="M6887" s="27"/>
    </row>
    <row r="6888" spans="1:13" ht="30" hidden="1" customHeight="1" x14ac:dyDescent="0.3">
      <c r="A6888" s="27">
        <f t="shared" si="82"/>
        <v>3050</v>
      </c>
      <c r="B6888" s="31">
        <v>45134</v>
      </c>
      <c r="C6888" s="31">
        <v>45132</v>
      </c>
      <c r="D6888" s="19" t="s">
        <v>473</v>
      </c>
      <c r="E6888" s="19" t="str">
        <f>IF(ISBLANK(LeaveTracker[[#This Row],[Employee Name]]),"-----",VLOOKUP(LeaveTracker[[#This Row],[Employee Name]],Employees[[Employee Name]:[Office]],7))</f>
        <v>PIO</v>
      </c>
      <c r="F6888" s="19" t="str">
        <f>IF(ISBLANK(LeaveTracker[[#This Row],[Employee Name]]),"-----",VLOOKUP(LeaveTracker[[#This Row],[Employee Name]],Employees[[Employee Name]:[Office]],6))</f>
        <v>REGULAR</v>
      </c>
      <c r="G6888" s="24">
        <v>45128</v>
      </c>
      <c r="H6888" s="24">
        <v>45128</v>
      </c>
      <c r="I6888" s="20" t="s">
        <v>81</v>
      </c>
      <c r="K6888" s="61" t="str">
        <f ca="1">LeaveTracker[[#This Row],[Days]]&amp;" "&amp;LeaveTracker[[#This Row],[Type of Leave]]</f>
        <v>1 SL</v>
      </c>
      <c r="L6888" s="23">
        <f ca="1">NETWORKDAYS(LeaveTracker[[#This Row],[Start Date]],LeaveTracker[[#This Row],[End Date]],lstHolidays)</f>
        <v>1</v>
      </c>
      <c r="M6888" s="27"/>
    </row>
    <row r="6889" spans="1:13" ht="30" hidden="1" customHeight="1" x14ac:dyDescent="0.3">
      <c r="A6889" s="27">
        <f t="shared" si="82"/>
        <v>3051</v>
      </c>
      <c r="B6889" s="31">
        <v>45134</v>
      </c>
      <c r="C6889" s="31">
        <v>45119</v>
      </c>
      <c r="D6889" s="19" t="s">
        <v>624</v>
      </c>
      <c r="E6889" s="19" t="str">
        <f>IF(ISBLANK(LeaveTracker[[#This Row],[Employee Name]]),"-----",VLOOKUP(LeaveTracker[[#This Row],[Employee Name]],Employees[[Employee Name]:[Office]],7))</f>
        <v>CTO</v>
      </c>
      <c r="F6889" s="19" t="str">
        <f>IF(ISBLANK(LeaveTracker[[#This Row],[Employee Name]]),"-----",VLOOKUP(LeaveTracker[[#This Row],[Employee Name]],Employees[[Employee Name]:[Office]],6))</f>
        <v>REGULAR</v>
      </c>
      <c r="G6889" s="24">
        <v>45127</v>
      </c>
      <c r="H6889" s="24">
        <v>45127</v>
      </c>
      <c r="I6889" s="20" t="s">
        <v>82</v>
      </c>
      <c r="K6889" s="61" t="str">
        <f ca="1">LeaveTracker[[#This Row],[Days]]&amp;" "&amp;LeaveTracker[[#This Row],[Type of Leave]]</f>
        <v>1 VL</v>
      </c>
      <c r="L6889" s="23">
        <f ca="1">NETWORKDAYS(LeaveTracker[[#This Row],[Start Date]],LeaveTracker[[#This Row],[End Date]],lstHolidays)</f>
        <v>1</v>
      </c>
      <c r="M6889" s="27"/>
    </row>
    <row r="6890" spans="1:13" ht="30" hidden="1" customHeight="1" x14ac:dyDescent="0.3">
      <c r="A6890" s="27">
        <f t="shared" ref="A6890:A6955" si="83">A6889+1</f>
        <v>3052</v>
      </c>
      <c r="B6890" s="31">
        <v>45134</v>
      </c>
      <c r="C6890" s="31">
        <v>45128</v>
      </c>
      <c r="D6890" s="19" t="s">
        <v>1017</v>
      </c>
      <c r="E6890" s="19" t="str">
        <f>IF(ISBLANK(LeaveTracker[[#This Row],[Employee Name]]),"-----",VLOOKUP(LeaveTracker[[#This Row],[Employee Name]],Employees[[Employee Name]:[Office]],7))</f>
        <v>LANDTAX</v>
      </c>
      <c r="F6890" s="19" t="str">
        <f>IF(ISBLANK(LeaveTracker[[#This Row],[Employee Name]]),"-----",VLOOKUP(LeaveTracker[[#This Row],[Employee Name]],Employees[[Employee Name]:[Office]],6))</f>
        <v>REGULAR</v>
      </c>
      <c r="G6890" s="24">
        <v>45126</v>
      </c>
      <c r="H6890" s="24">
        <v>45126</v>
      </c>
      <c r="I6890" s="20" t="s">
        <v>81</v>
      </c>
      <c r="K6890" s="61" t="str">
        <f ca="1">LeaveTracker[[#This Row],[Days]]&amp;" "&amp;LeaveTracker[[#This Row],[Type of Leave]]</f>
        <v>1 SL</v>
      </c>
      <c r="L6890" s="23">
        <f ca="1">NETWORKDAYS(LeaveTracker[[#This Row],[Start Date]],LeaveTracker[[#This Row],[End Date]],lstHolidays)</f>
        <v>1</v>
      </c>
      <c r="M6890" s="27"/>
    </row>
    <row r="6891" spans="1:13" ht="30" hidden="1" customHeight="1" x14ac:dyDescent="0.3">
      <c r="A6891" s="27">
        <f t="shared" si="83"/>
        <v>3053</v>
      </c>
      <c r="B6891" s="31">
        <v>45134</v>
      </c>
      <c r="C6891" s="31">
        <v>45128</v>
      </c>
      <c r="D6891" s="19" t="s">
        <v>398</v>
      </c>
      <c r="E6891" s="19" t="str">
        <f>IF(ISBLANK(LeaveTracker[[#This Row],[Employee Name]]),"-----",VLOOKUP(LeaveTracker[[#This Row],[Employee Name]],Employees[[Employee Name]:[Office]],7))</f>
        <v>CTO</v>
      </c>
      <c r="F6891" s="19" t="str">
        <f>IF(ISBLANK(LeaveTracker[[#This Row],[Employee Name]]),"-----",VLOOKUP(LeaveTracker[[#This Row],[Employee Name]],Employees[[Employee Name]:[Office]],6))</f>
        <v>REGULAR</v>
      </c>
      <c r="G6891" s="24">
        <v>45127</v>
      </c>
      <c r="H6891" s="24">
        <v>45127</v>
      </c>
      <c r="I6891" s="20" t="s">
        <v>81</v>
      </c>
      <c r="K6891" s="61" t="str">
        <f ca="1">LeaveTracker[[#This Row],[Days]]&amp;" "&amp;LeaveTracker[[#This Row],[Type of Leave]]</f>
        <v>1 SL</v>
      </c>
      <c r="L6891" s="23">
        <f ca="1">NETWORKDAYS(LeaveTracker[[#This Row],[Start Date]],LeaveTracker[[#This Row],[End Date]],lstHolidays)</f>
        <v>1</v>
      </c>
      <c r="M6891" s="27"/>
    </row>
    <row r="6892" spans="1:13" ht="30" hidden="1" customHeight="1" x14ac:dyDescent="0.3">
      <c r="A6892" s="27">
        <f t="shared" si="83"/>
        <v>3054</v>
      </c>
      <c r="B6892" s="31">
        <v>45134</v>
      </c>
      <c r="C6892" s="31">
        <v>45124</v>
      </c>
      <c r="D6892" s="19" t="s">
        <v>1871</v>
      </c>
      <c r="E6892" s="19" t="str">
        <f>IF(ISBLANK(LeaveTracker[[#This Row],[Employee Name]]),"-----",VLOOKUP(LeaveTracker[[#This Row],[Employee Name]],Employees[[Employee Name]:[Office]],7))</f>
        <v>BPLO</v>
      </c>
      <c r="F6892" s="19" t="str">
        <f>IF(ISBLANK(LeaveTracker[[#This Row],[Employee Name]]),"-----",VLOOKUP(LeaveTracker[[#This Row],[Employee Name]],Employees[[Employee Name]:[Office]],6))</f>
        <v>CASUAL</v>
      </c>
      <c r="G6892" s="24">
        <v>45118</v>
      </c>
      <c r="H6892" s="24">
        <v>45121</v>
      </c>
      <c r="I6892" s="20" t="s">
        <v>81</v>
      </c>
      <c r="K6892" s="61" t="str">
        <f ca="1">LeaveTracker[[#This Row],[Days]]&amp;" "&amp;LeaveTracker[[#This Row],[Type of Leave]]</f>
        <v>4 SL</v>
      </c>
      <c r="L6892" s="23">
        <f ca="1">NETWORKDAYS(LeaveTracker[[#This Row],[Start Date]],LeaveTracker[[#This Row],[End Date]],lstHolidays)</f>
        <v>4</v>
      </c>
      <c r="M6892" s="27"/>
    </row>
    <row r="6893" spans="1:13" ht="30" hidden="1" customHeight="1" x14ac:dyDescent="0.3">
      <c r="A6893" s="27">
        <f t="shared" si="83"/>
        <v>3055</v>
      </c>
      <c r="B6893" s="31">
        <v>45134</v>
      </c>
      <c r="C6893" s="31">
        <v>45122</v>
      </c>
      <c r="D6893" s="19" t="s">
        <v>826</v>
      </c>
      <c r="E6893" s="19" t="str">
        <f>IF(ISBLANK(LeaveTracker[[#This Row],[Employee Name]]),"-----",VLOOKUP(LeaveTracker[[#This Row],[Employee Name]],Employees[[Employee Name]:[Office]],7))</f>
        <v>CHO</v>
      </c>
      <c r="F6893" s="19" t="str">
        <f>IF(ISBLANK(LeaveTracker[[#This Row],[Employee Name]]),"-----",VLOOKUP(LeaveTracker[[#This Row],[Employee Name]],Employees[[Employee Name]:[Office]],6))</f>
        <v>REGULAR</v>
      </c>
      <c r="G6893" s="24">
        <v>45127</v>
      </c>
      <c r="H6893" s="24">
        <v>45127</v>
      </c>
      <c r="I6893" s="20" t="s">
        <v>82</v>
      </c>
      <c r="K6893" s="61" t="str">
        <f ca="1">LeaveTracker[[#This Row],[Days]]&amp;" "&amp;LeaveTracker[[#This Row],[Type of Leave]]</f>
        <v>1 VL</v>
      </c>
      <c r="L6893" s="23">
        <f ca="1">NETWORKDAYS(LeaveTracker[[#This Row],[Start Date]],LeaveTracker[[#This Row],[End Date]],lstHolidays)</f>
        <v>1</v>
      </c>
      <c r="M6893" s="27"/>
    </row>
    <row r="6894" spans="1:13" ht="30" hidden="1" customHeight="1" x14ac:dyDescent="0.3">
      <c r="A6894" s="27">
        <f t="shared" si="83"/>
        <v>3056</v>
      </c>
      <c r="B6894" s="31">
        <v>45134</v>
      </c>
      <c r="C6894" s="31">
        <v>45127</v>
      </c>
      <c r="D6894" s="19" t="s">
        <v>1060</v>
      </c>
      <c r="E6894" s="19" t="str">
        <f>IF(ISBLANK(LeaveTracker[[#This Row],[Employee Name]]),"-----",VLOOKUP(LeaveTracker[[#This Row],[Employee Name]],Employees[[Employee Name]:[Office]],7))</f>
        <v>CTO</v>
      </c>
      <c r="F6894" s="19" t="str">
        <f>IF(ISBLANK(LeaveTracker[[#This Row],[Employee Name]]),"-----",VLOOKUP(LeaveTracker[[#This Row],[Employee Name]],Employees[[Employee Name]:[Office]],6))</f>
        <v>REGULAR</v>
      </c>
      <c r="G6894" s="24">
        <v>45124</v>
      </c>
      <c r="H6894" s="24">
        <v>45126</v>
      </c>
      <c r="I6894" s="20" t="s">
        <v>81</v>
      </c>
      <c r="K6894" s="61" t="str">
        <f ca="1">LeaveTracker[[#This Row],[Days]]&amp;" "&amp;LeaveTracker[[#This Row],[Type of Leave]]</f>
        <v>3 SL</v>
      </c>
      <c r="L6894" s="23">
        <f ca="1">NETWORKDAYS(LeaveTracker[[#This Row],[Start Date]],LeaveTracker[[#This Row],[End Date]],lstHolidays)</f>
        <v>3</v>
      </c>
      <c r="M6894" s="27"/>
    </row>
    <row r="6895" spans="1:13" ht="30" hidden="1" customHeight="1" x14ac:dyDescent="0.3">
      <c r="A6895" s="27">
        <f t="shared" si="83"/>
        <v>3057</v>
      </c>
      <c r="B6895" s="31">
        <v>45134</v>
      </c>
      <c r="C6895" s="31">
        <v>45125</v>
      </c>
      <c r="D6895" s="19" t="s">
        <v>380</v>
      </c>
      <c r="E6895" s="19" t="str">
        <f>IF(ISBLANK(LeaveTracker[[#This Row],[Employee Name]]),"-----",VLOOKUP(LeaveTracker[[#This Row],[Employee Name]],Employees[[Employee Name]:[Office]],7))</f>
        <v>CCT</v>
      </c>
      <c r="F6895" s="19" t="str">
        <f>IF(ISBLANK(LeaveTracker[[#This Row],[Employee Name]]),"-----",VLOOKUP(LeaveTracker[[#This Row],[Employee Name]],Employees[[Employee Name]:[Office]],6))</f>
        <v>REGULAR</v>
      </c>
      <c r="G6895" s="24">
        <v>45124</v>
      </c>
      <c r="H6895" s="24">
        <v>45124</v>
      </c>
      <c r="I6895" s="20" t="s">
        <v>81</v>
      </c>
      <c r="K6895" s="61" t="str">
        <f ca="1">LeaveTracker[[#This Row],[Days]]&amp;" "&amp;LeaveTracker[[#This Row],[Type of Leave]]</f>
        <v>1 SL</v>
      </c>
      <c r="L6895" s="23">
        <f ca="1">NETWORKDAYS(LeaveTracker[[#This Row],[Start Date]],LeaveTracker[[#This Row],[End Date]],lstHolidays)</f>
        <v>1</v>
      </c>
      <c r="M6895" s="27"/>
    </row>
    <row r="6896" spans="1:13" ht="30" hidden="1" customHeight="1" x14ac:dyDescent="0.3">
      <c r="A6896" s="27">
        <f t="shared" si="83"/>
        <v>3058</v>
      </c>
      <c r="B6896" s="31">
        <v>45134</v>
      </c>
      <c r="C6896" s="31">
        <v>45118</v>
      </c>
      <c r="D6896" s="19" t="s">
        <v>1935</v>
      </c>
      <c r="E6896" s="19" t="str">
        <f>IF(ISBLANK(LeaveTracker[[#This Row],[Employee Name]]),"-----",VLOOKUP(LeaveTracker[[#This Row],[Employee Name]],Employees[[Employee Name]:[Office]],7))</f>
        <v>ONT</v>
      </c>
      <c r="F6896" s="19" t="str">
        <f>IF(ISBLANK(LeaveTracker[[#This Row],[Employee Name]]),"-----",VLOOKUP(LeaveTracker[[#This Row],[Employee Name]],Employees[[Employee Name]:[Office]],6))</f>
        <v>CASUAL</v>
      </c>
      <c r="G6896" s="24">
        <v>45112</v>
      </c>
      <c r="H6896" s="24">
        <v>45112</v>
      </c>
      <c r="I6896" s="20" t="s">
        <v>81</v>
      </c>
      <c r="K6896" s="61" t="str">
        <f ca="1">LeaveTracker[[#This Row],[Days]]&amp;" "&amp;LeaveTracker[[#This Row],[Type of Leave]]</f>
        <v>1 SL</v>
      </c>
      <c r="L6896" s="23">
        <f ca="1">NETWORKDAYS(LeaveTracker[[#This Row],[Start Date]],LeaveTracker[[#This Row],[End Date]],lstHolidays)</f>
        <v>1</v>
      </c>
      <c r="M6896" s="27"/>
    </row>
    <row r="6897" spans="1:13" ht="30" hidden="1" customHeight="1" x14ac:dyDescent="0.3">
      <c r="A6897" s="27">
        <f t="shared" si="83"/>
        <v>3059</v>
      </c>
      <c r="B6897" s="31">
        <v>45134</v>
      </c>
      <c r="C6897" s="31">
        <v>45122</v>
      </c>
      <c r="D6897" s="19" t="s">
        <v>2455</v>
      </c>
      <c r="E6897" s="19" t="str">
        <f>IF(ISBLANK(LeaveTracker[[#This Row],[Employee Name]]),"-----",VLOOKUP(LeaveTracker[[#This Row],[Employee Name]],Employees[[Employee Name]:[Office]],7))</f>
        <v>ONT</v>
      </c>
      <c r="F6897" s="19" t="str">
        <f>IF(ISBLANK(LeaveTracker[[#This Row],[Employee Name]]),"-----",VLOOKUP(LeaveTracker[[#This Row],[Employee Name]],Employees[[Employee Name]:[Office]],6))</f>
        <v>CASUAL</v>
      </c>
      <c r="G6897" s="24">
        <v>45130</v>
      </c>
      <c r="H6897" s="24">
        <v>45130</v>
      </c>
      <c r="I6897" s="19" t="s">
        <v>298</v>
      </c>
      <c r="J6897" s="43" t="s">
        <v>1003</v>
      </c>
      <c r="K6897" s="61" t="str">
        <f>LeaveTracker[[#This Row],[Days]]&amp;" "&amp;LeaveTracker[[#This Row],[Type of Leave]]</f>
        <v>1 OTHER</v>
      </c>
      <c r="L6897" s="23">
        <v>1</v>
      </c>
      <c r="M6897" s="27"/>
    </row>
    <row r="6898" spans="1:13" ht="30" hidden="1" customHeight="1" x14ac:dyDescent="0.3">
      <c r="A6898" s="27">
        <f t="shared" si="83"/>
        <v>3060</v>
      </c>
      <c r="B6898" s="31">
        <v>45134</v>
      </c>
      <c r="C6898" s="31">
        <v>45125</v>
      </c>
      <c r="D6898" s="19" t="s">
        <v>1044</v>
      </c>
      <c r="E6898" s="19" t="str">
        <f>IF(ISBLANK(LeaveTracker[[#This Row],[Employee Name]]),"-----",VLOOKUP(LeaveTracker[[#This Row],[Employee Name]],Employees[[Employee Name]:[Office]],7))</f>
        <v>ONT</v>
      </c>
      <c r="F6898" s="19" t="str">
        <f>IF(ISBLANK(LeaveTracker[[#This Row],[Employee Name]]),"-----",VLOOKUP(LeaveTracker[[#This Row],[Employee Name]],Employees[[Employee Name]:[Office]],6))</f>
        <v>REGULAR</v>
      </c>
      <c r="G6898" s="24">
        <v>45124</v>
      </c>
      <c r="H6898" s="24">
        <v>45124</v>
      </c>
      <c r="I6898" s="20" t="s">
        <v>81</v>
      </c>
      <c r="K6898" s="61" t="str">
        <f ca="1">LeaveTracker[[#This Row],[Days]]&amp;" "&amp;LeaveTracker[[#This Row],[Type of Leave]]</f>
        <v>1 SL</v>
      </c>
      <c r="L6898" s="23">
        <f ca="1">NETWORKDAYS(LeaveTracker[[#This Row],[Start Date]],LeaveTracker[[#This Row],[End Date]],lstHolidays)</f>
        <v>1</v>
      </c>
      <c r="M6898" s="27"/>
    </row>
    <row r="6899" spans="1:13" ht="30" hidden="1" customHeight="1" x14ac:dyDescent="0.3">
      <c r="A6899" s="27">
        <f t="shared" si="83"/>
        <v>3061</v>
      </c>
      <c r="B6899" s="31">
        <v>45134</v>
      </c>
      <c r="C6899" s="31">
        <v>45127</v>
      </c>
      <c r="D6899" s="19" t="s">
        <v>530</v>
      </c>
      <c r="E6899" s="19" t="str">
        <f>IF(ISBLANK(LeaveTracker[[#This Row],[Employee Name]]),"-----",VLOOKUP(LeaveTracker[[#This Row],[Employee Name]],Employees[[Employee Name]:[Office]],7))</f>
        <v>GSO</v>
      </c>
      <c r="F6899" s="19" t="str">
        <f>IF(ISBLANK(LeaveTracker[[#This Row],[Employee Name]]),"-----",VLOOKUP(LeaveTracker[[#This Row],[Employee Name]],Employees[[Employee Name]:[Office]],6))</f>
        <v>REGULAR</v>
      </c>
      <c r="G6899" s="24">
        <v>45125</v>
      </c>
      <c r="H6899" s="24">
        <v>45126</v>
      </c>
      <c r="I6899" s="20" t="s">
        <v>81</v>
      </c>
      <c r="K6899" s="61" t="str">
        <f ca="1">LeaveTracker[[#This Row],[Days]]&amp;" "&amp;LeaveTracker[[#This Row],[Type of Leave]]</f>
        <v>2 SL</v>
      </c>
      <c r="L6899" s="23">
        <f ca="1">NETWORKDAYS(LeaveTracker[[#This Row],[Start Date]],LeaveTracker[[#This Row],[End Date]],lstHolidays)</f>
        <v>2</v>
      </c>
      <c r="M6899" s="27"/>
    </row>
    <row r="6900" spans="1:13" ht="30" hidden="1" customHeight="1" x14ac:dyDescent="0.3">
      <c r="A6900" s="27">
        <f t="shared" si="83"/>
        <v>3062</v>
      </c>
      <c r="B6900" s="31">
        <v>45134</v>
      </c>
      <c r="C6900" s="31">
        <v>45127</v>
      </c>
      <c r="D6900" s="19" t="s">
        <v>371</v>
      </c>
      <c r="E6900" s="19" t="str">
        <f>IF(ISBLANK(LeaveTracker[[#This Row],[Employee Name]]),"-----",VLOOKUP(LeaveTracker[[#This Row],[Employee Name]],Employees[[Employee Name]:[Office]],7))</f>
        <v>LIBRARY</v>
      </c>
      <c r="F6900" s="19" t="str">
        <f>IF(ISBLANK(LeaveTracker[[#This Row],[Employee Name]]),"-----",VLOOKUP(LeaveTracker[[#This Row],[Employee Name]],Employees[[Employee Name]:[Office]],6))</f>
        <v>REGULAR</v>
      </c>
      <c r="G6900" s="24">
        <v>45112</v>
      </c>
      <c r="H6900" s="24">
        <v>45112</v>
      </c>
      <c r="I6900" s="20" t="s">
        <v>81</v>
      </c>
      <c r="K6900" s="61" t="str">
        <f ca="1">LeaveTracker[[#This Row],[Days]]&amp;" "&amp;LeaveTracker[[#This Row],[Type of Leave]]</f>
        <v>1 SL</v>
      </c>
      <c r="L6900" s="23">
        <f ca="1">NETWORKDAYS(LeaveTracker[[#This Row],[Start Date]],LeaveTracker[[#This Row],[End Date]],lstHolidays)</f>
        <v>1</v>
      </c>
      <c r="M6900" s="27"/>
    </row>
    <row r="6901" spans="1:13" ht="30" hidden="1" customHeight="1" x14ac:dyDescent="0.3">
      <c r="A6901" s="27">
        <v>3062</v>
      </c>
      <c r="B6901" s="31">
        <v>45134</v>
      </c>
      <c r="C6901" s="31">
        <v>45127</v>
      </c>
      <c r="D6901" s="19" t="s">
        <v>371</v>
      </c>
      <c r="E6901" s="19" t="str">
        <f>IF(ISBLANK(LeaveTracker[[#This Row],[Employee Name]]),"-----",VLOOKUP(LeaveTracker[[#This Row],[Employee Name]],Employees[[Employee Name]:[Office]],7))</f>
        <v>LIBRARY</v>
      </c>
      <c r="F6901" s="19" t="str">
        <f>IF(ISBLANK(LeaveTracker[[#This Row],[Employee Name]]),"-----",VLOOKUP(LeaveTracker[[#This Row],[Employee Name]],Employees[[Employee Name]:[Office]],6))</f>
        <v>REGULAR</v>
      </c>
      <c r="G6901" s="24">
        <v>45117</v>
      </c>
      <c r="H6901" s="24">
        <v>45117</v>
      </c>
      <c r="I6901" s="20" t="s">
        <v>81</v>
      </c>
      <c r="K6901" s="61" t="str">
        <f ca="1">LeaveTracker[[#This Row],[Days]]&amp;" "&amp;LeaveTracker[[#This Row],[Type of Leave]]</f>
        <v>1 SL</v>
      </c>
      <c r="L6901" s="23">
        <f ca="1">NETWORKDAYS(LeaveTracker[[#This Row],[Start Date]],LeaveTracker[[#This Row],[End Date]],lstHolidays)</f>
        <v>1</v>
      </c>
      <c r="M6901" s="27"/>
    </row>
    <row r="6902" spans="1:13" ht="30" hidden="1" customHeight="1" x14ac:dyDescent="0.3">
      <c r="A6902" s="27">
        <f>A6900+1</f>
        <v>3063</v>
      </c>
      <c r="B6902" s="31">
        <v>45134</v>
      </c>
      <c r="C6902" s="31">
        <v>45127</v>
      </c>
      <c r="D6902" s="19" t="s">
        <v>2162</v>
      </c>
      <c r="E6902" s="19" t="str">
        <f>IF(ISBLANK(LeaveTracker[[#This Row],[Employee Name]]),"-----",VLOOKUP(LeaveTracker[[#This Row],[Employee Name]],Employees[[Employee Name]:[Office]],7))</f>
        <v>GSO</v>
      </c>
      <c r="F6902" s="19">
        <f>IF(ISBLANK(LeaveTracker[[#This Row],[Employee Name]]),"-----",VLOOKUP(LeaveTracker[[#This Row],[Employee Name]],Employees[[Employee Name]:[Office]],6))</f>
        <v>0</v>
      </c>
      <c r="G6902" s="24">
        <v>45119</v>
      </c>
      <c r="H6902" s="24">
        <v>45138</v>
      </c>
      <c r="I6902" s="20" t="s">
        <v>81</v>
      </c>
      <c r="K6902" s="61" t="str">
        <f ca="1">LeaveTracker[[#This Row],[Days]]&amp;" "&amp;LeaveTracker[[#This Row],[Type of Leave]]</f>
        <v>13 SL</v>
      </c>
      <c r="L6902" s="23">
        <f ca="1">NETWORKDAYS(LeaveTracker[[#This Row],[Start Date]],LeaveTracker[[#This Row],[End Date]],lstHolidays)</f>
        <v>13</v>
      </c>
      <c r="M6902" s="27"/>
    </row>
    <row r="6903" spans="1:13" ht="30" hidden="1" customHeight="1" x14ac:dyDescent="0.3">
      <c r="A6903" s="27">
        <f t="shared" si="83"/>
        <v>3064</v>
      </c>
      <c r="B6903" s="31">
        <v>45134</v>
      </c>
      <c r="C6903" s="31">
        <v>45125</v>
      </c>
      <c r="D6903" s="19" t="s">
        <v>574</v>
      </c>
      <c r="E6903" s="19" t="str">
        <f>IF(ISBLANK(LeaveTracker[[#This Row],[Employee Name]]),"-----",VLOOKUP(LeaveTracker[[#This Row],[Employee Name]],Employees[[Employee Name]:[Office]],7))</f>
        <v>CCT</v>
      </c>
      <c r="F6903" s="19" t="str">
        <f>IF(ISBLANK(LeaveTracker[[#This Row],[Employee Name]]),"-----",VLOOKUP(LeaveTracker[[#This Row],[Employee Name]],Employees[[Employee Name]:[Office]],6))</f>
        <v>REGULAR</v>
      </c>
      <c r="G6903" s="24">
        <v>45125</v>
      </c>
      <c r="H6903" s="24">
        <v>45125</v>
      </c>
      <c r="I6903" s="20" t="s">
        <v>81</v>
      </c>
      <c r="K6903" s="61" t="str">
        <f ca="1">LeaveTracker[[#This Row],[Days]]&amp;" "&amp;LeaveTracker[[#This Row],[Type of Leave]]</f>
        <v>1 SL</v>
      </c>
      <c r="L6903" s="23">
        <f ca="1">NETWORKDAYS(LeaveTracker[[#This Row],[Start Date]],LeaveTracker[[#This Row],[End Date]],lstHolidays)</f>
        <v>1</v>
      </c>
      <c r="M6903" s="27"/>
    </row>
    <row r="6904" spans="1:13" ht="30" hidden="1" customHeight="1" x14ac:dyDescent="0.3">
      <c r="A6904" s="27">
        <f t="shared" si="83"/>
        <v>3065</v>
      </c>
      <c r="B6904" s="31">
        <v>45134</v>
      </c>
      <c r="C6904" s="31">
        <v>45126</v>
      </c>
      <c r="D6904" s="19" t="s">
        <v>171</v>
      </c>
      <c r="E6904" s="19" t="str">
        <f>IF(ISBLANK(LeaveTracker[[#This Row],[Employee Name]]),"-----",VLOOKUP(LeaveTracker[[#This Row],[Employee Name]],Employees[[Employee Name]:[Office]],7))</f>
        <v>HRMO</v>
      </c>
      <c r="F6904" s="19" t="str">
        <f>IF(ISBLANK(LeaveTracker[[#This Row],[Employee Name]]),"-----",VLOOKUP(LeaveTracker[[#This Row],[Employee Name]],Employees[[Employee Name]:[Office]],6))</f>
        <v>REGULAR</v>
      </c>
      <c r="G6904" s="24">
        <v>45125</v>
      </c>
      <c r="H6904" s="24">
        <v>45125</v>
      </c>
      <c r="I6904" s="20" t="s">
        <v>81</v>
      </c>
      <c r="K6904" s="61" t="str">
        <f ca="1">LeaveTracker[[#This Row],[Days]]&amp;" "&amp;LeaveTracker[[#This Row],[Type of Leave]]</f>
        <v>1 SL</v>
      </c>
      <c r="L6904" s="23">
        <f ca="1">NETWORKDAYS(LeaveTracker[[#This Row],[Start Date]],LeaveTracker[[#This Row],[End Date]],lstHolidays)</f>
        <v>1</v>
      </c>
      <c r="M6904" s="27"/>
    </row>
    <row r="6905" spans="1:13" ht="30" hidden="1" customHeight="1" x14ac:dyDescent="0.3">
      <c r="A6905" s="27">
        <f t="shared" si="83"/>
        <v>3066</v>
      </c>
      <c r="B6905" s="31">
        <v>45134</v>
      </c>
      <c r="C6905" s="31">
        <v>45125</v>
      </c>
      <c r="D6905" s="19" t="s">
        <v>553</v>
      </c>
      <c r="E6905" s="19" t="str">
        <f>IF(ISBLANK(LeaveTracker[[#This Row],[Employee Name]]),"-----",VLOOKUP(LeaveTracker[[#This Row],[Employee Name]],Employees[[Employee Name]:[Office]],7))</f>
        <v>CENRO</v>
      </c>
      <c r="F6905" s="19" t="str">
        <f>IF(ISBLANK(LeaveTracker[[#This Row],[Employee Name]]),"-----",VLOOKUP(LeaveTracker[[#This Row],[Employee Name]],Employees[[Employee Name]:[Office]],6))</f>
        <v>REGULAR</v>
      </c>
      <c r="G6905" s="24">
        <v>45124</v>
      </c>
      <c r="H6905" s="24">
        <v>45124</v>
      </c>
      <c r="I6905" s="20" t="s">
        <v>81</v>
      </c>
      <c r="K6905" s="61" t="str">
        <f ca="1">LeaveTracker[[#This Row],[Days]]&amp;" "&amp;LeaveTracker[[#This Row],[Type of Leave]]</f>
        <v>1 SL</v>
      </c>
      <c r="L6905" s="23">
        <f ca="1">NETWORKDAYS(LeaveTracker[[#This Row],[Start Date]],LeaveTracker[[#This Row],[End Date]],lstHolidays)</f>
        <v>1</v>
      </c>
      <c r="M6905" s="27"/>
    </row>
    <row r="6906" spans="1:13" ht="30" hidden="1" customHeight="1" x14ac:dyDescent="0.3">
      <c r="A6906" s="27">
        <f t="shared" si="83"/>
        <v>3067</v>
      </c>
      <c r="B6906" s="31">
        <v>45134</v>
      </c>
      <c r="C6906" s="31">
        <v>45126</v>
      </c>
      <c r="D6906" s="19" t="s">
        <v>583</v>
      </c>
      <c r="E6906" s="19" t="str">
        <f>IF(ISBLANK(LeaveTracker[[#This Row],[Employee Name]]),"-----",VLOOKUP(LeaveTracker[[#This Row],[Employee Name]],Employees[[Employee Name]:[Office]],7))</f>
        <v>CCT</v>
      </c>
      <c r="F6906" s="19" t="str">
        <f>IF(ISBLANK(LeaveTracker[[#This Row],[Employee Name]]),"-----",VLOOKUP(LeaveTracker[[#This Row],[Employee Name]],Employees[[Employee Name]:[Office]],6))</f>
        <v>REGULAR</v>
      </c>
      <c r="G6906" s="24">
        <v>45117</v>
      </c>
      <c r="H6906" s="24">
        <v>45117</v>
      </c>
      <c r="I6906" s="20" t="s">
        <v>81</v>
      </c>
      <c r="K6906" s="61" t="str">
        <f ca="1">LeaveTracker[[#This Row],[Days]]&amp;" "&amp;LeaveTracker[[#This Row],[Type of Leave]]</f>
        <v>1 SL</v>
      </c>
      <c r="L6906" s="23">
        <f ca="1">NETWORKDAYS(LeaveTracker[[#This Row],[Start Date]],LeaveTracker[[#This Row],[End Date]],lstHolidays)</f>
        <v>1</v>
      </c>
      <c r="M6906" s="27"/>
    </row>
    <row r="6907" spans="1:13" ht="30" hidden="1" customHeight="1" x14ac:dyDescent="0.3">
      <c r="A6907" s="27">
        <v>3067</v>
      </c>
      <c r="B6907" s="31">
        <v>45134</v>
      </c>
      <c r="C6907" s="31">
        <v>45126</v>
      </c>
      <c r="D6907" s="19" t="s">
        <v>583</v>
      </c>
      <c r="E6907" s="19" t="str">
        <f>IF(ISBLANK(LeaveTracker[[#This Row],[Employee Name]]),"-----",VLOOKUP(LeaveTracker[[#This Row],[Employee Name]],Employees[[Employee Name]:[Office]],7))</f>
        <v>CCT</v>
      </c>
      <c r="F6907" s="19" t="str">
        <f>IF(ISBLANK(LeaveTracker[[#This Row],[Employee Name]]),"-----",VLOOKUP(LeaveTracker[[#This Row],[Employee Name]],Employees[[Employee Name]:[Office]],6))</f>
        <v>REGULAR</v>
      </c>
      <c r="G6907" s="24">
        <v>45124</v>
      </c>
      <c r="H6907" s="24">
        <v>45124</v>
      </c>
      <c r="I6907" s="20" t="s">
        <v>81</v>
      </c>
      <c r="K6907" s="61" t="str">
        <f ca="1">LeaveTracker[[#This Row],[Days]]&amp;" "&amp;LeaveTracker[[#This Row],[Type of Leave]]</f>
        <v>1 SL</v>
      </c>
      <c r="L6907" s="23">
        <f ca="1">NETWORKDAYS(LeaveTracker[[#This Row],[Start Date]],LeaveTracker[[#This Row],[End Date]],lstHolidays)</f>
        <v>1</v>
      </c>
      <c r="M6907" s="27"/>
    </row>
    <row r="6908" spans="1:13" ht="30" hidden="1" customHeight="1" x14ac:dyDescent="0.3">
      <c r="A6908" s="27">
        <f>A6906+1</f>
        <v>3068</v>
      </c>
      <c r="B6908" s="31">
        <v>45134</v>
      </c>
      <c r="C6908" s="31">
        <v>45092</v>
      </c>
      <c r="D6908" s="19" t="s">
        <v>1900</v>
      </c>
      <c r="E6908" s="19" t="str">
        <f>IF(ISBLANK(LeaveTracker[[#This Row],[Employee Name]]),"-----",VLOOKUP(LeaveTracker[[#This Row],[Employee Name]],Employees[[Employee Name]:[Office]],7))</f>
        <v>TICC</v>
      </c>
      <c r="F6908" s="19" t="str">
        <f>IF(ISBLANK(LeaveTracker[[#This Row],[Employee Name]]),"-----",VLOOKUP(LeaveTracker[[#This Row],[Employee Name]],Employees[[Employee Name]:[Office]],6))</f>
        <v>CASUAL</v>
      </c>
      <c r="G6908" s="24">
        <v>45084</v>
      </c>
      <c r="H6908" s="24">
        <v>45084</v>
      </c>
      <c r="I6908" s="20" t="s">
        <v>81</v>
      </c>
      <c r="K6908" s="61" t="str">
        <f ca="1">LeaveTracker[[#This Row],[Days]]&amp;" "&amp;LeaveTracker[[#This Row],[Type of Leave]]</f>
        <v>1 SL</v>
      </c>
      <c r="L6908" s="23">
        <f ca="1">NETWORKDAYS(LeaveTracker[[#This Row],[Start Date]],LeaveTracker[[#This Row],[End Date]],lstHolidays)</f>
        <v>1</v>
      </c>
      <c r="M6908" s="27"/>
    </row>
    <row r="6909" spans="1:13" ht="30" hidden="1" customHeight="1" x14ac:dyDescent="0.3">
      <c r="A6909" s="27">
        <v>3068</v>
      </c>
      <c r="B6909" s="31">
        <v>45134</v>
      </c>
      <c r="C6909" s="31">
        <v>45092</v>
      </c>
      <c r="D6909" s="19" t="s">
        <v>1900</v>
      </c>
      <c r="E6909" s="19" t="str">
        <f>IF(ISBLANK(LeaveTracker[[#This Row],[Employee Name]]),"-----",VLOOKUP(LeaveTracker[[#This Row],[Employee Name]],Employees[[Employee Name]:[Office]],7))</f>
        <v>TICC</v>
      </c>
      <c r="F6909" s="19" t="str">
        <f>IF(ISBLANK(LeaveTracker[[#This Row],[Employee Name]]),"-----",VLOOKUP(LeaveTracker[[#This Row],[Employee Name]],Employees[[Employee Name]:[Office]],6))</f>
        <v>CASUAL</v>
      </c>
      <c r="G6909" s="24">
        <v>45090</v>
      </c>
      <c r="H6909" s="24">
        <v>45090</v>
      </c>
      <c r="I6909" s="20" t="s">
        <v>81</v>
      </c>
      <c r="K6909" s="61" t="str">
        <f ca="1">LeaveTracker[[#This Row],[Days]]&amp;" "&amp;LeaveTracker[[#This Row],[Type of Leave]]</f>
        <v>1 SL</v>
      </c>
      <c r="L6909" s="23">
        <f ca="1">NETWORKDAYS(LeaveTracker[[#This Row],[Start Date]],LeaveTracker[[#This Row],[End Date]],lstHolidays)</f>
        <v>1</v>
      </c>
      <c r="M6909" s="27"/>
    </row>
    <row r="6910" spans="1:13" ht="30" hidden="1" customHeight="1" x14ac:dyDescent="0.3">
      <c r="A6910" s="27">
        <f>A6908+1</f>
        <v>3069</v>
      </c>
      <c r="B6910" s="31">
        <v>45134</v>
      </c>
      <c r="C6910" s="31">
        <v>45125</v>
      </c>
      <c r="D6910" s="19" t="s">
        <v>1899</v>
      </c>
      <c r="E6910" s="19" t="str">
        <f>IF(ISBLANK(LeaveTracker[[#This Row],[Employee Name]]),"-----",VLOOKUP(LeaveTracker[[#This Row],[Employee Name]],Employees[[Employee Name]:[Office]],7))</f>
        <v>TICC</v>
      </c>
      <c r="F6910" s="19" t="str">
        <f>IF(ISBLANK(LeaveTracker[[#This Row],[Employee Name]]),"-----",VLOOKUP(LeaveTracker[[#This Row],[Employee Name]],Employees[[Employee Name]:[Office]],6))</f>
        <v>CASUAL</v>
      </c>
      <c r="G6910" s="24">
        <v>45134</v>
      </c>
      <c r="H6910" s="24">
        <v>45134</v>
      </c>
      <c r="I6910" s="20" t="s">
        <v>82</v>
      </c>
      <c r="K6910" s="61" t="str">
        <f ca="1">LeaveTracker[[#This Row],[Days]]&amp;" "&amp;LeaveTracker[[#This Row],[Type of Leave]]</f>
        <v>1 VL</v>
      </c>
      <c r="L6910" s="23">
        <f ca="1">NETWORKDAYS(LeaveTracker[[#This Row],[Start Date]],LeaveTracker[[#This Row],[End Date]],lstHolidays)</f>
        <v>1</v>
      </c>
      <c r="M6910" s="27"/>
    </row>
    <row r="6911" spans="1:13" ht="30" hidden="1" customHeight="1" x14ac:dyDescent="0.3">
      <c r="A6911" s="27">
        <v>3069</v>
      </c>
      <c r="B6911" s="31">
        <v>45134</v>
      </c>
      <c r="C6911" s="31">
        <v>45125</v>
      </c>
      <c r="D6911" s="19" t="s">
        <v>1899</v>
      </c>
      <c r="E6911" s="19" t="str">
        <f>IF(ISBLANK(LeaveTracker[[#This Row],[Employee Name]]),"-----",VLOOKUP(LeaveTracker[[#This Row],[Employee Name]],Employees[[Employee Name]:[Office]],7))</f>
        <v>TICC</v>
      </c>
      <c r="F6911" s="19" t="str">
        <f>IF(ISBLANK(LeaveTracker[[#This Row],[Employee Name]]),"-----",VLOOKUP(LeaveTracker[[#This Row],[Employee Name]],Employees[[Employee Name]:[Office]],6))</f>
        <v>CASUAL</v>
      </c>
      <c r="G6911" s="24">
        <v>45138</v>
      </c>
      <c r="H6911" s="24">
        <v>45138</v>
      </c>
      <c r="I6911" s="20" t="s">
        <v>82</v>
      </c>
      <c r="K6911" s="61" t="str">
        <f ca="1">LeaveTracker[[#This Row],[Days]]&amp;" "&amp;LeaveTracker[[#This Row],[Type of Leave]]</f>
        <v>1 VL</v>
      </c>
      <c r="L6911" s="23">
        <f ca="1">NETWORKDAYS(LeaveTracker[[#This Row],[Start Date]],LeaveTracker[[#This Row],[End Date]],lstHolidays)</f>
        <v>1</v>
      </c>
      <c r="M6911" s="27"/>
    </row>
    <row r="6912" spans="1:13" ht="30" hidden="1" customHeight="1" x14ac:dyDescent="0.3">
      <c r="A6912" s="27">
        <f>A6910+1</f>
        <v>3070</v>
      </c>
      <c r="B6912" s="31">
        <v>45134</v>
      </c>
      <c r="C6912" s="31">
        <v>45132</v>
      </c>
      <c r="D6912" s="19" t="s">
        <v>1864</v>
      </c>
      <c r="E6912" s="19" t="str">
        <f>IF(ISBLANK(LeaveTracker[[#This Row],[Employee Name]]),"-----",VLOOKUP(LeaveTracker[[#This Row],[Employee Name]],Employees[[Employee Name]:[Office]],7))</f>
        <v>TICC</v>
      </c>
      <c r="F6912" s="19" t="str">
        <f>IF(ISBLANK(LeaveTracker[[#This Row],[Employee Name]]),"-----",VLOOKUP(LeaveTracker[[#This Row],[Employee Name]],Employees[[Employee Name]:[Office]],6))</f>
        <v>CASUAL</v>
      </c>
      <c r="G6912" s="24">
        <v>45139</v>
      </c>
      <c r="H6912" s="24">
        <v>45142</v>
      </c>
      <c r="I6912" s="20" t="s">
        <v>82</v>
      </c>
      <c r="K6912" s="61" t="str">
        <f ca="1">LeaveTracker[[#This Row],[Days]]&amp;" "&amp;LeaveTracker[[#This Row],[Type of Leave]]</f>
        <v>4 VL</v>
      </c>
      <c r="L6912" s="23">
        <f ca="1">NETWORKDAYS(LeaveTracker[[#This Row],[Start Date]],LeaveTracker[[#This Row],[End Date]],lstHolidays)</f>
        <v>4</v>
      </c>
      <c r="M6912" s="27"/>
    </row>
    <row r="6913" spans="1:13" ht="30" hidden="1" customHeight="1" x14ac:dyDescent="0.3">
      <c r="A6913" s="27">
        <f>A6912+1</f>
        <v>3071</v>
      </c>
      <c r="B6913" s="31">
        <v>45134</v>
      </c>
      <c r="C6913" s="31">
        <v>45127</v>
      </c>
      <c r="D6913" s="19" t="s">
        <v>1864</v>
      </c>
      <c r="E6913" s="19" t="str">
        <f>IF(ISBLANK(LeaveTracker[[#This Row],[Employee Name]]),"-----",VLOOKUP(LeaveTracker[[#This Row],[Employee Name]],Employees[[Employee Name]:[Office]],7))</f>
        <v>TICC</v>
      </c>
      <c r="F6913" s="19" t="str">
        <f>IF(ISBLANK(LeaveTracker[[#This Row],[Employee Name]]),"-----",VLOOKUP(LeaveTracker[[#This Row],[Employee Name]],Employees[[Employee Name]:[Office]],6))</f>
        <v>CASUAL</v>
      </c>
      <c r="G6913" s="24">
        <v>45134</v>
      </c>
      <c r="H6913" s="24">
        <v>45138</v>
      </c>
      <c r="I6913" s="20" t="s">
        <v>82</v>
      </c>
      <c r="K6913" s="61" t="str">
        <f ca="1">LeaveTracker[[#This Row],[Days]]&amp;" "&amp;LeaveTracker[[#This Row],[Type of Leave]]</f>
        <v>3 VL</v>
      </c>
      <c r="L6913" s="23">
        <f ca="1">NETWORKDAYS(LeaveTracker[[#This Row],[Start Date]],LeaveTracker[[#This Row],[End Date]],lstHolidays)</f>
        <v>3</v>
      </c>
      <c r="M6913" s="27"/>
    </row>
    <row r="6914" spans="1:13" ht="30" hidden="1" customHeight="1" x14ac:dyDescent="0.3">
      <c r="A6914" s="27">
        <f t="shared" si="83"/>
        <v>3072</v>
      </c>
      <c r="B6914" s="31">
        <v>45134</v>
      </c>
      <c r="C6914" s="31">
        <v>45128</v>
      </c>
      <c r="D6914" s="19" t="s">
        <v>1801</v>
      </c>
      <c r="E6914" s="19" t="str">
        <f>IF(ISBLANK(LeaveTracker[[#This Row],[Employee Name]]),"-----",VLOOKUP(LeaveTracker[[#This Row],[Employee Name]],Employees[[Employee Name]:[Office]],7))</f>
        <v>CENRO</v>
      </c>
      <c r="F6914" s="19" t="str">
        <f>IF(ISBLANK(LeaveTracker[[#This Row],[Employee Name]]),"-----",VLOOKUP(LeaveTracker[[#This Row],[Employee Name]],Employees[[Employee Name]:[Office]],6))</f>
        <v>CASUAL</v>
      </c>
      <c r="G6914" s="24">
        <v>45121</v>
      </c>
      <c r="H6914" s="24">
        <v>45121</v>
      </c>
      <c r="I6914" s="20" t="s">
        <v>81</v>
      </c>
      <c r="K6914" s="61" t="str">
        <f ca="1">LeaveTracker[[#This Row],[Days]]&amp;" "&amp;LeaveTracker[[#This Row],[Type of Leave]]</f>
        <v>1 SL</v>
      </c>
      <c r="L6914" s="23">
        <f ca="1">NETWORKDAYS(LeaveTracker[[#This Row],[Start Date]],LeaveTracker[[#This Row],[End Date]],lstHolidays)</f>
        <v>1</v>
      </c>
      <c r="M6914" s="27"/>
    </row>
    <row r="6915" spans="1:13" ht="30" hidden="1" customHeight="1" x14ac:dyDescent="0.3">
      <c r="A6915" s="27">
        <v>3072</v>
      </c>
      <c r="B6915" s="31">
        <v>45134</v>
      </c>
      <c r="C6915" s="31">
        <v>45128</v>
      </c>
      <c r="D6915" s="19" t="s">
        <v>1801</v>
      </c>
      <c r="E6915" s="19" t="str">
        <f>IF(ISBLANK(LeaveTracker[[#This Row],[Employee Name]]),"-----",VLOOKUP(LeaveTracker[[#This Row],[Employee Name]],Employees[[Employee Name]:[Office]],7))</f>
        <v>CENRO</v>
      </c>
      <c r="F6915" s="19" t="str">
        <f>IF(ISBLANK(LeaveTracker[[#This Row],[Employee Name]]),"-----",VLOOKUP(LeaveTracker[[#This Row],[Employee Name]],Employees[[Employee Name]:[Office]],6))</f>
        <v>CASUAL</v>
      </c>
      <c r="G6915" s="24">
        <v>45126</v>
      </c>
      <c r="H6915" s="24">
        <v>45127</v>
      </c>
      <c r="I6915" s="20" t="s">
        <v>81</v>
      </c>
      <c r="K6915" s="61" t="str">
        <f ca="1">LeaveTracker[[#This Row],[Days]]&amp;" "&amp;LeaveTracker[[#This Row],[Type of Leave]]</f>
        <v>2 SL</v>
      </c>
      <c r="L6915" s="23">
        <f ca="1">NETWORKDAYS(LeaveTracker[[#This Row],[Start Date]],LeaveTracker[[#This Row],[End Date]],lstHolidays)</f>
        <v>2</v>
      </c>
      <c r="M6915" s="27"/>
    </row>
    <row r="6916" spans="1:13" ht="30" hidden="1" customHeight="1" x14ac:dyDescent="0.3">
      <c r="A6916" s="27">
        <f>A6914+1</f>
        <v>3073</v>
      </c>
      <c r="B6916" s="31">
        <v>45134</v>
      </c>
      <c r="C6916" s="31">
        <v>45124</v>
      </c>
      <c r="D6916" s="19" t="s">
        <v>1973</v>
      </c>
      <c r="E6916" s="19" t="str">
        <f>IF(ISBLANK(LeaveTracker[[#This Row],[Employee Name]]),"-----",VLOOKUP(LeaveTracker[[#This Row],[Employee Name]],Employees[[Employee Name]:[Office]],7))</f>
        <v>CENRO</v>
      </c>
      <c r="F6916" s="19">
        <f>IF(ISBLANK(LeaveTracker[[#This Row],[Employee Name]]),"-----",VLOOKUP(LeaveTracker[[#This Row],[Employee Name]],Employees[[Employee Name]:[Office]],6))</f>
        <v>0</v>
      </c>
      <c r="G6916" s="24">
        <v>45122</v>
      </c>
      <c r="H6916" s="24">
        <v>45122</v>
      </c>
      <c r="I6916" s="20" t="s">
        <v>81</v>
      </c>
      <c r="K6916" s="61" t="str">
        <f>LeaveTracker[[#This Row],[Days]]&amp;" "&amp;LeaveTracker[[#This Row],[Type of Leave]]</f>
        <v>1 SL</v>
      </c>
      <c r="L6916" s="23">
        <v>1</v>
      </c>
      <c r="M6916" s="27"/>
    </row>
    <row r="6917" spans="1:13" ht="30" hidden="1" customHeight="1" x14ac:dyDescent="0.3">
      <c r="A6917" s="27">
        <f t="shared" si="83"/>
        <v>3074</v>
      </c>
      <c r="B6917" s="31">
        <v>45134</v>
      </c>
      <c r="C6917" s="31">
        <v>45125</v>
      </c>
      <c r="D6917" s="19" t="s">
        <v>1786</v>
      </c>
      <c r="E6917" s="19" t="str">
        <f>IF(ISBLANK(LeaveTracker[[#This Row],[Employee Name]]),"-----",VLOOKUP(LeaveTracker[[#This Row],[Employee Name]],Employees[[Employee Name]:[Office]],7))</f>
        <v>MAHOGANY MARKET</v>
      </c>
      <c r="F6917" s="19" t="str">
        <f>IF(ISBLANK(LeaveTracker[[#This Row],[Employee Name]]),"-----",VLOOKUP(LeaveTracker[[#This Row],[Employee Name]],Employees[[Employee Name]:[Office]],6))</f>
        <v>CASUAL</v>
      </c>
      <c r="G6917" s="24">
        <v>45108</v>
      </c>
      <c r="H6917" s="24">
        <v>45123</v>
      </c>
      <c r="I6917" s="20" t="s">
        <v>81</v>
      </c>
      <c r="K6917" s="61" t="str">
        <f>LeaveTracker[[#This Row],[Days]]&amp;" "&amp;LeaveTracker[[#This Row],[Type of Leave]]</f>
        <v>14 SL</v>
      </c>
      <c r="L6917" s="23">
        <v>14</v>
      </c>
      <c r="M6917" s="27"/>
    </row>
    <row r="6918" spans="1:13" ht="30" hidden="1" customHeight="1" x14ac:dyDescent="0.3">
      <c r="A6918" s="27">
        <f t="shared" si="83"/>
        <v>3075</v>
      </c>
      <c r="B6918" s="31">
        <v>45134</v>
      </c>
      <c r="C6918" s="31">
        <v>45127</v>
      </c>
      <c r="D6918" s="19" t="s">
        <v>1926</v>
      </c>
      <c r="E6918" s="19" t="str">
        <f>IF(ISBLANK(LeaveTracker[[#This Row],[Employee Name]]),"-----",VLOOKUP(LeaveTracker[[#This Row],[Employee Name]],Employees[[Employee Name]:[Office]],7))</f>
        <v>INTERNAL</v>
      </c>
      <c r="F6918" s="19" t="str">
        <f>IF(ISBLANK(LeaveTracker[[#This Row],[Employee Name]]),"-----",VLOOKUP(LeaveTracker[[#This Row],[Employee Name]],Employees[[Employee Name]:[Office]],6))</f>
        <v>CASUAL</v>
      </c>
      <c r="G6918" s="24">
        <v>45117</v>
      </c>
      <c r="H6918" s="24">
        <v>45117</v>
      </c>
      <c r="I6918" s="20" t="s">
        <v>81</v>
      </c>
      <c r="K6918" s="61" t="str">
        <f ca="1">LeaveTracker[[#This Row],[Days]]&amp;" "&amp;LeaveTracker[[#This Row],[Type of Leave]]</f>
        <v>1 SL</v>
      </c>
      <c r="L6918" s="23">
        <f ca="1">NETWORKDAYS(LeaveTracker[[#This Row],[Start Date]],LeaveTracker[[#This Row],[End Date]],lstHolidays)</f>
        <v>1</v>
      </c>
      <c r="M6918" s="27"/>
    </row>
    <row r="6919" spans="1:13" ht="30" hidden="1" customHeight="1" x14ac:dyDescent="0.3">
      <c r="A6919" s="27">
        <f t="shared" si="83"/>
        <v>3076</v>
      </c>
      <c r="B6919" s="31">
        <v>45134</v>
      </c>
      <c r="C6919" s="31">
        <v>45127</v>
      </c>
      <c r="D6919" s="19" t="s">
        <v>1926</v>
      </c>
      <c r="E6919" s="19" t="str">
        <f>IF(ISBLANK(LeaveTracker[[#This Row],[Employee Name]]),"-----",VLOOKUP(LeaveTracker[[#This Row],[Employee Name]],Employees[[Employee Name]:[Office]],7))</f>
        <v>INTERNAL</v>
      </c>
      <c r="F6919" s="19" t="str">
        <f>IF(ISBLANK(LeaveTracker[[#This Row],[Employee Name]]),"-----",VLOOKUP(LeaveTracker[[#This Row],[Employee Name]],Employees[[Employee Name]:[Office]],6))</f>
        <v>CASUAL</v>
      </c>
      <c r="G6919" s="24">
        <v>45124</v>
      </c>
      <c r="H6919" s="24">
        <v>45126</v>
      </c>
      <c r="I6919" s="20" t="s">
        <v>81</v>
      </c>
      <c r="K6919" s="61" t="str">
        <f ca="1">LeaveTracker[[#This Row],[Days]]&amp;" "&amp;LeaveTracker[[#This Row],[Type of Leave]]</f>
        <v>3 SL</v>
      </c>
      <c r="L6919" s="23">
        <f ca="1">NETWORKDAYS(LeaveTracker[[#This Row],[Start Date]],LeaveTracker[[#This Row],[End Date]],lstHolidays)</f>
        <v>3</v>
      </c>
      <c r="M6919" s="27"/>
    </row>
    <row r="6920" spans="1:13" ht="30" hidden="1" customHeight="1" x14ac:dyDescent="0.3">
      <c r="A6920" s="27">
        <f t="shared" si="83"/>
        <v>3077</v>
      </c>
      <c r="B6920" s="31">
        <v>45134</v>
      </c>
      <c r="C6920" s="31">
        <v>45127</v>
      </c>
      <c r="D6920" s="19" t="s">
        <v>1844</v>
      </c>
      <c r="E6920" s="19" t="str">
        <f>IF(ISBLANK(LeaveTracker[[#This Row],[Employee Name]]),"-----",VLOOKUP(LeaveTracker[[#This Row],[Employee Name]],Employees[[Employee Name]:[Office]],7))</f>
        <v>EEO/CITY MARKET</v>
      </c>
      <c r="F6920" s="19" t="str">
        <f>IF(ISBLANK(LeaveTracker[[#This Row],[Employee Name]]),"-----",VLOOKUP(LeaveTracker[[#This Row],[Employee Name]],Employees[[Employee Name]:[Office]],6))</f>
        <v>CASUAL</v>
      </c>
      <c r="G6920" s="24">
        <v>45124</v>
      </c>
      <c r="H6920" s="24">
        <v>45124</v>
      </c>
      <c r="I6920" s="20" t="s">
        <v>298</v>
      </c>
      <c r="J6920" s="43" t="s">
        <v>1003</v>
      </c>
      <c r="K6920" s="61" t="str">
        <f ca="1">LeaveTracker[[#This Row],[Days]]&amp;" "&amp;LeaveTracker[[#This Row],[Type of Leave]]</f>
        <v>1 OTHER</v>
      </c>
      <c r="L6920" s="23">
        <f ca="1">NETWORKDAYS(LeaveTracker[[#This Row],[Start Date]],LeaveTracker[[#This Row],[End Date]],lstHolidays)</f>
        <v>1</v>
      </c>
      <c r="M6920" s="27"/>
    </row>
    <row r="6921" spans="1:13" ht="30" hidden="1" customHeight="1" x14ac:dyDescent="0.3">
      <c r="A6921" s="27">
        <v>3077</v>
      </c>
      <c r="B6921" s="31">
        <v>45134</v>
      </c>
      <c r="C6921" s="31">
        <v>45127</v>
      </c>
      <c r="D6921" s="19" t="s">
        <v>1844</v>
      </c>
      <c r="E6921" s="19" t="str">
        <f>IF(ISBLANK(LeaveTracker[[#This Row],[Employee Name]]),"-----",VLOOKUP(LeaveTracker[[#This Row],[Employee Name]],Employees[[Employee Name]:[Office]],7))</f>
        <v>EEO/CITY MARKET</v>
      </c>
      <c r="F6921" s="19" t="str">
        <f>IF(ISBLANK(LeaveTracker[[#This Row],[Employee Name]]),"-----",VLOOKUP(LeaveTracker[[#This Row],[Employee Name]],Employees[[Employee Name]:[Office]],6))</f>
        <v>CASUAL</v>
      </c>
      <c r="G6921" s="24">
        <v>45126</v>
      </c>
      <c r="H6921" s="24">
        <v>45126</v>
      </c>
      <c r="I6921" s="20" t="s">
        <v>298</v>
      </c>
      <c r="J6921" s="43" t="s">
        <v>1003</v>
      </c>
      <c r="K6921" s="61" t="str">
        <f ca="1">LeaveTracker[[#This Row],[Days]]&amp;" "&amp;LeaveTracker[[#This Row],[Type of Leave]]</f>
        <v>1 OTHER</v>
      </c>
      <c r="L6921" s="23">
        <f ca="1">NETWORKDAYS(LeaveTracker[[#This Row],[Start Date]],LeaveTracker[[#This Row],[End Date]],lstHolidays)</f>
        <v>1</v>
      </c>
      <c r="M6921" s="27"/>
    </row>
    <row r="6922" spans="1:13" ht="30" hidden="1" customHeight="1" x14ac:dyDescent="0.3">
      <c r="A6922" s="27">
        <f>A6920+1</f>
        <v>3078</v>
      </c>
      <c r="B6922" s="31">
        <v>45134</v>
      </c>
      <c r="C6922" s="31">
        <v>45126</v>
      </c>
      <c r="D6922" s="19" t="s">
        <v>626</v>
      </c>
      <c r="E6922" s="19" t="str">
        <f>IF(ISBLANK(LeaveTracker[[#This Row],[Employee Name]]),"-----",VLOOKUP(LeaveTracker[[#This Row],[Employee Name]],Employees[[Employee Name]:[Office]],7))</f>
        <v>EEO/ CITY MARKET</v>
      </c>
      <c r="F6922" s="19" t="str">
        <f>IF(ISBLANK(LeaveTracker[[#This Row],[Employee Name]]),"-----",VLOOKUP(LeaveTracker[[#This Row],[Employee Name]],Employees[[Employee Name]:[Office]],6))</f>
        <v>REGULAR</v>
      </c>
      <c r="G6922" s="24">
        <v>45125</v>
      </c>
      <c r="H6922" s="24">
        <v>45125</v>
      </c>
      <c r="I6922" s="20" t="s">
        <v>298</v>
      </c>
      <c r="J6922" s="43" t="s">
        <v>1003</v>
      </c>
      <c r="K6922" s="61" t="str">
        <f ca="1">LeaveTracker[[#This Row],[Days]]&amp;" "&amp;LeaveTracker[[#This Row],[Type of Leave]]</f>
        <v>1 OTHER</v>
      </c>
      <c r="L6922" s="23">
        <f ca="1">NETWORKDAYS(LeaveTracker[[#This Row],[Start Date]],LeaveTracker[[#This Row],[End Date]],lstHolidays)</f>
        <v>1</v>
      </c>
      <c r="M6922" s="27"/>
    </row>
    <row r="6923" spans="1:13" ht="30" hidden="1" customHeight="1" x14ac:dyDescent="0.3">
      <c r="A6923" s="27">
        <f t="shared" si="83"/>
        <v>3079</v>
      </c>
      <c r="B6923" s="31">
        <v>45134</v>
      </c>
      <c r="C6923" s="31">
        <v>45126</v>
      </c>
      <c r="D6923" s="19" t="s">
        <v>1834</v>
      </c>
      <c r="E6923" s="19" t="str">
        <f>IF(ISBLANK(LeaveTracker[[#This Row],[Employee Name]]),"-----",VLOOKUP(LeaveTracker[[#This Row],[Employee Name]],Employees[[Employee Name]:[Office]],7))</f>
        <v>EEO/CITY MARKET</v>
      </c>
      <c r="F6923" s="19" t="str">
        <f>IF(ISBLANK(LeaveTracker[[#This Row],[Employee Name]]),"-----",VLOOKUP(LeaveTracker[[#This Row],[Employee Name]],Employees[[Employee Name]:[Office]],6))</f>
        <v>CASUAL</v>
      </c>
      <c r="G6923" s="24">
        <v>45123</v>
      </c>
      <c r="H6923" s="24">
        <v>45124</v>
      </c>
      <c r="I6923" s="20" t="s">
        <v>298</v>
      </c>
      <c r="J6923" s="43" t="s">
        <v>1003</v>
      </c>
      <c r="K6923" s="61" t="str">
        <f>LeaveTracker[[#This Row],[Days]]&amp;" "&amp;LeaveTracker[[#This Row],[Type of Leave]]</f>
        <v>2 OTHER</v>
      </c>
      <c r="L6923" s="23">
        <v>2</v>
      </c>
      <c r="M6923" s="27"/>
    </row>
    <row r="6924" spans="1:13" ht="30" hidden="1" customHeight="1" x14ac:dyDescent="0.3">
      <c r="A6924" s="27">
        <v>3079</v>
      </c>
      <c r="B6924" s="31">
        <v>45134</v>
      </c>
      <c r="C6924" s="31">
        <v>45125</v>
      </c>
      <c r="D6924" s="19" t="s">
        <v>1840</v>
      </c>
      <c r="E6924" s="19" t="str">
        <f>IF(ISBLANK(LeaveTracker[[#This Row],[Employee Name]]),"-----",VLOOKUP(LeaveTracker[[#This Row],[Employee Name]],Employees[[Employee Name]:[Office]],7))</f>
        <v>ONT</v>
      </c>
      <c r="F6924" s="19" t="str">
        <f>IF(ISBLANK(LeaveTracker[[#This Row],[Employee Name]]),"-----",VLOOKUP(LeaveTracker[[#This Row],[Employee Name]],Employees[[Employee Name]:[Office]],6))</f>
        <v>CASUAL</v>
      </c>
      <c r="G6924" s="24">
        <v>45186</v>
      </c>
      <c r="H6924" s="24">
        <v>45188</v>
      </c>
      <c r="I6924" s="20" t="s">
        <v>82</v>
      </c>
      <c r="K6924" s="61" t="str">
        <f>LeaveTracker[[#This Row],[Days]]&amp;" "&amp;LeaveTracker[[#This Row],[Type of Leave]]</f>
        <v>3 VL</v>
      </c>
      <c r="L6924" s="23">
        <v>3</v>
      </c>
      <c r="M6924" s="27"/>
    </row>
    <row r="6925" spans="1:13" ht="30" hidden="1" customHeight="1" x14ac:dyDescent="0.3">
      <c r="A6925" s="27">
        <f>A6923+1</f>
        <v>3080</v>
      </c>
      <c r="B6925" s="31">
        <v>45134</v>
      </c>
      <c r="C6925" s="31">
        <v>45125</v>
      </c>
      <c r="D6925" s="19" t="s">
        <v>1840</v>
      </c>
      <c r="E6925" s="19" t="str">
        <f>IF(ISBLANK(LeaveTracker[[#This Row],[Employee Name]]),"-----",VLOOKUP(LeaveTracker[[#This Row],[Employee Name]],Employees[[Employee Name]:[Office]],7))</f>
        <v>ONT</v>
      </c>
      <c r="F6925" s="19" t="str">
        <f>IF(ISBLANK(LeaveTracker[[#This Row],[Employee Name]]),"-----",VLOOKUP(LeaveTracker[[#This Row],[Employee Name]],Employees[[Employee Name]:[Office]],6))</f>
        <v>CASUAL</v>
      </c>
      <c r="G6925" s="24">
        <v>45185</v>
      </c>
      <c r="H6925" s="24">
        <v>45185</v>
      </c>
      <c r="I6925" s="20" t="s">
        <v>298</v>
      </c>
      <c r="J6925" s="43" t="s">
        <v>1003</v>
      </c>
      <c r="K6925" s="61" t="str">
        <f ca="1">LeaveTracker[[#This Row],[Days]]&amp;" "&amp;LeaveTracker[[#This Row],[Type of Leave]]</f>
        <v>0 OTHER</v>
      </c>
      <c r="L6925" s="23">
        <f ca="1">NETWORKDAYS(LeaveTracker[[#This Row],[Start Date]],LeaveTracker[[#This Row],[End Date]],lstHolidays)</f>
        <v>0</v>
      </c>
      <c r="M6925" s="27"/>
    </row>
    <row r="6926" spans="1:13" ht="30" hidden="1" customHeight="1" x14ac:dyDescent="0.3">
      <c r="A6926" s="27">
        <f t="shared" si="83"/>
        <v>3081</v>
      </c>
      <c r="B6926" s="31">
        <v>45134</v>
      </c>
      <c r="C6926" s="31">
        <v>45127</v>
      </c>
      <c r="D6926" s="19" t="s">
        <v>1774</v>
      </c>
      <c r="E6926" s="19" t="str">
        <f>IF(ISBLANK(LeaveTracker[[#This Row],[Employee Name]]),"-----",VLOOKUP(LeaveTracker[[#This Row],[Employee Name]],Employees[[Employee Name]:[Office]],7))</f>
        <v>GSO</v>
      </c>
      <c r="F6926" s="19" t="str">
        <f>IF(ISBLANK(LeaveTracker[[#This Row],[Employee Name]]),"-----",VLOOKUP(LeaveTracker[[#This Row],[Employee Name]],Employees[[Employee Name]:[Office]],6))</f>
        <v>CASUAL</v>
      </c>
      <c r="G6926" s="24">
        <v>45134</v>
      </c>
      <c r="H6926" s="24">
        <v>45135</v>
      </c>
      <c r="I6926" s="20" t="s">
        <v>82</v>
      </c>
      <c r="K6926" s="61" t="str">
        <f ca="1">LeaveTracker[[#This Row],[Days]]&amp;" "&amp;LeaveTracker[[#This Row],[Type of Leave]]</f>
        <v>2 VL</v>
      </c>
      <c r="L6926" s="23">
        <f ca="1">NETWORKDAYS(LeaveTracker[[#This Row],[Start Date]],LeaveTracker[[#This Row],[End Date]],lstHolidays)</f>
        <v>2</v>
      </c>
      <c r="M6926" s="27"/>
    </row>
    <row r="6927" spans="1:13" ht="30" hidden="1" customHeight="1" x14ac:dyDescent="0.3">
      <c r="A6927" s="27">
        <f t="shared" si="83"/>
        <v>3082</v>
      </c>
      <c r="B6927" s="31">
        <v>45134</v>
      </c>
      <c r="C6927" s="31">
        <v>45124</v>
      </c>
      <c r="D6927" s="19" t="s">
        <v>2041</v>
      </c>
      <c r="E6927" s="19" t="str">
        <f>IF(ISBLANK(LeaveTracker[[#This Row],[Employee Name]]),"-----",VLOOKUP(LeaveTracker[[#This Row],[Employee Name]],Employees[[Employee Name]:[Office]],7))</f>
        <v>INTERNAL</v>
      </c>
      <c r="F6927" s="19" t="str">
        <f>IF(ISBLANK(LeaveTracker[[#This Row],[Employee Name]]),"-----",VLOOKUP(LeaveTracker[[#This Row],[Employee Name]],Employees[[Employee Name]:[Office]],6))</f>
        <v>REGULAR</v>
      </c>
      <c r="G6927" s="24">
        <v>45118</v>
      </c>
      <c r="H6927" s="24">
        <v>45121</v>
      </c>
      <c r="I6927" s="20" t="s">
        <v>81</v>
      </c>
      <c r="K6927" s="61" t="str">
        <f ca="1">LeaveTracker[[#This Row],[Days]]&amp;" "&amp;LeaveTracker[[#This Row],[Type of Leave]]</f>
        <v>4 SL</v>
      </c>
      <c r="L6927" s="23">
        <f ca="1">NETWORKDAYS(LeaveTracker[[#This Row],[Start Date]],LeaveTracker[[#This Row],[End Date]],lstHolidays)</f>
        <v>4</v>
      </c>
      <c r="M6927" s="27"/>
    </row>
    <row r="6928" spans="1:13" ht="30" hidden="1" customHeight="1" x14ac:dyDescent="0.3">
      <c r="A6928" s="27">
        <f t="shared" si="83"/>
        <v>3083</v>
      </c>
      <c r="B6928" s="31">
        <v>45134</v>
      </c>
      <c r="C6928" s="31">
        <v>45126</v>
      </c>
      <c r="D6928" s="19" t="s">
        <v>2016</v>
      </c>
      <c r="E6928" s="19" t="str">
        <f>IF(ISBLANK(LeaveTracker[[#This Row],[Employee Name]]),"-----",VLOOKUP(LeaveTracker[[#This Row],[Employee Name]],Employees[[Employee Name]:[Office]],7))</f>
        <v>HRMO</v>
      </c>
      <c r="F6928" s="19" t="str">
        <f>IF(ISBLANK(LeaveTracker[[#This Row],[Employee Name]]),"-----",VLOOKUP(LeaveTracker[[#This Row],[Employee Name]],Employees[[Employee Name]:[Office]],6))</f>
        <v>REGULAR</v>
      </c>
      <c r="G6928" s="24">
        <v>45125</v>
      </c>
      <c r="H6928" s="24">
        <v>45125</v>
      </c>
      <c r="I6928" s="20" t="s">
        <v>81</v>
      </c>
      <c r="K6928" s="61" t="str">
        <f ca="1">LeaveTracker[[#This Row],[Days]]&amp;" "&amp;LeaveTracker[[#This Row],[Type of Leave]]</f>
        <v>1 SL</v>
      </c>
      <c r="L6928" s="23">
        <f ca="1">NETWORKDAYS(LeaveTracker[[#This Row],[Start Date]],LeaveTracker[[#This Row],[End Date]],lstHolidays)</f>
        <v>1</v>
      </c>
      <c r="M6928" s="27"/>
    </row>
    <row r="6929" spans="1:13" ht="30" hidden="1" customHeight="1" x14ac:dyDescent="0.3">
      <c r="A6929" s="27">
        <f t="shared" si="83"/>
        <v>3084</v>
      </c>
      <c r="B6929" s="31">
        <v>45134</v>
      </c>
      <c r="C6929" s="31">
        <v>45127</v>
      </c>
      <c r="D6929" s="19" t="s">
        <v>1765</v>
      </c>
      <c r="E6929" s="19" t="str">
        <f>IF(ISBLANK(LeaveTracker[[#This Row],[Employee Name]]),"-----",VLOOKUP(LeaveTracker[[#This Row],[Employee Name]],Employees[[Employee Name]:[Office]],7))</f>
        <v>SP</v>
      </c>
      <c r="F6929" s="19" t="str">
        <f>IF(ISBLANK(LeaveTracker[[#This Row],[Employee Name]]),"-----",VLOOKUP(LeaveTracker[[#This Row],[Employee Name]],Employees[[Employee Name]:[Office]],6))</f>
        <v>CASUAL</v>
      </c>
      <c r="G6929" s="24">
        <v>45128</v>
      </c>
      <c r="H6929" s="24">
        <v>45128</v>
      </c>
      <c r="I6929" s="20" t="s">
        <v>82</v>
      </c>
      <c r="K6929" s="61" t="str">
        <f ca="1">LeaveTracker[[#This Row],[Days]]&amp;" "&amp;LeaveTracker[[#This Row],[Type of Leave]]</f>
        <v>1 VL</v>
      </c>
      <c r="L6929" s="23">
        <f ca="1">NETWORKDAYS(LeaveTracker[[#This Row],[Start Date]],LeaveTracker[[#This Row],[End Date]],lstHolidays)</f>
        <v>1</v>
      </c>
      <c r="M6929" s="27"/>
    </row>
    <row r="6930" spans="1:13" ht="30" hidden="1" customHeight="1" x14ac:dyDescent="0.3">
      <c r="A6930" s="27">
        <v>3084</v>
      </c>
      <c r="B6930" s="31">
        <v>45134</v>
      </c>
      <c r="C6930" s="31">
        <v>45127</v>
      </c>
      <c r="D6930" s="19" t="s">
        <v>1765</v>
      </c>
      <c r="E6930" s="19" t="str">
        <f>IF(ISBLANK(LeaveTracker[[#This Row],[Employee Name]]),"-----",VLOOKUP(LeaveTracker[[#This Row],[Employee Name]],Employees[[Employee Name]:[Office]],7))</f>
        <v>SP</v>
      </c>
      <c r="F6930" s="19" t="str">
        <f>IF(ISBLANK(LeaveTracker[[#This Row],[Employee Name]]),"-----",VLOOKUP(LeaveTracker[[#This Row],[Employee Name]],Employees[[Employee Name]:[Office]],6))</f>
        <v>CASUAL</v>
      </c>
      <c r="G6930" s="24">
        <v>45132</v>
      </c>
      <c r="H6930" s="24">
        <v>45132</v>
      </c>
      <c r="I6930" s="20" t="s">
        <v>82</v>
      </c>
      <c r="K6930" s="61" t="str">
        <f ca="1">LeaveTracker[[#This Row],[Days]]&amp;" "&amp;LeaveTracker[[#This Row],[Type of Leave]]</f>
        <v>1 VL</v>
      </c>
      <c r="L6930" s="23">
        <f ca="1">NETWORKDAYS(LeaveTracker[[#This Row],[Start Date]],LeaveTracker[[#This Row],[End Date]],lstHolidays)</f>
        <v>1</v>
      </c>
      <c r="M6930" s="27"/>
    </row>
    <row r="6931" spans="1:13" ht="30" hidden="1" customHeight="1" x14ac:dyDescent="0.3">
      <c r="A6931" s="27">
        <v>3084</v>
      </c>
      <c r="B6931" s="31">
        <v>45134</v>
      </c>
      <c r="C6931" s="31">
        <v>45127</v>
      </c>
      <c r="D6931" s="19" t="s">
        <v>1765</v>
      </c>
      <c r="E6931" s="19" t="str">
        <f>IF(ISBLANK(LeaveTracker[[#This Row],[Employee Name]]),"-----",VLOOKUP(LeaveTracker[[#This Row],[Employee Name]],Employees[[Employee Name]:[Office]],7))</f>
        <v>SP</v>
      </c>
      <c r="F6931" s="19" t="str">
        <f>IF(ISBLANK(LeaveTracker[[#This Row],[Employee Name]]),"-----",VLOOKUP(LeaveTracker[[#This Row],[Employee Name]],Employees[[Employee Name]:[Office]],6))</f>
        <v>CASUAL</v>
      </c>
      <c r="G6931" s="24">
        <v>45135</v>
      </c>
      <c r="H6931" s="24">
        <v>45135</v>
      </c>
      <c r="I6931" s="20" t="s">
        <v>82</v>
      </c>
      <c r="K6931" s="61" t="str">
        <f ca="1">LeaveTracker[[#This Row],[Days]]&amp;" "&amp;LeaveTracker[[#This Row],[Type of Leave]]</f>
        <v>1 VL</v>
      </c>
      <c r="L6931" s="23">
        <f ca="1">NETWORKDAYS(LeaveTracker[[#This Row],[Start Date]],LeaveTracker[[#This Row],[End Date]],lstHolidays)</f>
        <v>1</v>
      </c>
      <c r="M6931" s="27"/>
    </row>
    <row r="6932" spans="1:13" ht="30" hidden="1" customHeight="1" x14ac:dyDescent="0.3">
      <c r="A6932" s="27">
        <f>A6929+1</f>
        <v>3085</v>
      </c>
      <c r="B6932" s="31">
        <v>45134</v>
      </c>
      <c r="C6932" s="31">
        <v>45120</v>
      </c>
      <c r="D6932" s="19" t="s">
        <v>2354</v>
      </c>
      <c r="E6932" s="19" t="str">
        <f>IF(ISBLANK(LeaveTracker[[#This Row],[Employee Name]]),"-----",VLOOKUP(LeaveTracker[[#This Row],[Employee Name]],Employees[[Employee Name]:[Office]],7))</f>
        <v>SP</v>
      </c>
      <c r="F6932" s="19" t="str">
        <f>IF(ISBLANK(LeaveTracker[[#This Row],[Employee Name]]),"-----",VLOOKUP(LeaveTracker[[#This Row],[Employee Name]],Employees[[Employee Name]:[Office]],6))</f>
        <v>CASUAL</v>
      </c>
      <c r="G6932" s="24">
        <v>45119</v>
      </c>
      <c r="H6932" s="24">
        <v>45119</v>
      </c>
      <c r="I6932" s="20" t="s">
        <v>81</v>
      </c>
      <c r="K6932" s="61" t="str">
        <f ca="1">LeaveTracker[[#This Row],[Days]]&amp;" "&amp;LeaveTracker[[#This Row],[Type of Leave]]</f>
        <v>1 SL</v>
      </c>
      <c r="L6932" s="23">
        <f ca="1">NETWORKDAYS(LeaveTracker[[#This Row],[Start Date]],LeaveTracker[[#This Row],[End Date]],lstHolidays)</f>
        <v>1</v>
      </c>
      <c r="M6932" s="27"/>
    </row>
    <row r="6933" spans="1:13" ht="30" hidden="1" customHeight="1" x14ac:dyDescent="0.3">
      <c r="A6933" s="27">
        <f t="shared" si="83"/>
        <v>3086</v>
      </c>
      <c r="B6933" s="31">
        <v>45134</v>
      </c>
      <c r="C6933" s="31">
        <v>45120</v>
      </c>
      <c r="D6933" s="19" t="s">
        <v>1837</v>
      </c>
      <c r="E6933" s="19" t="str">
        <f>IF(ISBLANK(LeaveTracker[[#This Row],[Employee Name]]),"-----",VLOOKUP(LeaveTracker[[#This Row],[Employee Name]],Employees[[Employee Name]:[Office]],7))</f>
        <v>SP</v>
      </c>
      <c r="F6933" s="19" t="str">
        <f>IF(ISBLANK(LeaveTracker[[#This Row],[Employee Name]]),"-----",VLOOKUP(LeaveTracker[[#This Row],[Employee Name]],Employees[[Employee Name]:[Office]],6))</f>
        <v>CASUAL</v>
      </c>
      <c r="G6933" s="24">
        <v>45118</v>
      </c>
      <c r="H6933" s="24">
        <v>45119</v>
      </c>
      <c r="I6933" s="20" t="s">
        <v>81</v>
      </c>
      <c r="K6933" s="61" t="str">
        <f ca="1">LeaveTracker[[#This Row],[Days]]&amp;" "&amp;LeaveTracker[[#This Row],[Type of Leave]]</f>
        <v>2 SL</v>
      </c>
      <c r="L6933" s="23">
        <f ca="1">NETWORKDAYS(LeaveTracker[[#This Row],[Start Date]],LeaveTracker[[#This Row],[End Date]],lstHolidays)</f>
        <v>2</v>
      </c>
      <c r="M6933" s="27"/>
    </row>
    <row r="6934" spans="1:13" ht="30" hidden="1" customHeight="1" x14ac:dyDescent="0.3">
      <c r="A6934" s="27">
        <f t="shared" si="83"/>
        <v>3087</v>
      </c>
      <c r="B6934" s="31">
        <v>45134</v>
      </c>
      <c r="C6934" s="31">
        <v>45124</v>
      </c>
      <c r="D6934" s="19" t="s">
        <v>1733</v>
      </c>
      <c r="E6934" s="19" t="str">
        <f>IF(ISBLANK(LeaveTracker[[#This Row],[Employee Name]]),"-----",VLOOKUP(LeaveTracker[[#This Row],[Employee Name]],Employees[[Employee Name]:[Office]],7))</f>
        <v>TCIS</v>
      </c>
      <c r="F6934" s="19" t="str">
        <f>IF(ISBLANK(LeaveTracker[[#This Row],[Employee Name]]),"-----",VLOOKUP(LeaveTracker[[#This Row],[Employee Name]],Employees[[Employee Name]:[Office]],6))</f>
        <v>CASUAL</v>
      </c>
      <c r="G6934" s="24">
        <v>45121</v>
      </c>
      <c r="H6934" s="24">
        <v>45121</v>
      </c>
      <c r="I6934" s="20" t="s">
        <v>81</v>
      </c>
      <c r="K6934" s="61" t="str">
        <f ca="1">LeaveTracker[[#This Row],[Days]]&amp;" "&amp;LeaveTracker[[#This Row],[Type of Leave]]</f>
        <v>1 SL</v>
      </c>
      <c r="L6934" s="23">
        <f ca="1">NETWORKDAYS(LeaveTracker[[#This Row],[Start Date]],LeaveTracker[[#This Row],[End Date]],lstHolidays)</f>
        <v>1</v>
      </c>
      <c r="M6934" s="27"/>
    </row>
    <row r="6935" spans="1:13" ht="30" hidden="1" customHeight="1" x14ac:dyDescent="0.3">
      <c r="A6935" s="27">
        <f t="shared" si="83"/>
        <v>3088</v>
      </c>
      <c r="B6935" s="31">
        <v>45134</v>
      </c>
      <c r="C6935" s="31">
        <v>45127</v>
      </c>
      <c r="D6935" s="19" t="s">
        <v>1939</v>
      </c>
      <c r="E6935" s="19" t="str">
        <f>IF(ISBLANK(LeaveTracker[[#This Row],[Employee Name]]),"-----",VLOOKUP(LeaveTracker[[#This Row],[Employee Name]],Employees[[Employee Name]:[Office]],7))</f>
        <v>TCIS</v>
      </c>
      <c r="F6935" s="19" t="str">
        <f>IF(ISBLANK(LeaveTracker[[#This Row],[Employee Name]]),"-----",VLOOKUP(LeaveTracker[[#This Row],[Employee Name]],Employees[[Employee Name]:[Office]],6))</f>
        <v>JOBCON</v>
      </c>
      <c r="G6935" s="24">
        <v>45131</v>
      </c>
      <c r="H6935" s="24">
        <v>45133</v>
      </c>
      <c r="I6935" s="20" t="s">
        <v>82</v>
      </c>
      <c r="K6935" s="61" t="str">
        <f ca="1">LeaveTracker[[#This Row],[Days]]&amp;" "&amp;LeaveTracker[[#This Row],[Type of Leave]]</f>
        <v>2 VL</v>
      </c>
      <c r="L6935" s="23">
        <f ca="1">NETWORKDAYS(LeaveTracker[[#This Row],[Start Date]],LeaveTracker[[#This Row],[End Date]],lstHolidays)</f>
        <v>2</v>
      </c>
      <c r="M6935" s="27"/>
    </row>
    <row r="6936" spans="1:13" ht="30" hidden="1" customHeight="1" x14ac:dyDescent="0.3">
      <c r="A6936" s="27">
        <f t="shared" si="83"/>
        <v>3089</v>
      </c>
      <c r="B6936" s="31">
        <v>45134</v>
      </c>
      <c r="C6936" s="31">
        <v>45128</v>
      </c>
      <c r="D6936" s="19" t="s">
        <v>2458</v>
      </c>
      <c r="E6936" s="19" t="str">
        <f>IF(ISBLANK(LeaveTracker[[#This Row],[Employee Name]]),"-----",VLOOKUP(LeaveTracker[[#This Row],[Employee Name]],Employees[[Employee Name]:[Office]],7))</f>
        <v>OFFICE OF THE MAYOR</v>
      </c>
      <c r="F6936" s="19" t="str">
        <f>IF(ISBLANK(LeaveTracker[[#This Row],[Employee Name]]),"-----",VLOOKUP(LeaveTracker[[#This Row],[Employee Name]],Employees[[Employee Name]:[Office]],6))</f>
        <v>REGULAR</v>
      </c>
      <c r="G6936" s="24">
        <v>45134</v>
      </c>
      <c r="H6936" s="24">
        <v>45135</v>
      </c>
      <c r="I6936" s="20" t="s">
        <v>82</v>
      </c>
      <c r="K6936" s="61" t="str">
        <f ca="1">LeaveTracker[[#This Row],[Days]]&amp;" "&amp;LeaveTracker[[#This Row],[Type of Leave]]</f>
        <v>2 VL</v>
      </c>
      <c r="L6936" s="23">
        <f ca="1">NETWORKDAYS(LeaveTracker[[#This Row],[Start Date]],LeaveTracker[[#This Row],[End Date]],lstHolidays)</f>
        <v>2</v>
      </c>
      <c r="M6936" s="27"/>
    </row>
    <row r="6937" spans="1:13" ht="30" hidden="1" customHeight="1" x14ac:dyDescent="0.3">
      <c r="A6937" s="27">
        <v>3089</v>
      </c>
      <c r="B6937" s="31">
        <v>45134</v>
      </c>
      <c r="C6937" s="31">
        <v>45128</v>
      </c>
      <c r="D6937" s="19" t="s">
        <v>2458</v>
      </c>
      <c r="E6937" s="19" t="str">
        <f>IF(ISBLANK(LeaveTracker[[#This Row],[Employee Name]]),"-----",VLOOKUP(LeaveTracker[[#This Row],[Employee Name]],Employees[[Employee Name]:[Office]],7))</f>
        <v>OFFICE OF THE MAYOR</v>
      </c>
      <c r="F6937" s="19" t="str">
        <f>IF(ISBLANK(LeaveTracker[[#This Row],[Employee Name]]),"-----",VLOOKUP(LeaveTracker[[#This Row],[Employee Name]],Employees[[Employee Name]:[Office]],6))</f>
        <v>REGULAR</v>
      </c>
      <c r="G6937" s="24">
        <v>45138</v>
      </c>
      <c r="H6937" s="24">
        <v>45138</v>
      </c>
      <c r="I6937" s="20" t="s">
        <v>82</v>
      </c>
      <c r="K6937" s="61" t="str">
        <f ca="1">LeaveTracker[[#This Row],[Days]]&amp;" "&amp;LeaveTracker[[#This Row],[Type of Leave]]</f>
        <v>1 VL</v>
      </c>
      <c r="L6937" s="23">
        <f ca="1">NETWORKDAYS(LeaveTracker[[#This Row],[Start Date]],LeaveTracker[[#This Row],[End Date]],lstHolidays)</f>
        <v>1</v>
      </c>
      <c r="M6937" s="27"/>
    </row>
    <row r="6938" spans="1:13" ht="30" hidden="1" customHeight="1" x14ac:dyDescent="0.3">
      <c r="A6938" s="27">
        <f t="shared" si="83"/>
        <v>3090</v>
      </c>
      <c r="B6938" s="31">
        <v>45135</v>
      </c>
      <c r="C6938" s="31">
        <v>45132</v>
      </c>
      <c r="D6938" s="19" t="s">
        <v>2350</v>
      </c>
      <c r="E6938" s="19" t="str">
        <f>IF(ISBLANK(LeaveTracker[[#This Row],[Employee Name]]),"-----",VLOOKUP(LeaveTracker[[#This Row],[Employee Name]],Employees[[Employee Name]:[Office]],7))</f>
        <v>CTO</v>
      </c>
      <c r="F6938" s="19" t="str">
        <f>IF(ISBLANK(LeaveTracker[[#This Row],[Employee Name]]),"-----",VLOOKUP(LeaveTracker[[#This Row],[Employee Name]],Employees[[Employee Name]:[Office]],6))</f>
        <v>CASUAL</v>
      </c>
      <c r="G6938" s="24">
        <v>45128</v>
      </c>
      <c r="H6938" s="24">
        <v>45128</v>
      </c>
      <c r="I6938" s="20" t="s">
        <v>81</v>
      </c>
      <c r="K6938" s="61" t="str">
        <f ca="1">LeaveTracker[[#This Row],[Days]]&amp;" "&amp;LeaveTracker[[#This Row],[Type of Leave]]</f>
        <v>1 SL</v>
      </c>
      <c r="L6938" s="23">
        <f ca="1">NETWORKDAYS(LeaveTracker[[#This Row],[Start Date]],LeaveTracker[[#This Row],[End Date]],lstHolidays)</f>
        <v>1</v>
      </c>
      <c r="M6938" s="27"/>
    </row>
    <row r="6939" spans="1:13" ht="30" hidden="1" customHeight="1" x14ac:dyDescent="0.3">
      <c r="A6939" s="27">
        <f t="shared" si="83"/>
        <v>3091</v>
      </c>
      <c r="B6939" s="31">
        <v>45135</v>
      </c>
      <c r="C6939" s="31">
        <v>45127</v>
      </c>
      <c r="D6939" s="19" t="s">
        <v>624</v>
      </c>
      <c r="E6939" s="19" t="str">
        <f>IF(ISBLANK(LeaveTracker[[#This Row],[Employee Name]]),"-----",VLOOKUP(LeaveTracker[[#This Row],[Employee Name]],Employees[[Employee Name]:[Office]],7))</f>
        <v>CTO</v>
      </c>
      <c r="F6939" s="19" t="str">
        <f>IF(ISBLANK(LeaveTracker[[#This Row],[Employee Name]]),"-----",VLOOKUP(LeaveTracker[[#This Row],[Employee Name]],Employees[[Employee Name]:[Office]],6))</f>
        <v>REGULAR</v>
      </c>
      <c r="G6939" s="24">
        <v>45133</v>
      </c>
      <c r="H6939" s="24">
        <v>45133</v>
      </c>
      <c r="I6939" s="20" t="s">
        <v>82</v>
      </c>
      <c r="K6939" s="61" t="str">
        <f ca="1">LeaveTracker[[#This Row],[Days]]&amp;" "&amp;LeaveTracker[[#This Row],[Type of Leave]]</f>
        <v>1 VL</v>
      </c>
      <c r="L6939" s="23">
        <f ca="1">NETWORKDAYS(LeaveTracker[[#This Row],[Start Date]],LeaveTracker[[#This Row],[End Date]],lstHolidays)</f>
        <v>1</v>
      </c>
      <c r="M6939" s="27"/>
    </row>
    <row r="6940" spans="1:13" ht="30" hidden="1" customHeight="1" x14ac:dyDescent="0.3">
      <c r="A6940" s="27">
        <f t="shared" si="83"/>
        <v>3092</v>
      </c>
      <c r="B6940" s="31">
        <v>45135</v>
      </c>
      <c r="C6940" s="31">
        <v>45132</v>
      </c>
      <c r="D6940" s="19" t="s">
        <v>252</v>
      </c>
      <c r="E6940" s="19" t="str">
        <f>IF(ISBLANK(LeaveTracker[[#This Row],[Employee Name]]),"-----",VLOOKUP(LeaveTracker[[#This Row],[Employee Name]],Employees[[Employee Name]:[Office]],7))</f>
        <v>TCCH/TICC</v>
      </c>
      <c r="F6940" s="19" t="str">
        <f>IF(ISBLANK(LeaveTracker[[#This Row],[Employee Name]]),"-----",VLOOKUP(LeaveTracker[[#This Row],[Employee Name]],Employees[[Employee Name]:[Office]],6))</f>
        <v>REGULAR</v>
      </c>
      <c r="G6940" s="24">
        <v>45140</v>
      </c>
      <c r="H6940" s="24">
        <v>45141</v>
      </c>
      <c r="I6940" s="20" t="s">
        <v>82</v>
      </c>
      <c r="K6940" s="61" t="str">
        <f ca="1">LeaveTracker[[#This Row],[Days]]&amp;" "&amp;LeaveTracker[[#This Row],[Type of Leave]]</f>
        <v>2 VL</v>
      </c>
      <c r="L6940" s="23">
        <f ca="1">NETWORKDAYS(LeaveTracker[[#This Row],[Start Date]],LeaveTracker[[#This Row],[End Date]],lstHolidays)</f>
        <v>2</v>
      </c>
      <c r="M6940" s="27"/>
    </row>
    <row r="6941" spans="1:13" ht="30" hidden="1" customHeight="1" x14ac:dyDescent="0.3">
      <c r="A6941" s="27">
        <f t="shared" si="83"/>
        <v>3093</v>
      </c>
      <c r="B6941" s="31">
        <v>45135</v>
      </c>
      <c r="C6941" s="31">
        <v>45132</v>
      </c>
      <c r="D6941" s="19" t="s">
        <v>683</v>
      </c>
      <c r="E6941" s="19" t="str">
        <f>IF(ISBLANK(LeaveTracker[[#This Row],[Employee Name]]),"-----",VLOOKUP(LeaveTracker[[#This Row],[Employee Name]],Employees[[Employee Name]:[Office]],7))</f>
        <v>CEO</v>
      </c>
      <c r="F6941" s="19" t="str">
        <f>IF(ISBLANK(LeaveTracker[[#This Row],[Employee Name]]),"-----",VLOOKUP(LeaveTracker[[#This Row],[Employee Name]],Employees[[Employee Name]:[Office]],6))</f>
        <v>REGULAR</v>
      </c>
      <c r="G6941" s="24">
        <v>45128</v>
      </c>
      <c r="H6941" s="24">
        <v>45128</v>
      </c>
      <c r="I6941" s="20" t="s">
        <v>298</v>
      </c>
      <c r="J6941" s="43" t="s">
        <v>1003</v>
      </c>
      <c r="K6941" s="61" t="str">
        <f ca="1">LeaveTracker[[#This Row],[Days]]&amp;" "&amp;LeaveTracker[[#This Row],[Type of Leave]]</f>
        <v>1 OTHER</v>
      </c>
      <c r="L6941" s="23">
        <f ca="1">NETWORKDAYS(LeaveTracker[[#This Row],[Start Date]],LeaveTracker[[#This Row],[End Date]],lstHolidays)</f>
        <v>1</v>
      </c>
      <c r="M6941" s="27"/>
    </row>
    <row r="6942" spans="1:13" ht="30" hidden="1" customHeight="1" x14ac:dyDescent="0.3">
      <c r="A6942" s="27">
        <f t="shared" si="83"/>
        <v>3094</v>
      </c>
      <c r="B6942" s="31">
        <v>45135</v>
      </c>
      <c r="C6942" s="31">
        <v>45133</v>
      </c>
      <c r="D6942" s="19" t="s">
        <v>2128</v>
      </c>
      <c r="E6942" s="19" t="str">
        <f>IF(ISBLANK(LeaveTracker[[#This Row],[Employee Name]]),"-----",VLOOKUP(LeaveTracker[[#This Row],[Employee Name]],Employees[[Employee Name]:[Office]],7))</f>
        <v>CEO</v>
      </c>
      <c r="F6942" s="19">
        <f>IF(ISBLANK(LeaveTracker[[#This Row],[Employee Name]]),"-----",VLOOKUP(LeaveTracker[[#This Row],[Employee Name]],Employees[[Employee Name]:[Office]],6))</f>
        <v>0</v>
      </c>
      <c r="G6942" s="24">
        <v>45128</v>
      </c>
      <c r="H6942" s="24">
        <v>45128</v>
      </c>
      <c r="I6942" s="20" t="s">
        <v>81</v>
      </c>
      <c r="K6942" s="61" t="str">
        <f ca="1">LeaveTracker[[#This Row],[Days]]&amp;" "&amp;LeaveTracker[[#This Row],[Type of Leave]]</f>
        <v>1 SL</v>
      </c>
      <c r="L6942" s="23">
        <f ca="1">NETWORKDAYS(LeaveTracker[[#This Row],[Start Date]],LeaveTracker[[#This Row],[End Date]],lstHolidays)</f>
        <v>1</v>
      </c>
      <c r="M6942" s="27"/>
    </row>
    <row r="6943" spans="1:13" ht="30" hidden="1" customHeight="1" x14ac:dyDescent="0.3">
      <c r="A6943" s="27">
        <f t="shared" si="83"/>
        <v>3095</v>
      </c>
      <c r="B6943" s="31">
        <v>45135</v>
      </c>
      <c r="C6943" s="31">
        <v>45128</v>
      </c>
      <c r="D6943" s="19" t="s">
        <v>323</v>
      </c>
      <c r="E6943" s="19" t="str">
        <f>IF(ISBLANK(LeaveTracker[[#This Row],[Employee Name]]),"-----",VLOOKUP(LeaveTracker[[#This Row],[Employee Name]],Employees[[Employee Name]:[Office]],7))</f>
        <v>CEO</v>
      </c>
      <c r="F6943" s="19" t="str">
        <f>IF(ISBLANK(LeaveTracker[[#This Row],[Employee Name]]),"-----",VLOOKUP(LeaveTracker[[#This Row],[Employee Name]],Employees[[Employee Name]:[Office]],6))</f>
        <v>REGULAR</v>
      </c>
      <c r="G6943" s="24">
        <v>45133</v>
      </c>
      <c r="H6943" s="24">
        <v>45133</v>
      </c>
      <c r="I6943" s="20" t="s">
        <v>298</v>
      </c>
      <c r="J6943" s="43" t="s">
        <v>1003</v>
      </c>
      <c r="K6943" s="61" t="str">
        <f ca="1">LeaveTracker[[#This Row],[Days]]&amp;" "&amp;LeaveTracker[[#This Row],[Type of Leave]]</f>
        <v>1 OTHER</v>
      </c>
      <c r="L6943" s="23">
        <f ca="1">NETWORKDAYS(LeaveTracker[[#This Row],[Start Date]],LeaveTracker[[#This Row],[End Date]],lstHolidays)</f>
        <v>1</v>
      </c>
      <c r="M6943" s="27"/>
    </row>
    <row r="6944" spans="1:13" ht="30" hidden="1" customHeight="1" x14ac:dyDescent="0.3">
      <c r="A6944" s="27">
        <f t="shared" si="83"/>
        <v>3096</v>
      </c>
      <c r="B6944" s="31">
        <v>45135</v>
      </c>
      <c r="C6944" s="31">
        <v>45124</v>
      </c>
      <c r="D6944" s="19" t="s">
        <v>435</v>
      </c>
      <c r="E6944" s="19" t="str">
        <f>IF(ISBLANK(LeaveTracker[[#This Row],[Employee Name]]),"-----",VLOOKUP(LeaveTracker[[#This Row],[Employee Name]],Employees[[Employee Name]:[Office]],7))</f>
        <v>INTERNAL</v>
      </c>
      <c r="F6944" s="19" t="str">
        <f>IF(ISBLANK(LeaveTracker[[#This Row],[Employee Name]]),"-----",VLOOKUP(LeaveTracker[[#This Row],[Employee Name]],Employees[[Employee Name]:[Office]],6))</f>
        <v>REGULAR</v>
      </c>
      <c r="G6944" s="24">
        <v>45119</v>
      </c>
      <c r="H6944" s="24">
        <v>45120</v>
      </c>
      <c r="I6944" s="20" t="s">
        <v>81</v>
      </c>
      <c r="K6944" s="61" t="str">
        <f ca="1">LeaveTracker[[#This Row],[Days]]&amp;" "&amp;LeaveTracker[[#This Row],[Type of Leave]]</f>
        <v>2 SL</v>
      </c>
      <c r="L6944" s="23">
        <f ca="1">NETWORKDAYS(LeaveTracker[[#This Row],[Start Date]],LeaveTracker[[#This Row],[End Date]],lstHolidays)</f>
        <v>2</v>
      </c>
      <c r="M6944" s="27"/>
    </row>
    <row r="6945" spans="1:13" ht="30" hidden="1" customHeight="1" x14ac:dyDescent="0.3">
      <c r="A6945" s="27">
        <v>3096</v>
      </c>
      <c r="B6945" s="31">
        <v>45135</v>
      </c>
      <c r="C6945" s="31">
        <v>45124</v>
      </c>
      <c r="D6945" s="19" t="s">
        <v>435</v>
      </c>
      <c r="E6945" s="19" t="str">
        <f>IF(ISBLANK(LeaveTracker[[#This Row],[Employee Name]]),"-----",VLOOKUP(LeaveTracker[[#This Row],[Employee Name]],Employees[[Employee Name]:[Office]],7))</f>
        <v>INTERNAL</v>
      </c>
      <c r="F6945" s="19" t="str">
        <f>IF(ISBLANK(LeaveTracker[[#This Row],[Employee Name]]),"-----",VLOOKUP(LeaveTracker[[#This Row],[Employee Name]],Employees[[Employee Name]:[Office]],6))</f>
        <v>REGULAR</v>
      </c>
      <c r="G6945" s="24">
        <v>45127</v>
      </c>
      <c r="H6945" s="24">
        <v>45127</v>
      </c>
      <c r="I6945" s="20" t="s">
        <v>81</v>
      </c>
      <c r="K6945" s="61" t="str">
        <f ca="1">LeaveTracker[[#This Row],[Days]]&amp;" "&amp;LeaveTracker[[#This Row],[Type of Leave]]</f>
        <v>1 SL</v>
      </c>
      <c r="L6945" s="23">
        <f ca="1">NETWORKDAYS(LeaveTracker[[#This Row],[Start Date]],LeaveTracker[[#This Row],[End Date]],lstHolidays)</f>
        <v>1</v>
      </c>
      <c r="M6945" s="27"/>
    </row>
    <row r="6946" spans="1:13" ht="30" hidden="1" customHeight="1" x14ac:dyDescent="0.3">
      <c r="A6946" s="27">
        <f>A6944+1</f>
        <v>3097</v>
      </c>
      <c r="B6946" s="31">
        <v>45135</v>
      </c>
      <c r="C6946" s="31">
        <v>45126</v>
      </c>
      <c r="D6946" s="19" t="s">
        <v>840</v>
      </c>
      <c r="E6946" s="19" t="str">
        <f>IF(ISBLANK(LeaveTracker[[#This Row],[Employee Name]]),"-----",VLOOKUP(LeaveTracker[[#This Row],[Employee Name]],Employees[[Employee Name]:[Office]],7))</f>
        <v>CEO</v>
      </c>
      <c r="F6946" s="19" t="str">
        <f>IF(ISBLANK(LeaveTracker[[#This Row],[Employee Name]]),"-----",VLOOKUP(LeaveTracker[[#This Row],[Employee Name]],Employees[[Employee Name]:[Office]],6))</f>
        <v>REGULAR</v>
      </c>
      <c r="G6946" s="24">
        <v>45124</v>
      </c>
      <c r="H6946" s="24">
        <v>45124</v>
      </c>
      <c r="I6946" s="20" t="s">
        <v>81</v>
      </c>
      <c r="K6946" s="61" t="str">
        <f ca="1">LeaveTracker[[#This Row],[Days]]&amp;" "&amp;LeaveTracker[[#This Row],[Type of Leave]]</f>
        <v>1 SL</v>
      </c>
      <c r="L6946" s="23">
        <f ca="1">NETWORKDAYS(LeaveTracker[[#This Row],[Start Date]],LeaveTracker[[#This Row],[End Date]],lstHolidays)</f>
        <v>1</v>
      </c>
      <c r="M6946" s="27"/>
    </row>
    <row r="6947" spans="1:13" ht="30" hidden="1" customHeight="1" x14ac:dyDescent="0.3">
      <c r="A6947" s="27">
        <f t="shared" si="83"/>
        <v>3098</v>
      </c>
      <c r="B6947" s="31">
        <v>45135</v>
      </c>
      <c r="C6947" s="31">
        <v>45126</v>
      </c>
      <c r="D6947" s="19" t="s">
        <v>699</v>
      </c>
      <c r="E6947" s="19" t="str">
        <f>IF(ISBLANK(LeaveTracker[[#This Row],[Employee Name]]),"-----",VLOOKUP(LeaveTracker[[#This Row],[Employee Name]],Employees[[Employee Name]:[Office]],7))</f>
        <v>CEO</v>
      </c>
      <c r="F6947" s="19" t="str">
        <f>IF(ISBLANK(LeaveTracker[[#This Row],[Employee Name]]),"-----",VLOOKUP(LeaveTracker[[#This Row],[Employee Name]],Employees[[Employee Name]:[Office]],6))</f>
        <v>REGULAR</v>
      </c>
      <c r="G6947" s="24">
        <v>45121</v>
      </c>
      <c r="H6947" s="24">
        <v>45121</v>
      </c>
      <c r="I6947" s="20" t="s">
        <v>81</v>
      </c>
      <c r="K6947" s="61" t="str">
        <f ca="1">LeaveTracker[[#This Row],[Days]]&amp;" "&amp;LeaveTracker[[#This Row],[Type of Leave]]</f>
        <v>1 SL</v>
      </c>
      <c r="L6947" s="23">
        <f ca="1">NETWORKDAYS(LeaveTracker[[#This Row],[Start Date]],LeaveTracker[[#This Row],[End Date]],lstHolidays)</f>
        <v>1</v>
      </c>
      <c r="M6947" s="27"/>
    </row>
    <row r="6948" spans="1:13" ht="30" hidden="1" customHeight="1" x14ac:dyDescent="0.3">
      <c r="A6948" s="27">
        <f t="shared" si="83"/>
        <v>3099</v>
      </c>
      <c r="B6948" s="31">
        <v>45135</v>
      </c>
      <c r="C6948" s="31">
        <v>45126</v>
      </c>
      <c r="D6948" s="19" t="s">
        <v>855</v>
      </c>
      <c r="E6948" s="19" t="str">
        <f>IF(ISBLANK(LeaveTracker[[#This Row],[Employee Name]]),"-----",VLOOKUP(LeaveTracker[[#This Row],[Employee Name]],Employees[[Employee Name]:[Office]],7))</f>
        <v>LCR</v>
      </c>
      <c r="F6948" s="19" t="str">
        <f>IF(ISBLANK(LeaveTracker[[#This Row],[Employee Name]]),"-----",VLOOKUP(LeaveTracker[[#This Row],[Employee Name]],Employees[[Employee Name]:[Office]],6))</f>
        <v>REGULAR</v>
      </c>
      <c r="G6948" s="24">
        <v>45124</v>
      </c>
      <c r="H6948" s="24">
        <v>45125</v>
      </c>
      <c r="I6948" s="20" t="s">
        <v>81</v>
      </c>
      <c r="K6948" s="61" t="str">
        <f ca="1">LeaveTracker[[#This Row],[Days]]&amp;" "&amp;LeaveTracker[[#This Row],[Type of Leave]]</f>
        <v>2 SL</v>
      </c>
      <c r="L6948" s="23">
        <f ca="1">NETWORKDAYS(LeaveTracker[[#This Row],[Start Date]],LeaveTracker[[#This Row],[End Date]],lstHolidays)</f>
        <v>2</v>
      </c>
      <c r="M6948" s="27"/>
    </row>
    <row r="6949" spans="1:13" ht="30" hidden="1" customHeight="1" x14ac:dyDescent="0.3">
      <c r="A6949" s="27">
        <f t="shared" si="83"/>
        <v>3100</v>
      </c>
      <c r="B6949" s="31">
        <v>45135</v>
      </c>
      <c r="C6949" s="31">
        <v>45126</v>
      </c>
      <c r="D6949" s="19" t="s">
        <v>855</v>
      </c>
      <c r="E6949" s="19" t="str">
        <f>IF(ISBLANK(LeaveTracker[[#This Row],[Employee Name]]),"-----",VLOOKUP(LeaveTracker[[#This Row],[Employee Name]],Employees[[Employee Name]:[Office]],7))</f>
        <v>LCR</v>
      </c>
      <c r="F6949" s="19" t="str">
        <f>IF(ISBLANK(LeaveTracker[[#This Row],[Employee Name]]),"-----",VLOOKUP(LeaveTracker[[#This Row],[Employee Name]],Employees[[Employee Name]:[Office]],6))</f>
        <v>REGULAR</v>
      </c>
      <c r="G6949" s="24">
        <v>45113</v>
      </c>
      <c r="H6949" s="24">
        <v>45114</v>
      </c>
      <c r="I6949" s="20" t="s">
        <v>81</v>
      </c>
      <c r="K6949" s="61" t="str">
        <f ca="1">LeaveTracker[[#This Row],[Days]]&amp;" "&amp;LeaveTracker[[#This Row],[Type of Leave]]</f>
        <v>2 SL</v>
      </c>
      <c r="L6949" s="23">
        <f ca="1">NETWORKDAYS(LeaveTracker[[#This Row],[Start Date]],LeaveTracker[[#This Row],[End Date]],lstHolidays)</f>
        <v>2</v>
      </c>
      <c r="M6949" s="27"/>
    </row>
    <row r="6950" spans="1:13" ht="30" hidden="1" customHeight="1" x14ac:dyDescent="0.3">
      <c r="A6950" s="27">
        <f t="shared" si="83"/>
        <v>3101</v>
      </c>
      <c r="B6950" s="31">
        <v>45135</v>
      </c>
      <c r="C6950" s="31">
        <v>45132</v>
      </c>
      <c r="D6950" s="19" t="s">
        <v>1850</v>
      </c>
      <c r="E6950" s="19" t="str">
        <f>IF(ISBLANK(LeaveTracker[[#This Row],[Employee Name]]),"-----",VLOOKUP(LeaveTracker[[#This Row],[Employee Name]],Employees[[Employee Name]:[Office]],7))</f>
        <v>BIR</v>
      </c>
      <c r="F6950" s="19" t="str">
        <f>IF(ISBLANK(LeaveTracker[[#This Row],[Employee Name]]),"-----",VLOOKUP(LeaveTracker[[#This Row],[Employee Name]],Employees[[Employee Name]:[Office]],6))</f>
        <v>CASUAL</v>
      </c>
      <c r="G6950" s="24">
        <v>45127</v>
      </c>
      <c r="H6950" s="24">
        <v>45128</v>
      </c>
      <c r="I6950" s="20" t="s">
        <v>81</v>
      </c>
      <c r="K6950" s="61" t="str">
        <f ca="1">LeaveTracker[[#This Row],[Days]]&amp;" "&amp;LeaveTracker[[#This Row],[Type of Leave]]</f>
        <v>2 SL</v>
      </c>
      <c r="L6950" s="23">
        <f ca="1">NETWORKDAYS(LeaveTracker[[#This Row],[Start Date]],LeaveTracker[[#This Row],[End Date]],lstHolidays)</f>
        <v>2</v>
      </c>
      <c r="M6950" s="27"/>
    </row>
    <row r="6951" spans="1:13" ht="30" hidden="1" customHeight="1" x14ac:dyDescent="0.3">
      <c r="A6951" s="27">
        <f t="shared" si="83"/>
        <v>3102</v>
      </c>
      <c r="B6951" s="31">
        <v>45135</v>
      </c>
      <c r="C6951" s="31">
        <v>45132</v>
      </c>
      <c r="D6951" s="19" t="s">
        <v>2354</v>
      </c>
      <c r="E6951" s="19" t="str">
        <f>IF(ISBLANK(LeaveTracker[[#This Row],[Employee Name]]),"-----",VLOOKUP(LeaveTracker[[#This Row],[Employee Name]],Employees[[Employee Name]:[Office]],7))</f>
        <v>SP</v>
      </c>
      <c r="F6951" s="19" t="str">
        <f>IF(ISBLANK(LeaveTracker[[#This Row],[Employee Name]]),"-----",VLOOKUP(LeaveTracker[[#This Row],[Employee Name]],Employees[[Employee Name]:[Office]],6))</f>
        <v>CASUAL</v>
      </c>
      <c r="G6951" s="24">
        <v>45128</v>
      </c>
      <c r="H6951" s="24">
        <v>45128</v>
      </c>
      <c r="I6951" s="20" t="s">
        <v>81</v>
      </c>
      <c r="K6951" s="61" t="str">
        <f ca="1">LeaveTracker[[#This Row],[Days]]&amp;" "&amp;LeaveTracker[[#This Row],[Type of Leave]]</f>
        <v>1 SL</v>
      </c>
      <c r="L6951" s="23">
        <f ca="1">NETWORKDAYS(LeaveTracker[[#This Row],[Start Date]],LeaveTracker[[#This Row],[End Date]],lstHolidays)</f>
        <v>1</v>
      </c>
      <c r="M6951" s="27"/>
    </row>
    <row r="6952" spans="1:13" ht="30" hidden="1" customHeight="1" x14ac:dyDescent="0.3">
      <c r="A6952" s="27">
        <f t="shared" si="83"/>
        <v>3103</v>
      </c>
      <c r="B6952" s="31">
        <v>45135</v>
      </c>
      <c r="C6952" s="31">
        <v>45132</v>
      </c>
      <c r="D6952" s="19" t="s">
        <v>1748</v>
      </c>
      <c r="E6952" s="19">
        <f>IF(ISBLANK(LeaveTracker[[#This Row],[Employee Name]]),"-----",VLOOKUP(LeaveTracker[[#This Row],[Employee Name]],Employees[[Employee Name]:[Office]],7))</f>
        <v>0</v>
      </c>
      <c r="F6952" s="19" t="str">
        <f>IF(ISBLANK(LeaveTracker[[#This Row],[Employee Name]]),"-----",VLOOKUP(LeaveTracker[[#This Row],[Employee Name]],Employees[[Employee Name]:[Office]],6))</f>
        <v>CASUAL</v>
      </c>
      <c r="G6952" s="24">
        <v>45114</v>
      </c>
      <c r="H6952" s="24">
        <v>45114</v>
      </c>
      <c r="I6952" s="20" t="s">
        <v>81</v>
      </c>
      <c r="K6952" s="61" t="str">
        <f ca="1">LeaveTracker[[#This Row],[Days]]&amp;" "&amp;LeaveTracker[[#This Row],[Type of Leave]]</f>
        <v>1 SL</v>
      </c>
      <c r="L6952" s="23">
        <f ca="1">NETWORKDAYS(LeaveTracker[[#This Row],[Start Date]],LeaveTracker[[#This Row],[End Date]],lstHolidays)</f>
        <v>1</v>
      </c>
      <c r="M6952" s="27"/>
    </row>
    <row r="6953" spans="1:13" ht="30" hidden="1" customHeight="1" x14ac:dyDescent="0.3">
      <c r="A6953" s="27">
        <v>3103</v>
      </c>
      <c r="B6953" s="31">
        <v>45135</v>
      </c>
      <c r="C6953" s="31">
        <v>45132</v>
      </c>
      <c r="D6953" s="19" t="s">
        <v>1748</v>
      </c>
      <c r="E6953" s="19">
        <f>IF(ISBLANK(LeaveTracker[[#This Row],[Employee Name]]),"-----",VLOOKUP(LeaveTracker[[#This Row],[Employee Name]],Employees[[Employee Name]:[Office]],7))</f>
        <v>0</v>
      </c>
      <c r="F6953" s="19" t="str">
        <f>IF(ISBLANK(LeaveTracker[[#This Row],[Employee Name]]),"-----",VLOOKUP(LeaveTracker[[#This Row],[Employee Name]],Employees[[Employee Name]:[Office]],6))</f>
        <v>CASUAL</v>
      </c>
      <c r="G6953" s="24">
        <v>45127</v>
      </c>
      <c r="H6953" s="24">
        <v>45128</v>
      </c>
      <c r="I6953" s="20" t="s">
        <v>81</v>
      </c>
      <c r="K6953" s="61" t="str">
        <f ca="1">LeaveTracker[[#This Row],[Days]]&amp;" "&amp;LeaveTracker[[#This Row],[Type of Leave]]</f>
        <v>2 SL</v>
      </c>
      <c r="L6953" s="23">
        <f ca="1">NETWORKDAYS(LeaveTracker[[#This Row],[Start Date]],LeaveTracker[[#This Row],[End Date]],lstHolidays)</f>
        <v>2</v>
      </c>
      <c r="M6953" s="27"/>
    </row>
    <row r="6954" spans="1:13" ht="30" hidden="1" customHeight="1" x14ac:dyDescent="0.3">
      <c r="A6954" s="27">
        <f>A6952+1</f>
        <v>3104</v>
      </c>
      <c r="B6954" s="31">
        <v>45135</v>
      </c>
      <c r="C6954" s="31">
        <v>45129</v>
      </c>
      <c r="D6954" s="19" t="s">
        <v>1910</v>
      </c>
      <c r="E6954" s="19" t="str">
        <f>IF(ISBLANK(LeaveTracker[[#This Row],[Employee Name]]),"-----",VLOOKUP(LeaveTracker[[#This Row],[Employee Name]],Employees[[Employee Name]:[Office]],7))</f>
        <v>PICNIC GROVE</v>
      </c>
      <c r="F6954" s="19" t="str">
        <f>IF(ISBLANK(LeaveTracker[[#This Row],[Employee Name]]),"-----",VLOOKUP(LeaveTracker[[#This Row],[Employee Name]],Employees[[Employee Name]:[Office]],6))</f>
        <v>CASUAL</v>
      </c>
      <c r="G6954" s="24">
        <v>45139</v>
      </c>
      <c r="H6954" s="24">
        <v>45149</v>
      </c>
      <c r="I6954" s="20" t="s">
        <v>82</v>
      </c>
      <c r="K6954" s="61" t="str">
        <f ca="1">LeaveTracker[[#This Row],[Days]]&amp;" "&amp;LeaveTracker[[#This Row],[Type of Leave]]</f>
        <v>9 VL</v>
      </c>
      <c r="L6954" s="23">
        <f ca="1">NETWORKDAYS(LeaveTracker[[#This Row],[Start Date]],LeaveTracker[[#This Row],[End Date]],lstHolidays)</f>
        <v>9</v>
      </c>
      <c r="M6954" s="27"/>
    </row>
    <row r="6955" spans="1:13" ht="30" hidden="1" customHeight="1" x14ac:dyDescent="0.3">
      <c r="A6955" s="27">
        <f t="shared" si="83"/>
        <v>3105</v>
      </c>
      <c r="B6955" s="31">
        <v>45135</v>
      </c>
      <c r="C6955" s="31">
        <v>45132</v>
      </c>
      <c r="D6955" s="19" t="s">
        <v>1890</v>
      </c>
      <c r="E6955" s="19" t="str">
        <f>IF(ISBLANK(LeaveTracker[[#This Row],[Employee Name]]),"-----",VLOOKUP(LeaveTracker[[#This Row],[Employee Name]],Employees[[Employee Name]:[Office]],7))</f>
        <v>PICNIC GROVE</v>
      </c>
      <c r="F6955" s="19" t="str">
        <f>IF(ISBLANK(LeaveTracker[[#This Row],[Employee Name]]),"-----",VLOOKUP(LeaveTracker[[#This Row],[Employee Name]],Employees[[Employee Name]:[Office]],6))</f>
        <v>CASUAL</v>
      </c>
      <c r="G6955" s="24">
        <v>45125</v>
      </c>
      <c r="H6955" s="24">
        <v>45128</v>
      </c>
      <c r="I6955" s="20" t="s">
        <v>81</v>
      </c>
      <c r="K6955" s="61" t="str">
        <f ca="1">LeaveTracker[[#This Row],[Days]]&amp;" "&amp;LeaveTracker[[#This Row],[Type of Leave]]</f>
        <v>4 SL</v>
      </c>
      <c r="L6955" s="23">
        <f ca="1">NETWORKDAYS(LeaveTracker[[#This Row],[Start Date]],LeaveTracker[[#This Row],[End Date]],lstHolidays)</f>
        <v>4</v>
      </c>
      <c r="M6955" s="27"/>
    </row>
    <row r="6956" spans="1:13" ht="30" hidden="1" customHeight="1" x14ac:dyDescent="0.3">
      <c r="A6956" s="27">
        <f t="shared" ref="A6956:A7021" si="84">A6955+1</f>
        <v>3106</v>
      </c>
      <c r="B6956" s="31">
        <v>45135</v>
      </c>
      <c r="C6956" s="31">
        <v>45132</v>
      </c>
      <c r="D6956" s="19" t="s">
        <v>688</v>
      </c>
      <c r="E6956" s="19" t="str">
        <f>IF(ISBLANK(LeaveTracker[[#This Row],[Employee Name]]),"-----",VLOOKUP(LeaveTracker[[#This Row],[Employee Name]],Employees[[Employee Name]:[Office]],7))</f>
        <v>CHO</v>
      </c>
      <c r="F6956" s="19" t="str">
        <f>IF(ISBLANK(LeaveTracker[[#This Row],[Employee Name]]),"-----",VLOOKUP(LeaveTracker[[#This Row],[Employee Name]],Employees[[Employee Name]:[Office]],6))</f>
        <v>REGULAR</v>
      </c>
      <c r="G6956" s="24">
        <v>45139</v>
      </c>
      <c r="H6956" s="24">
        <v>45142</v>
      </c>
      <c r="I6956" s="20" t="s">
        <v>82</v>
      </c>
      <c r="K6956" s="61" t="str">
        <f ca="1">LeaveTracker[[#This Row],[Days]]&amp;" "&amp;LeaveTracker[[#This Row],[Type of Leave]]</f>
        <v>4 VL</v>
      </c>
      <c r="L6956" s="23">
        <f ca="1">NETWORKDAYS(LeaveTracker[[#This Row],[Start Date]],LeaveTracker[[#This Row],[End Date]],lstHolidays)</f>
        <v>4</v>
      </c>
      <c r="M6956" s="27"/>
    </row>
    <row r="6957" spans="1:13" ht="30" hidden="1" customHeight="1" x14ac:dyDescent="0.3">
      <c r="A6957" s="27">
        <f t="shared" si="84"/>
        <v>3107</v>
      </c>
      <c r="B6957" s="31">
        <v>45135</v>
      </c>
      <c r="C6957" s="31">
        <v>45125</v>
      </c>
      <c r="D6957" s="19" t="s">
        <v>513</v>
      </c>
      <c r="E6957" s="19" t="str">
        <f>IF(ISBLANK(LeaveTracker[[#This Row],[Employee Name]]),"-----",VLOOKUP(LeaveTracker[[#This Row],[Employee Name]],Employees[[Employee Name]:[Office]],7))</f>
        <v>ACCOUNTING</v>
      </c>
      <c r="F6957" s="19" t="str">
        <f>IF(ISBLANK(LeaveTracker[[#This Row],[Employee Name]]),"-----",VLOOKUP(LeaveTracker[[#This Row],[Employee Name]],Employees[[Employee Name]:[Office]],6))</f>
        <v>REGULAR</v>
      </c>
      <c r="G6957" s="24">
        <v>45110</v>
      </c>
      <c r="H6957" s="24">
        <v>45110</v>
      </c>
      <c r="I6957" s="20" t="s">
        <v>81</v>
      </c>
      <c r="K6957" s="61" t="str">
        <f ca="1">LeaveTracker[[#This Row],[Days]]&amp;" "&amp;LeaveTracker[[#This Row],[Type of Leave]]</f>
        <v>1 SL</v>
      </c>
      <c r="L6957" s="23">
        <f ca="1">NETWORKDAYS(LeaveTracker[[#This Row],[Start Date]],LeaveTracker[[#This Row],[End Date]],lstHolidays)</f>
        <v>1</v>
      </c>
      <c r="M6957" s="27"/>
    </row>
    <row r="6958" spans="1:13" ht="30" hidden="1" customHeight="1" x14ac:dyDescent="0.3">
      <c r="A6958" s="27">
        <v>3107</v>
      </c>
      <c r="B6958" s="31">
        <v>45135</v>
      </c>
      <c r="C6958" s="31">
        <v>45125</v>
      </c>
      <c r="D6958" s="19" t="s">
        <v>513</v>
      </c>
      <c r="E6958" s="19" t="str">
        <f>IF(ISBLANK(LeaveTracker[[#This Row],[Employee Name]]),"-----",VLOOKUP(LeaveTracker[[#This Row],[Employee Name]],Employees[[Employee Name]:[Office]],7))</f>
        <v>ACCOUNTING</v>
      </c>
      <c r="F6958" s="19" t="str">
        <f>IF(ISBLANK(LeaveTracker[[#This Row],[Employee Name]]),"-----",VLOOKUP(LeaveTracker[[#This Row],[Employee Name]],Employees[[Employee Name]:[Office]],6))</f>
        <v>REGULAR</v>
      </c>
      <c r="G6958" s="24">
        <v>45124</v>
      </c>
      <c r="H6958" s="24">
        <v>45124</v>
      </c>
      <c r="I6958" s="20" t="s">
        <v>81</v>
      </c>
      <c r="K6958" s="61" t="str">
        <f ca="1">LeaveTracker[[#This Row],[Days]]&amp;" "&amp;LeaveTracker[[#This Row],[Type of Leave]]</f>
        <v>1 SL</v>
      </c>
      <c r="L6958" s="23">
        <f ca="1">NETWORKDAYS(LeaveTracker[[#This Row],[Start Date]],LeaveTracker[[#This Row],[End Date]],lstHolidays)</f>
        <v>1</v>
      </c>
      <c r="M6958" s="27"/>
    </row>
    <row r="6959" spans="1:13" ht="30" hidden="1" customHeight="1" x14ac:dyDescent="0.3">
      <c r="A6959" s="27">
        <f>A6957+1</f>
        <v>3108</v>
      </c>
      <c r="B6959" s="31">
        <v>45135</v>
      </c>
      <c r="C6959" s="31">
        <v>45125</v>
      </c>
      <c r="D6959" s="19" t="s">
        <v>1008</v>
      </c>
      <c r="E6959" s="19" t="str">
        <f>IF(ISBLANK(LeaveTracker[[#This Row],[Employee Name]]),"-----",VLOOKUP(LeaveTracker[[#This Row],[Employee Name]],Employees[[Employee Name]:[Office]],7))</f>
        <v>ACCOUNTING</v>
      </c>
      <c r="F6959" s="19" t="str">
        <f>IF(ISBLANK(LeaveTracker[[#This Row],[Employee Name]]),"-----",VLOOKUP(LeaveTracker[[#This Row],[Employee Name]],Employees[[Employee Name]:[Office]],6))</f>
        <v>REGULAR</v>
      </c>
      <c r="G6959" s="24">
        <v>45124</v>
      </c>
      <c r="H6959" s="24">
        <v>45124</v>
      </c>
      <c r="I6959" s="20" t="s">
        <v>81</v>
      </c>
      <c r="K6959" s="61" t="str">
        <f ca="1">LeaveTracker[[#This Row],[Days]]&amp;" "&amp;LeaveTracker[[#This Row],[Type of Leave]]</f>
        <v>1 SL</v>
      </c>
      <c r="L6959" s="23">
        <f ca="1">NETWORKDAYS(LeaveTracker[[#This Row],[Start Date]],LeaveTracker[[#This Row],[End Date]],lstHolidays)</f>
        <v>1</v>
      </c>
      <c r="M6959" s="27"/>
    </row>
    <row r="6960" spans="1:13" ht="30" hidden="1" customHeight="1" x14ac:dyDescent="0.3">
      <c r="A6960" s="27">
        <f t="shared" si="84"/>
        <v>3109</v>
      </c>
      <c r="B6960" s="31">
        <v>45135</v>
      </c>
      <c r="C6960" s="31">
        <v>45127</v>
      </c>
      <c r="D6960" s="19" t="s">
        <v>1845</v>
      </c>
      <c r="E6960" s="19" t="str">
        <f>IF(ISBLANK(LeaveTracker[[#This Row],[Employee Name]]),"-----",VLOOKUP(LeaveTracker[[#This Row],[Employee Name]],Employees[[Employee Name]:[Office]],7))</f>
        <v>ACCOUNTING</v>
      </c>
      <c r="F6960" s="19" t="str">
        <f>IF(ISBLANK(LeaveTracker[[#This Row],[Employee Name]]),"-----",VLOOKUP(LeaveTracker[[#This Row],[Employee Name]],Employees[[Employee Name]:[Office]],6))</f>
        <v>CASUAL</v>
      </c>
      <c r="G6960" s="24">
        <v>45120</v>
      </c>
      <c r="H6960" s="24">
        <v>45120</v>
      </c>
      <c r="I6960" s="20" t="s">
        <v>81</v>
      </c>
      <c r="K6960" s="61" t="str">
        <f ca="1">LeaveTracker[[#This Row],[Days]]&amp;" "&amp;LeaveTracker[[#This Row],[Type of Leave]]</f>
        <v>1 SL</v>
      </c>
      <c r="L6960" s="23">
        <f ca="1">NETWORKDAYS(LeaveTracker[[#This Row],[Start Date]],LeaveTracker[[#This Row],[End Date]],lstHolidays)</f>
        <v>1</v>
      </c>
      <c r="M6960" s="27"/>
    </row>
    <row r="6961" spans="1:13" ht="30" hidden="1" customHeight="1" x14ac:dyDescent="0.3">
      <c r="A6961" s="27">
        <v>3109</v>
      </c>
      <c r="B6961" s="31">
        <v>45135</v>
      </c>
      <c r="C6961" s="31">
        <v>45127</v>
      </c>
      <c r="D6961" s="19" t="s">
        <v>1845</v>
      </c>
      <c r="E6961" s="19" t="str">
        <f>IF(ISBLANK(LeaveTracker[[#This Row],[Employee Name]]),"-----",VLOOKUP(LeaveTracker[[#This Row],[Employee Name]],Employees[[Employee Name]:[Office]],7))</f>
        <v>ACCOUNTING</v>
      </c>
      <c r="F6961" s="19" t="str">
        <f>IF(ISBLANK(LeaveTracker[[#This Row],[Employee Name]]),"-----",VLOOKUP(LeaveTracker[[#This Row],[Employee Name]],Employees[[Employee Name]:[Office]],6))</f>
        <v>CASUAL</v>
      </c>
      <c r="G6961" s="24">
        <v>45126</v>
      </c>
      <c r="H6961" s="24">
        <v>45126</v>
      </c>
      <c r="I6961" s="20" t="s">
        <v>81</v>
      </c>
      <c r="K6961" s="61" t="str">
        <f ca="1">LeaveTracker[[#This Row],[Days]]&amp;" "&amp;LeaveTracker[[#This Row],[Type of Leave]]</f>
        <v>1 SL</v>
      </c>
      <c r="L6961" s="23">
        <f ca="1">NETWORKDAYS(LeaveTracker[[#This Row],[Start Date]],LeaveTracker[[#This Row],[End Date]],lstHolidays)</f>
        <v>1</v>
      </c>
      <c r="M6961" s="27"/>
    </row>
    <row r="6962" spans="1:13" ht="30" hidden="1" customHeight="1" x14ac:dyDescent="0.3">
      <c r="A6962" s="27">
        <f>A6960+1</f>
        <v>3110</v>
      </c>
      <c r="B6962" s="31">
        <v>45135</v>
      </c>
      <c r="C6962" s="31">
        <v>45132</v>
      </c>
      <c r="D6962" s="19" t="s">
        <v>950</v>
      </c>
      <c r="E6962" s="19" t="str">
        <f>IF(ISBLANK(LeaveTracker[[#This Row],[Employee Name]]),"-----",VLOOKUP(LeaveTracker[[#This Row],[Employee Name]],Employees[[Employee Name]:[Office]],7))</f>
        <v>ACCOUNTING</v>
      </c>
      <c r="F6962" s="19" t="str">
        <f>IF(ISBLANK(LeaveTracker[[#This Row],[Employee Name]]),"-----",VLOOKUP(LeaveTracker[[#This Row],[Employee Name]],Employees[[Employee Name]:[Office]],6))</f>
        <v>REGULAR</v>
      </c>
      <c r="G6962" s="24">
        <v>45126</v>
      </c>
      <c r="H6962" s="24">
        <v>45128</v>
      </c>
      <c r="I6962" s="20" t="s">
        <v>81</v>
      </c>
      <c r="K6962" s="61" t="str">
        <f ca="1">LeaveTracker[[#This Row],[Days]]&amp;" "&amp;LeaveTracker[[#This Row],[Type of Leave]]</f>
        <v>3 SL</v>
      </c>
      <c r="L6962" s="23">
        <f ca="1">NETWORKDAYS(LeaveTracker[[#This Row],[Start Date]],LeaveTracker[[#This Row],[End Date]],lstHolidays)</f>
        <v>3</v>
      </c>
      <c r="M6962" s="27"/>
    </row>
    <row r="6963" spans="1:13" ht="30" hidden="1" customHeight="1" x14ac:dyDescent="0.3">
      <c r="A6963" s="27">
        <f t="shared" si="84"/>
        <v>3111</v>
      </c>
      <c r="B6963" s="31">
        <v>45135</v>
      </c>
      <c r="C6963" s="31">
        <v>45127</v>
      </c>
      <c r="D6963" s="19" t="s">
        <v>1845</v>
      </c>
      <c r="E6963" s="19" t="str">
        <f>IF(ISBLANK(LeaveTracker[[#This Row],[Employee Name]]),"-----",VLOOKUP(LeaveTracker[[#This Row],[Employee Name]],Employees[[Employee Name]:[Office]],7))</f>
        <v>ACCOUNTING</v>
      </c>
      <c r="F6963" s="19" t="str">
        <f>IF(ISBLANK(LeaveTracker[[#This Row],[Employee Name]]),"-----",VLOOKUP(LeaveTracker[[#This Row],[Employee Name]],Employees[[Employee Name]:[Office]],6))</f>
        <v>CASUAL</v>
      </c>
      <c r="G6963" s="24">
        <v>45135</v>
      </c>
      <c r="H6963" s="24">
        <v>45135</v>
      </c>
      <c r="I6963" s="20" t="s">
        <v>82</v>
      </c>
      <c r="K6963" s="61" t="str">
        <f ca="1">LeaveTracker[[#This Row],[Days]]&amp;" "&amp;LeaveTracker[[#This Row],[Type of Leave]]</f>
        <v>1 VL</v>
      </c>
      <c r="L6963" s="23">
        <f ca="1">NETWORKDAYS(LeaveTracker[[#This Row],[Start Date]],LeaveTracker[[#This Row],[End Date]],lstHolidays)</f>
        <v>1</v>
      </c>
      <c r="M6963" s="27"/>
    </row>
    <row r="6964" spans="1:13" ht="30" hidden="1" customHeight="1" x14ac:dyDescent="0.3">
      <c r="A6964" s="27">
        <f t="shared" si="84"/>
        <v>3112</v>
      </c>
      <c r="B6964" s="31">
        <v>45135</v>
      </c>
      <c r="C6964" s="31">
        <v>45128</v>
      </c>
      <c r="D6964" s="19" t="s">
        <v>1010</v>
      </c>
      <c r="E6964" s="19" t="str">
        <f>IF(ISBLANK(LeaveTracker[[#This Row],[Employee Name]]),"-----",VLOOKUP(LeaveTracker[[#This Row],[Employee Name]],Employees[[Employee Name]:[Office]],7))</f>
        <v>ACCOUNTING</v>
      </c>
      <c r="F6964" s="19" t="str">
        <f>IF(ISBLANK(LeaveTracker[[#This Row],[Employee Name]]),"-----",VLOOKUP(LeaveTracker[[#This Row],[Employee Name]],Employees[[Employee Name]:[Office]],6))</f>
        <v>REGULAR</v>
      </c>
      <c r="G6964" s="24">
        <v>45121</v>
      </c>
      <c r="H6964" s="24">
        <v>45121</v>
      </c>
      <c r="I6964" s="20" t="s">
        <v>81</v>
      </c>
      <c r="K6964" s="61" t="str">
        <f ca="1">LeaveTracker[[#This Row],[Days]]&amp;" "&amp;LeaveTracker[[#This Row],[Type of Leave]]</f>
        <v>1 SL</v>
      </c>
      <c r="L6964" s="23">
        <f ca="1">NETWORKDAYS(LeaveTracker[[#This Row],[Start Date]],LeaveTracker[[#This Row],[End Date]],lstHolidays)</f>
        <v>1</v>
      </c>
      <c r="M6964" s="27"/>
    </row>
    <row r="6965" spans="1:13" ht="30" hidden="1" customHeight="1" x14ac:dyDescent="0.3">
      <c r="A6965" s="27">
        <f t="shared" si="84"/>
        <v>3113</v>
      </c>
      <c r="B6965" s="31">
        <v>45135</v>
      </c>
      <c r="C6965" s="31">
        <v>45133</v>
      </c>
      <c r="D6965" s="19" t="s">
        <v>1781</v>
      </c>
      <c r="E6965" s="19" t="str">
        <f>IF(ISBLANK(LeaveTracker[[#This Row],[Employee Name]]),"-----",VLOOKUP(LeaveTracker[[#This Row],[Employee Name]],Employees[[Employee Name]:[Office]],7))</f>
        <v>CHO</v>
      </c>
      <c r="F6965" s="19" t="str">
        <f>IF(ISBLANK(LeaveTracker[[#This Row],[Employee Name]]),"-----",VLOOKUP(LeaveTracker[[#This Row],[Employee Name]],Employees[[Employee Name]:[Office]],6))</f>
        <v>CASUAL</v>
      </c>
      <c r="G6965" s="24">
        <v>45139</v>
      </c>
      <c r="H6965" s="24">
        <v>45139</v>
      </c>
      <c r="I6965" s="20" t="s">
        <v>298</v>
      </c>
      <c r="J6965" s="43" t="s">
        <v>1003</v>
      </c>
      <c r="K6965" s="61" t="str">
        <f ca="1">LeaveTracker[[#This Row],[Days]]&amp;" "&amp;LeaveTracker[[#This Row],[Type of Leave]]</f>
        <v>1 OTHER</v>
      </c>
      <c r="L6965" s="23">
        <f ca="1">NETWORKDAYS(LeaveTracker[[#This Row],[Start Date]],LeaveTracker[[#This Row],[End Date]],lstHolidays)</f>
        <v>1</v>
      </c>
      <c r="M6965" s="27"/>
    </row>
    <row r="6966" spans="1:13" ht="30" hidden="1" customHeight="1" x14ac:dyDescent="0.3">
      <c r="A6966" s="27">
        <f t="shared" si="84"/>
        <v>3114</v>
      </c>
      <c r="B6966" s="31">
        <v>45135</v>
      </c>
      <c r="C6966" s="31">
        <v>45131</v>
      </c>
      <c r="D6966" s="19" t="s">
        <v>1808</v>
      </c>
      <c r="E6966" s="19" t="str">
        <f>IF(ISBLANK(LeaveTracker[[#This Row],[Employee Name]]),"-----",VLOOKUP(LeaveTracker[[#This Row],[Employee Name]],Employees[[Employee Name]:[Office]],7))</f>
        <v>CENRO</v>
      </c>
      <c r="F6966" s="19" t="str">
        <f>IF(ISBLANK(LeaveTracker[[#This Row],[Employee Name]]),"-----",VLOOKUP(LeaveTracker[[#This Row],[Employee Name]],Employees[[Employee Name]:[Office]],6))</f>
        <v>CASUAL</v>
      </c>
      <c r="G6966" s="24">
        <v>45128</v>
      </c>
      <c r="H6966" s="24">
        <v>45129</v>
      </c>
      <c r="I6966" s="20" t="s">
        <v>81</v>
      </c>
      <c r="K6966" s="61" t="str">
        <f ca="1">LeaveTracker[[#This Row],[Days]]&amp;" "&amp;LeaveTracker[[#This Row],[Type of Leave]]</f>
        <v>1 SL</v>
      </c>
      <c r="L6966" s="23">
        <f ca="1">NETWORKDAYS(LeaveTracker[[#This Row],[Start Date]],LeaveTracker[[#This Row],[End Date]],lstHolidays)</f>
        <v>1</v>
      </c>
      <c r="M6966" s="27"/>
    </row>
    <row r="6967" spans="1:13" ht="30" hidden="1" customHeight="1" x14ac:dyDescent="0.3">
      <c r="A6967" s="27">
        <f t="shared" si="84"/>
        <v>3115</v>
      </c>
      <c r="B6967" s="31">
        <v>45135</v>
      </c>
      <c r="C6967" s="31">
        <v>45112</v>
      </c>
      <c r="D6967" s="19" t="s">
        <v>1866</v>
      </c>
      <c r="E6967" s="19" t="str">
        <f>IF(ISBLANK(LeaveTracker[[#This Row],[Employee Name]]),"-----",VLOOKUP(LeaveTracker[[#This Row],[Employee Name]],Employees[[Employee Name]:[Office]],7))</f>
        <v>TCSNHS-ISHS</v>
      </c>
      <c r="F6967" s="19" t="str">
        <f>IF(ISBLANK(LeaveTracker[[#This Row],[Employee Name]]),"-----",VLOOKUP(LeaveTracker[[#This Row],[Employee Name]],Employees[[Employee Name]:[Office]],6))</f>
        <v>CASUAL</v>
      </c>
      <c r="G6967" s="24">
        <v>45110</v>
      </c>
      <c r="H6967" s="24">
        <v>45111</v>
      </c>
      <c r="I6967" s="20" t="s">
        <v>81</v>
      </c>
      <c r="K6967" s="61" t="str">
        <f ca="1">LeaveTracker[[#This Row],[Days]]&amp;" "&amp;LeaveTracker[[#This Row],[Type of Leave]]</f>
        <v>2 SL</v>
      </c>
      <c r="L6967" s="23">
        <f ca="1">NETWORKDAYS(LeaveTracker[[#This Row],[Start Date]],LeaveTracker[[#This Row],[End Date]],lstHolidays)</f>
        <v>2</v>
      </c>
      <c r="M6967" s="27"/>
    </row>
    <row r="6968" spans="1:13" ht="30" hidden="1" customHeight="1" x14ac:dyDescent="0.3">
      <c r="A6968" s="27">
        <f t="shared" si="84"/>
        <v>3116</v>
      </c>
      <c r="B6968" s="31">
        <v>45135</v>
      </c>
      <c r="C6968" s="31">
        <v>45128</v>
      </c>
      <c r="D6968" s="19" t="s">
        <v>1844</v>
      </c>
      <c r="E6968" s="19" t="str">
        <f>IF(ISBLANK(LeaveTracker[[#This Row],[Employee Name]]),"-----",VLOOKUP(LeaveTracker[[#This Row],[Employee Name]],Employees[[Employee Name]:[Office]],7))</f>
        <v>EEO/CITY MARKET</v>
      </c>
      <c r="F6968" s="19" t="str">
        <f>IF(ISBLANK(LeaveTracker[[#This Row],[Employee Name]]),"-----",VLOOKUP(LeaveTracker[[#This Row],[Employee Name]],Employees[[Employee Name]:[Office]],6))</f>
        <v>CASUAL</v>
      </c>
      <c r="G6968" s="24">
        <v>45139</v>
      </c>
      <c r="H6968" s="24">
        <v>45141</v>
      </c>
      <c r="I6968" s="20" t="s">
        <v>82</v>
      </c>
      <c r="K6968" s="61" t="str">
        <f ca="1">LeaveTracker[[#This Row],[Days]]&amp;" "&amp;LeaveTracker[[#This Row],[Type of Leave]]</f>
        <v>3 VL</v>
      </c>
      <c r="L6968" s="23">
        <f ca="1">NETWORKDAYS(LeaveTracker[[#This Row],[Start Date]],LeaveTracker[[#This Row],[End Date]],lstHolidays)</f>
        <v>3</v>
      </c>
      <c r="M6968" s="27"/>
    </row>
    <row r="6969" spans="1:13" ht="30" hidden="1" customHeight="1" x14ac:dyDescent="0.3">
      <c r="A6969" s="27">
        <f t="shared" si="84"/>
        <v>3117</v>
      </c>
      <c r="B6969" s="31">
        <v>45135</v>
      </c>
      <c r="C6969" s="31">
        <v>45131</v>
      </c>
      <c r="D6969" s="19" t="s">
        <v>1866</v>
      </c>
      <c r="E6969" s="19" t="str">
        <f>IF(ISBLANK(LeaveTracker[[#This Row],[Employee Name]]),"-----",VLOOKUP(LeaveTracker[[#This Row],[Employee Name]],Employees[[Employee Name]:[Office]],7))</f>
        <v>TCSNHS-ISHS</v>
      </c>
      <c r="F6969" s="19" t="str">
        <f>IF(ISBLANK(LeaveTracker[[#This Row],[Employee Name]]),"-----",VLOOKUP(LeaveTracker[[#This Row],[Employee Name]],Employees[[Employee Name]:[Office]],6))</f>
        <v>CASUAL</v>
      </c>
      <c r="G6969" s="24">
        <v>45132</v>
      </c>
      <c r="H6969" s="24">
        <v>45132</v>
      </c>
      <c r="I6969" s="20" t="s">
        <v>298</v>
      </c>
      <c r="J6969" s="43" t="s">
        <v>1003</v>
      </c>
      <c r="K6969" s="61" t="str">
        <f ca="1">LeaveTracker[[#This Row],[Days]]&amp;" "&amp;LeaveTracker[[#This Row],[Type of Leave]]</f>
        <v>1 OTHER</v>
      </c>
      <c r="L6969" s="23">
        <f ca="1">NETWORKDAYS(LeaveTracker[[#This Row],[Start Date]],LeaveTracker[[#This Row],[End Date]],lstHolidays)</f>
        <v>1</v>
      </c>
      <c r="M6969" s="27"/>
    </row>
    <row r="6970" spans="1:13" ht="30" hidden="1" customHeight="1" x14ac:dyDescent="0.3">
      <c r="A6970" s="27">
        <f t="shared" si="84"/>
        <v>3118</v>
      </c>
      <c r="B6970" s="31">
        <v>45135</v>
      </c>
      <c r="C6970" s="31">
        <v>45127</v>
      </c>
      <c r="D6970" s="19" t="s">
        <v>1970</v>
      </c>
      <c r="E6970" s="19" t="str">
        <f>IF(ISBLANK(LeaveTracker[[#This Row],[Employee Name]]),"-----",VLOOKUP(LeaveTracker[[#This Row],[Employee Name]],Employees[[Employee Name]:[Office]],7))</f>
        <v>EEO/CITY MARKET</v>
      </c>
      <c r="F6970" s="19" t="str">
        <f>IF(ISBLANK(LeaveTracker[[#This Row],[Employee Name]]),"-----",VLOOKUP(LeaveTracker[[#This Row],[Employee Name]],Employees[[Employee Name]:[Office]],6))</f>
        <v>CASUAL</v>
      </c>
      <c r="G6970" s="24">
        <v>45134</v>
      </c>
      <c r="H6970" s="24">
        <v>45135</v>
      </c>
      <c r="I6970" s="20" t="s">
        <v>82</v>
      </c>
      <c r="K6970" s="61" t="str">
        <f ca="1">LeaveTracker[[#This Row],[Days]]&amp;" "&amp;LeaveTracker[[#This Row],[Type of Leave]]</f>
        <v>2 VL</v>
      </c>
      <c r="L6970" s="23">
        <f ca="1">NETWORKDAYS(LeaveTracker[[#This Row],[Start Date]],LeaveTracker[[#This Row],[End Date]],lstHolidays)</f>
        <v>2</v>
      </c>
      <c r="M6970" s="27"/>
    </row>
    <row r="6971" spans="1:13" ht="30" hidden="1" customHeight="1" x14ac:dyDescent="0.3">
      <c r="A6971" s="27">
        <f t="shared" si="84"/>
        <v>3119</v>
      </c>
      <c r="B6971" s="31">
        <v>45135</v>
      </c>
      <c r="C6971" s="31">
        <v>45047</v>
      </c>
      <c r="D6971" s="19" t="s">
        <v>1046</v>
      </c>
      <c r="E6971" s="19" t="str">
        <f>IF(ISBLANK(LeaveTracker[[#This Row],[Employee Name]]),"-----",VLOOKUP(LeaveTracker[[#This Row],[Employee Name]],Employees[[Employee Name]:[Office]],7))</f>
        <v>CENRO</v>
      </c>
      <c r="F6971" s="19" t="str">
        <f>IF(ISBLANK(LeaveTracker[[#This Row],[Employee Name]]),"-----",VLOOKUP(LeaveTracker[[#This Row],[Employee Name]],Employees[[Employee Name]:[Office]],6))</f>
        <v>REGULAR</v>
      </c>
      <c r="G6971" s="24">
        <v>45047</v>
      </c>
      <c r="H6971" s="24">
        <v>45077</v>
      </c>
      <c r="I6971" s="20" t="s">
        <v>81</v>
      </c>
      <c r="K6971" s="61" t="str">
        <f ca="1">LeaveTracker[[#This Row],[Days]]&amp;" "&amp;LeaveTracker[[#This Row],[Type of Leave]]</f>
        <v>22 SL</v>
      </c>
      <c r="L6971" s="23">
        <f ca="1">NETWORKDAYS(LeaveTracker[[#This Row],[Start Date]],LeaveTracker[[#This Row],[End Date]],lstHolidays)</f>
        <v>22</v>
      </c>
      <c r="M6971" s="27"/>
    </row>
    <row r="6972" spans="1:13" ht="30" hidden="1" customHeight="1" x14ac:dyDescent="0.3">
      <c r="A6972" s="27">
        <f t="shared" si="84"/>
        <v>3120</v>
      </c>
      <c r="B6972" s="31">
        <v>45135</v>
      </c>
      <c r="C6972" s="31">
        <v>45132</v>
      </c>
      <c r="D6972" s="19" t="s">
        <v>722</v>
      </c>
      <c r="E6972" s="19" t="str">
        <f>IF(ISBLANK(LeaveTracker[[#This Row],[Employee Name]]),"-----",VLOOKUP(LeaveTracker[[#This Row],[Employee Name]],Employees[[Employee Name]:[Office]],7))</f>
        <v>LCR</v>
      </c>
      <c r="F6972" s="19" t="str">
        <f>IF(ISBLANK(LeaveTracker[[#This Row],[Employee Name]]),"-----",VLOOKUP(LeaveTracker[[#This Row],[Employee Name]],Employees[[Employee Name]:[Office]],6))</f>
        <v>REGULAR</v>
      </c>
      <c r="G6972" s="24">
        <v>45138</v>
      </c>
      <c r="H6972" s="24">
        <v>45140</v>
      </c>
      <c r="I6972" s="20" t="s">
        <v>82</v>
      </c>
      <c r="K6972" s="61" t="str">
        <f ca="1">LeaveTracker[[#This Row],[Days]]&amp;" "&amp;LeaveTracker[[#This Row],[Type of Leave]]</f>
        <v>3 VL</v>
      </c>
      <c r="L6972" s="23">
        <f ca="1">NETWORKDAYS(LeaveTracker[[#This Row],[Start Date]],LeaveTracker[[#This Row],[End Date]],lstHolidays)</f>
        <v>3</v>
      </c>
      <c r="M6972" s="27"/>
    </row>
    <row r="6973" spans="1:13" ht="30" hidden="1" customHeight="1" x14ac:dyDescent="0.3">
      <c r="A6973" s="27">
        <f t="shared" si="84"/>
        <v>3121</v>
      </c>
      <c r="B6973" s="31">
        <v>45135</v>
      </c>
      <c r="C6973" s="31">
        <v>45132</v>
      </c>
      <c r="D6973" s="19" t="s">
        <v>722</v>
      </c>
      <c r="E6973" s="19" t="str">
        <f>IF(ISBLANK(LeaveTracker[[#This Row],[Employee Name]]),"-----",VLOOKUP(LeaveTracker[[#This Row],[Employee Name]],Employees[[Employee Name]:[Office]],7))</f>
        <v>LCR</v>
      </c>
      <c r="F6973" s="19" t="str">
        <f>IF(ISBLANK(LeaveTracker[[#This Row],[Employee Name]]),"-----",VLOOKUP(LeaveTracker[[#This Row],[Employee Name]],Employees[[Employee Name]:[Office]],6))</f>
        <v>REGULAR</v>
      </c>
      <c r="G6973" s="24">
        <v>45128</v>
      </c>
      <c r="H6973" s="24">
        <v>45128</v>
      </c>
      <c r="I6973" s="20" t="s">
        <v>81</v>
      </c>
      <c r="K6973" s="61" t="str">
        <f ca="1">LeaveTracker[[#This Row],[Days]]&amp;" "&amp;LeaveTracker[[#This Row],[Type of Leave]]</f>
        <v>1 SL</v>
      </c>
      <c r="L6973" s="23">
        <f ca="1">NETWORKDAYS(LeaveTracker[[#This Row],[Start Date]],LeaveTracker[[#This Row],[End Date]],lstHolidays)</f>
        <v>1</v>
      </c>
      <c r="M6973" s="27"/>
    </row>
    <row r="6974" spans="1:13" ht="30" hidden="1" customHeight="1" x14ac:dyDescent="0.3">
      <c r="A6974" s="27">
        <f t="shared" si="84"/>
        <v>3122</v>
      </c>
      <c r="B6974" s="31">
        <v>45135</v>
      </c>
      <c r="C6974" s="31">
        <v>45069</v>
      </c>
      <c r="D6974" s="19" t="s">
        <v>175</v>
      </c>
      <c r="E6974" s="19" t="str">
        <f>IF(ISBLANK(LeaveTracker[[#This Row],[Employee Name]]),"-----",VLOOKUP(LeaveTracker[[#This Row],[Employee Name]],Employees[[Employee Name]:[Office]],7))</f>
        <v>HRMO</v>
      </c>
      <c r="F6974" s="19" t="str">
        <f>IF(ISBLANK(LeaveTracker[[#This Row],[Employee Name]]),"-----",VLOOKUP(LeaveTracker[[#This Row],[Employee Name]],Employees[[Employee Name]:[Office]],6))</f>
        <v>REGULAR</v>
      </c>
      <c r="G6974" s="24">
        <v>45139</v>
      </c>
      <c r="H6974" s="24">
        <v>45142</v>
      </c>
      <c r="I6974" s="20" t="s">
        <v>82</v>
      </c>
      <c r="K6974" s="61" t="str">
        <f ca="1">LeaveTracker[[#This Row],[Days]]&amp;" "&amp;LeaveTracker[[#This Row],[Type of Leave]]</f>
        <v>4 VL</v>
      </c>
      <c r="L6974" s="23">
        <f ca="1">NETWORKDAYS(LeaveTracker[[#This Row],[Start Date]],LeaveTracker[[#This Row],[End Date]],lstHolidays)</f>
        <v>4</v>
      </c>
      <c r="M6974" s="27"/>
    </row>
    <row r="6975" spans="1:13" ht="30" hidden="1" customHeight="1" x14ac:dyDescent="0.3">
      <c r="A6975" s="27">
        <f t="shared" si="84"/>
        <v>3123</v>
      </c>
      <c r="B6975" s="31">
        <v>45135</v>
      </c>
      <c r="C6975" s="31">
        <v>45128</v>
      </c>
      <c r="D6975" s="19" t="s">
        <v>2389</v>
      </c>
      <c r="E6975" s="19" t="str">
        <f>IF(ISBLANK(LeaveTracker[[#This Row],[Employee Name]]),"-----",VLOOKUP(LeaveTracker[[#This Row],[Employee Name]],Employees[[Employee Name]:[Office]],7))</f>
        <v>CSWDO</v>
      </c>
      <c r="F6975" s="19">
        <f>IF(ISBLANK(LeaveTracker[[#This Row],[Employee Name]]),"-----",VLOOKUP(LeaveTracker[[#This Row],[Employee Name]],Employees[[Employee Name]:[Office]],6))</f>
        <v>0</v>
      </c>
      <c r="G6975" s="24">
        <v>45134</v>
      </c>
      <c r="H6975" s="24">
        <v>45134</v>
      </c>
      <c r="I6975" s="20" t="s">
        <v>82</v>
      </c>
      <c r="K6975" s="61" t="str">
        <f ca="1">LeaveTracker[[#This Row],[Days]]&amp;" "&amp;LeaveTracker[[#This Row],[Type of Leave]]</f>
        <v>1 VL</v>
      </c>
      <c r="L6975" s="23">
        <f ca="1">NETWORKDAYS(LeaveTracker[[#This Row],[Start Date]],LeaveTracker[[#This Row],[End Date]],lstHolidays)</f>
        <v>1</v>
      </c>
      <c r="M6975" s="27"/>
    </row>
    <row r="6976" spans="1:13" ht="30" hidden="1" customHeight="1" x14ac:dyDescent="0.3">
      <c r="A6976" s="27">
        <f t="shared" si="84"/>
        <v>3124</v>
      </c>
      <c r="B6976" s="31">
        <v>45135</v>
      </c>
      <c r="C6976" s="31">
        <v>45127</v>
      </c>
      <c r="D6976" s="19" t="s">
        <v>595</v>
      </c>
      <c r="E6976" s="19" t="str">
        <f>IF(ISBLANK(LeaveTracker[[#This Row],[Employee Name]]),"-----",VLOOKUP(LeaveTracker[[#This Row],[Employee Name]],Employees[[Employee Name]:[Office]],7))</f>
        <v>MAHOGANY MARKET</v>
      </c>
      <c r="F6976" s="19" t="str">
        <f>IF(ISBLANK(LeaveTracker[[#This Row],[Employee Name]]),"-----",VLOOKUP(LeaveTracker[[#This Row],[Employee Name]],Employees[[Employee Name]:[Office]],6))</f>
        <v>REGULAR</v>
      </c>
      <c r="G6976" s="24">
        <v>45131</v>
      </c>
      <c r="H6976" s="24">
        <v>45131</v>
      </c>
      <c r="I6976" s="20" t="s">
        <v>298</v>
      </c>
      <c r="J6976" s="43" t="s">
        <v>1003</v>
      </c>
      <c r="K6976" s="61" t="str">
        <f ca="1">LeaveTracker[[#This Row],[Days]]&amp;" "&amp;LeaveTracker[[#This Row],[Type of Leave]]</f>
        <v>0 OTHER</v>
      </c>
      <c r="L6976" s="23">
        <f ca="1">NETWORKDAYS(LeaveTracker[[#This Row],[Start Date]],LeaveTracker[[#This Row],[End Date]],lstHolidays)</f>
        <v>0</v>
      </c>
      <c r="M6976" s="27"/>
    </row>
    <row r="6977" spans="1:13" ht="30" hidden="1" customHeight="1" x14ac:dyDescent="0.3">
      <c r="A6977" s="27">
        <f t="shared" si="84"/>
        <v>3125</v>
      </c>
      <c r="B6977" s="31">
        <v>45135</v>
      </c>
      <c r="C6977" s="31">
        <v>45127</v>
      </c>
      <c r="D6977" s="19" t="s">
        <v>396</v>
      </c>
      <c r="E6977" s="19" t="str">
        <f>IF(ISBLANK(LeaveTracker[[#This Row],[Employee Name]]),"-----",VLOOKUP(LeaveTracker[[#This Row],[Employee Name]],Employees[[Employee Name]:[Office]],7))</f>
        <v>CTO</v>
      </c>
      <c r="F6977" s="19" t="str">
        <f>IF(ISBLANK(LeaveTracker[[#This Row],[Employee Name]]),"-----",VLOOKUP(LeaveTracker[[#This Row],[Employee Name]],Employees[[Employee Name]:[Office]],6))</f>
        <v>REGULAR</v>
      </c>
      <c r="G6977" s="24">
        <v>45131</v>
      </c>
      <c r="H6977" s="24">
        <v>45131</v>
      </c>
      <c r="I6977" s="20" t="s">
        <v>298</v>
      </c>
      <c r="J6977" s="43" t="s">
        <v>1003</v>
      </c>
      <c r="K6977" s="61" t="str">
        <f ca="1">LeaveTracker[[#This Row],[Days]]&amp;" "&amp;LeaveTracker[[#This Row],[Type of Leave]]</f>
        <v>0 OTHER</v>
      </c>
      <c r="L6977" s="23">
        <f ca="1">NETWORKDAYS(LeaveTracker[[#This Row],[Start Date]],LeaveTracker[[#This Row],[End Date]],lstHolidays)</f>
        <v>0</v>
      </c>
      <c r="M6977" s="27"/>
    </row>
    <row r="6978" spans="1:13" ht="30" hidden="1" customHeight="1" x14ac:dyDescent="0.3">
      <c r="A6978" s="27">
        <f t="shared" si="84"/>
        <v>3126</v>
      </c>
      <c r="B6978" s="31">
        <v>45135</v>
      </c>
      <c r="C6978" s="31">
        <v>45127</v>
      </c>
      <c r="D6978" s="19" t="s">
        <v>396</v>
      </c>
      <c r="E6978" s="19" t="str">
        <f>IF(ISBLANK(LeaveTracker[[#This Row],[Employee Name]]),"-----",VLOOKUP(LeaveTracker[[#This Row],[Employee Name]],Employees[[Employee Name]:[Office]],7))</f>
        <v>CTO</v>
      </c>
      <c r="F6978" s="19" t="str">
        <f>IF(ISBLANK(LeaveTracker[[#This Row],[Employee Name]]),"-----",VLOOKUP(LeaveTracker[[#This Row],[Employee Name]],Employees[[Employee Name]:[Office]],6))</f>
        <v>REGULAR</v>
      </c>
      <c r="G6978" s="24">
        <v>45126</v>
      </c>
      <c r="H6978" s="24">
        <v>45126</v>
      </c>
      <c r="I6978" s="20" t="s">
        <v>298</v>
      </c>
      <c r="J6978" s="43" t="s">
        <v>1003</v>
      </c>
      <c r="K6978" s="61" t="str">
        <f ca="1">LeaveTracker[[#This Row],[Days]]&amp;" "&amp;LeaveTracker[[#This Row],[Type of Leave]]</f>
        <v>1 OTHER</v>
      </c>
      <c r="L6978" s="23">
        <f ca="1">NETWORKDAYS(LeaveTracker[[#This Row],[Start Date]],LeaveTracker[[#This Row],[End Date]],lstHolidays)</f>
        <v>1</v>
      </c>
      <c r="M6978" s="27"/>
    </row>
    <row r="6979" spans="1:13" ht="30" hidden="1" customHeight="1" x14ac:dyDescent="0.3">
      <c r="A6979" s="27">
        <f t="shared" si="84"/>
        <v>3127</v>
      </c>
      <c r="B6979" s="31">
        <v>45135</v>
      </c>
      <c r="C6979" s="31">
        <v>45127</v>
      </c>
      <c r="D6979" s="19" t="s">
        <v>1910</v>
      </c>
      <c r="E6979" s="19" t="str">
        <f>IF(ISBLANK(LeaveTracker[[#This Row],[Employee Name]]),"-----",VLOOKUP(LeaveTracker[[#This Row],[Employee Name]],Employees[[Employee Name]:[Office]],7))</f>
        <v>PICNIC GROVE</v>
      </c>
      <c r="F6979" s="19" t="str">
        <f>IF(ISBLANK(LeaveTracker[[#This Row],[Employee Name]]),"-----",VLOOKUP(LeaveTracker[[#This Row],[Employee Name]],Employees[[Employee Name]:[Office]],6))</f>
        <v>CASUAL</v>
      </c>
      <c r="G6979" s="24">
        <v>45123</v>
      </c>
      <c r="H6979" s="24">
        <v>45126</v>
      </c>
      <c r="I6979" s="20" t="s">
        <v>81</v>
      </c>
      <c r="K6979" s="61" t="str">
        <f>LeaveTracker[[#This Row],[Days]]&amp;" "&amp;LeaveTracker[[#This Row],[Type of Leave]]</f>
        <v>4 SL</v>
      </c>
      <c r="L6979" s="23">
        <v>4</v>
      </c>
      <c r="M6979" s="27"/>
    </row>
    <row r="6980" spans="1:13" ht="30" hidden="1" customHeight="1" x14ac:dyDescent="0.3">
      <c r="A6980" s="27">
        <f t="shared" si="84"/>
        <v>3128</v>
      </c>
      <c r="B6980" s="31">
        <v>45135</v>
      </c>
      <c r="C6980" s="31">
        <v>45121</v>
      </c>
      <c r="D6980" s="19" t="s">
        <v>2370</v>
      </c>
      <c r="E6980" s="19">
        <f>IF(ISBLANK(LeaveTracker[[#This Row],[Employee Name]]),"-----",VLOOKUP(LeaveTracker[[#This Row],[Employee Name]],Employees[[Employee Name]:[Office]],7))</f>
        <v>0</v>
      </c>
      <c r="F6980" s="19">
        <f>IF(ISBLANK(LeaveTracker[[#This Row],[Employee Name]]),"-----",VLOOKUP(LeaveTracker[[#This Row],[Employee Name]],Employees[[Employee Name]:[Office]],6))</f>
        <v>0</v>
      </c>
      <c r="G6980" s="24">
        <v>45114</v>
      </c>
      <c r="H6980" s="24">
        <v>45114</v>
      </c>
      <c r="I6980" s="20" t="s">
        <v>82</v>
      </c>
      <c r="K6980" s="61" t="str">
        <f ca="1">LeaveTracker[[#This Row],[Days]]&amp;" "&amp;LeaveTracker[[#This Row],[Type of Leave]]</f>
        <v>1 VL</v>
      </c>
      <c r="L6980" s="23">
        <f ca="1">NETWORKDAYS(LeaveTracker[[#This Row],[Start Date]],LeaveTracker[[#This Row],[End Date]],lstHolidays)</f>
        <v>1</v>
      </c>
      <c r="M6980" s="27"/>
    </row>
    <row r="6981" spans="1:13" ht="30" hidden="1" customHeight="1" x14ac:dyDescent="0.3">
      <c r="A6981" s="27">
        <f t="shared" si="84"/>
        <v>3129</v>
      </c>
      <c r="B6981" s="31">
        <v>45135</v>
      </c>
      <c r="C6981" s="31">
        <v>45132</v>
      </c>
      <c r="D6981" s="19" t="s">
        <v>1729</v>
      </c>
      <c r="E6981" s="19" t="str">
        <f>IF(ISBLANK(LeaveTracker[[#This Row],[Employee Name]]),"-----",VLOOKUP(LeaveTracker[[#This Row],[Employee Name]],Employees[[Employee Name]:[Office]],7))</f>
        <v>LEGAL</v>
      </c>
      <c r="F6981" s="19" t="str">
        <f>IF(ISBLANK(LeaveTracker[[#This Row],[Employee Name]]),"-----",VLOOKUP(LeaveTracker[[#This Row],[Employee Name]],Employees[[Employee Name]:[Office]],6))</f>
        <v>CASUAL</v>
      </c>
      <c r="G6981" s="24">
        <v>45127</v>
      </c>
      <c r="H6981" s="24">
        <v>45128</v>
      </c>
      <c r="I6981" s="20" t="s">
        <v>81</v>
      </c>
      <c r="K6981" s="61" t="str">
        <f ca="1">LeaveTracker[[#This Row],[Days]]&amp;" "&amp;LeaveTracker[[#This Row],[Type of Leave]]</f>
        <v>2 SL</v>
      </c>
      <c r="L6981" s="23">
        <f ca="1">NETWORKDAYS(LeaveTracker[[#This Row],[Start Date]],LeaveTracker[[#This Row],[End Date]],lstHolidays)</f>
        <v>2</v>
      </c>
      <c r="M6981" s="27"/>
    </row>
    <row r="6982" spans="1:13" ht="30" hidden="1" customHeight="1" x14ac:dyDescent="0.3">
      <c r="A6982" s="27">
        <f t="shared" si="84"/>
        <v>3130</v>
      </c>
      <c r="B6982" s="31">
        <v>45135</v>
      </c>
      <c r="C6982" s="31">
        <v>45133</v>
      </c>
      <c r="D6982" s="19" t="s">
        <v>1951</v>
      </c>
      <c r="E6982" s="19" t="str">
        <f>IF(ISBLANK(LeaveTracker[[#This Row],[Employee Name]]),"-----",VLOOKUP(LeaveTracker[[#This Row],[Employee Name]],Employees[[Employee Name]:[Office]],7))</f>
        <v>CSWDO</v>
      </c>
      <c r="F6982" s="19" t="str">
        <f>IF(ISBLANK(LeaveTracker[[#This Row],[Employee Name]]),"-----",VLOOKUP(LeaveTracker[[#This Row],[Employee Name]],Employees[[Employee Name]:[Office]],6))</f>
        <v>CASUAL</v>
      </c>
      <c r="G6982" s="24">
        <v>45125</v>
      </c>
      <c r="H6982" s="24">
        <v>45125</v>
      </c>
      <c r="I6982" s="20" t="s">
        <v>81</v>
      </c>
      <c r="K6982" s="61" t="str">
        <f ca="1">LeaveTracker[[#This Row],[Days]]&amp;" "&amp;LeaveTracker[[#This Row],[Type of Leave]]</f>
        <v>1 SL</v>
      </c>
      <c r="L6982" s="23">
        <f ca="1">NETWORKDAYS(LeaveTracker[[#This Row],[Start Date]],LeaveTracker[[#This Row],[End Date]],lstHolidays)</f>
        <v>1</v>
      </c>
      <c r="M6982" s="27"/>
    </row>
    <row r="6983" spans="1:13" ht="30" hidden="1" customHeight="1" x14ac:dyDescent="0.3">
      <c r="A6983" s="27">
        <v>3130</v>
      </c>
      <c r="B6983" s="31">
        <v>45135</v>
      </c>
      <c r="C6983" s="31">
        <v>45133</v>
      </c>
      <c r="D6983" s="19" t="s">
        <v>1951</v>
      </c>
      <c r="E6983" s="19" t="str">
        <f>IF(ISBLANK(LeaveTracker[[#This Row],[Employee Name]]),"-----",VLOOKUP(LeaveTracker[[#This Row],[Employee Name]],Employees[[Employee Name]:[Office]],7))</f>
        <v>CSWDO</v>
      </c>
      <c r="F6983" s="19" t="str">
        <f>IF(ISBLANK(LeaveTracker[[#This Row],[Employee Name]]),"-----",VLOOKUP(LeaveTracker[[#This Row],[Employee Name]],Employees[[Employee Name]:[Office]],6))</f>
        <v>CASUAL</v>
      </c>
      <c r="G6983" s="24">
        <v>45127</v>
      </c>
      <c r="H6983" s="24">
        <v>45127</v>
      </c>
      <c r="I6983" s="20" t="s">
        <v>81</v>
      </c>
      <c r="K6983" s="61" t="str">
        <f ca="1">LeaveTracker[[#This Row],[Days]]&amp;" "&amp;LeaveTracker[[#This Row],[Type of Leave]]</f>
        <v>1 SL</v>
      </c>
      <c r="L6983" s="23">
        <f ca="1">NETWORKDAYS(LeaveTracker[[#This Row],[Start Date]],LeaveTracker[[#This Row],[End Date]],lstHolidays)</f>
        <v>1</v>
      </c>
      <c r="M6983" s="27"/>
    </row>
    <row r="6984" spans="1:13" ht="30" hidden="1" customHeight="1" x14ac:dyDescent="0.3">
      <c r="A6984" s="27">
        <f>A6982+1</f>
        <v>3131</v>
      </c>
      <c r="B6984" s="31">
        <v>45135</v>
      </c>
      <c r="C6984" s="31">
        <v>45133</v>
      </c>
      <c r="D6984" s="19" t="s">
        <v>224</v>
      </c>
      <c r="E6984" s="19" t="str">
        <f>IF(ISBLANK(LeaveTracker[[#This Row],[Employee Name]]),"-----",VLOOKUP(LeaveTracker[[#This Row],[Employee Name]],Employees[[Employee Name]:[Office]],7))</f>
        <v>CSWDO</v>
      </c>
      <c r="F6984" s="19" t="str">
        <f>IF(ISBLANK(LeaveTracker[[#This Row],[Employee Name]]),"-----",VLOOKUP(LeaveTracker[[#This Row],[Employee Name]],Employees[[Employee Name]:[Office]],6))</f>
        <v>REGULAR</v>
      </c>
      <c r="G6984" s="24">
        <v>45127</v>
      </c>
      <c r="H6984" s="24">
        <v>45127</v>
      </c>
      <c r="I6984" s="20" t="s">
        <v>81</v>
      </c>
      <c r="K6984" s="61" t="str">
        <f ca="1">LeaveTracker[[#This Row],[Days]]&amp;" "&amp;LeaveTracker[[#This Row],[Type of Leave]]</f>
        <v>1 SL</v>
      </c>
      <c r="L6984" s="23">
        <f ca="1">NETWORKDAYS(LeaveTracker[[#This Row],[Start Date]],LeaveTracker[[#This Row],[End Date]],lstHolidays)</f>
        <v>1</v>
      </c>
      <c r="M6984" s="27"/>
    </row>
    <row r="6985" spans="1:13" ht="30" hidden="1" customHeight="1" x14ac:dyDescent="0.3">
      <c r="A6985" s="27">
        <f t="shared" si="84"/>
        <v>3132</v>
      </c>
      <c r="B6985" s="31">
        <v>45135</v>
      </c>
      <c r="C6985" s="31">
        <v>45132</v>
      </c>
      <c r="D6985" s="19" t="s">
        <v>2066</v>
      </c>
      <c r="E6985" s="19" t="str">
        <f>IF(ISBLANK(LeaveTracker[[#This Row],[Employee Name]]),"-----",VLOOKUP(LeaveTracker[[#This Row],[Employee Name]],Employees[[Employee Name]:[Office]],7))</f>
        <v>OSPITAL NG TAGAYTAY</v>
      </c>
      <c r="F6985" s="19">
        <f>IF(ISBLANK(LeaveTracker[[#This Row],[Employee Name]]),"-----",VLOOKUP(LeaveTracker[[#This Row],[Employee Name]],Employees[[Employee Name]:[Office]],6))</f>
        <v>0</v>
      </c>
      <c r="G6985" s="24">
        <v>45152</v>
      </c>
      <c r="H6985" s="24">
        <v>45153</v>
      </c>
      <c r="I6985" s="20" t="s">
        <v>82</v>
      </c>
      <c r="K6985" s="61" t="str">
        <f ca="1">LeaveTracker[[#This Row],[Days]]&amp;" "&amp;LeaveTracker[[#This Row],[Type of Leave]]</f>
        <v>2 VL</v>
      </c>
      <c r="L6985" s="23">
        <f ca="1">NETWORKDAYS(LeaveTracker[[#This Row],[Start Date]],LeaveTracker[[#This Row],[End Date]],lstHolidays)</f>
        <v>2</v>
      </c>
      <c r="M6985" s="27"/>
    </row>
    <row r="6986" spans="1:13" ht="30" hidden="1" customHeight="1" x14ac:dyDescent="0.3">
      <c r="A6986" s="27">
        <f t="shared" si="84"/>
        <v>3133</v>
      </c>
      <c r="B6986" s="31">
        <v>45135</v>
      </c>
      <c r="C6986" s="31">
        <v>45132</v>
      </c>
      <c r="D6986" s="19" t="s">
        <v>1039</v>
      </c>
      <c r="E6986" s="19" t="str">
        <f>IF(ISBLANK(LeaveTracker[[#This Row],[Employee Name]]),"-----",VLOOKUP(LeaveTracker[[#This Row],[Employee Name]],Employees[[Employee Name]:[Office]],7))</f>
        <v>ONT</v>
      </c>
      <c r="F6986" s="19" t="str">
        <f>IF(ISBLANK(LeaveTracker[[#This Row],[Employee Name]]),"-----",VLOOKUP(LeaveTracker[[#This Row],[Employee Name]],Employees[[Employee Name]:[Office]],6))</f>
        <v>REGULAR</v>
      </c>
      <c r="G6986" s="24">
        <v>45139</v>
      </c>
      <c r="H6986" s="24">
        <v>45142</v>
      </c>
      <c r="I6986" s="20" t="s">
        <v>82</v>
      </c>
      <c r="K6986" s="61" t="str">
        <f ca="1">LeaveTracker[[#This Row],[Days]]&amp;" "&amp;LeaveTracker[[#This Row],[Type of Leave]]</f>
        <v>4 VL</v>
      </c>
      <c r="L6986" s="23">
        <f ca="1">NETWORKDAYS(LeaveTracker[[#This Row],[Start Date]],LeaveTracker[[#This Row],[End Date]],lstHolidays)</f>
        <v>4</v>
      </c>
      <c r="M6986" s="27"/>
    </row>
    <row r="6987" spans="1:13" ht="30" hidden="1" customHeight="1" x14ac:dyDescent="0.3">
      <c r="A6987" s="27">
        <f t="shared" si="84"/>
        <v>3134</v>
      </c>
      <c r="B6987" s="31">
        <v>45135</v>
      </c>
      <c r="C6987" s="31">
        <v>45121</v>
      </c>
      <c r="D6987" s="19" t="s">
        <v>1306</v>
      </c>
      <c r="E6987" s="19" t="str">
        <f>IF(ISBLANK(LeaveTracker[[#This Row],[Employee Name]]),"-----",VLOOKUP(LeaveTracker[[#This Row],[Employee Name]],Employees[[Employee Name]:[Office]],7))</f>
        <v>ONT</v>
      </c>
      <c r="F6987" s="19" t="str">
        <f>IF(ISBLANK(LeaveTracker[[#This Row],[Employee Name]]),"-----",VLOOKUP(LeaveTracker[[#This Row],[Employee Name]],Employees[[Employee Name]:[Office]],6))</f>
        <v>REGULAR</v>
      </c>
      <c r="G6987" s="24">
        <v>45127</v>
      </c>
      <c r="H6987" s="24">
        <v>45127</v>
      </c>
      <c r="I6987" s="20" t="s">
        <v>82</v>
      </c>
      <c r="K6987" s="61" t="str">
        <f ca="1">LeaveTracker[[#This Row],[Days]]&amp;" "&amp;LeaveTracker[[#This Row],[Type of Leave]]</f>
        <v>1 VL</v>
      </c>
      <c r="L6987" s="23">
        <f ca="1">NETWORKDAYS(LeaveTracker[[#This Row],[Start Date]],LeaveTracker[[#This Row],[End Date]],lstHolidays)</f>
        <v>1</v>
      </c>
      <c r="M6987" s="27"/>
    </row>
    <row r="6988" spans="1:13" ht="30" hidden="1" customHeight="1" x14ac:dyDescent="0.3">
      <c r="A6988" s="27">
        <f t="shared" si="84"/>
        <v>3135</v>
      </c>
      <c r="B6988" s="31">
        <v>45135</v>
      </c>
      <c r="C6988" s="31">
        <v>45133</v>
      </c>
      <c r="D6988" s="19" t="s">
        <v>1044</v>
      </c>
      <c r="E6988" s="19" t="str">
        <f>IF(ISBLANK(LeaveTracker[[#This Row],[Employee Name]]),"-----",VLOOKUP(LeaveTracker[[#This Row],[Employee Name]],Employees[[Employee Name]:[Office]],7))</f>
        <v>ONT</v>
      </c>
      <c r="F6988" s="19" t="str">
        <f>IF(ISBLANK(LeaveTracker[[#This Row],[Employee Name]]),"-----",VLOOKUP(LeaveTracker[[#This Row],[Employee Name]],Employees[[Employee Name]:[Office]],6))</f>
        <v>REGULAR</v>
      </c>
      <c r="G6988" s="24">
        <v>45131</v>
      </c>
      <c r="H6988" s="24">
        <v>45131</v>
      </c>
      <c r="I6988" s="20" t="s">
        <v>81</v>
      </c>
      <c r="K6988" s="61" t="str">
        <f ca="1">LeaveTracker[[#This Row],[Days]]&amp;" "&amp;LeaveTracker[[#This Row],[Type of Leave]]</f>
        <v>0 SL</v>
      </c>
      <c r="L6988" s="23">
        <f ca="1">NETWORKDAYS(LeaveTracker[[#This Row],[Start Date]],LeaveTracker[[#This Row],[End Date]],lstHolidays)</f>
        <v>0</v>
      </c>
      <c r="M6988" s="27"/>
    </row>
    <row r="6989" spans="1:13" ht="30" hidden="1" customHeight="1" x14ac:dyDescent="0.3">
      <c r="A6989" s="27">
        <f t="shared" si="84"/>
        <v>3136</v>
      </c>
      <c r="B6989" s="31">
        <v>45135</v>
      </c>
      <c r="C6989" s="31">
        <v>45132</v>
      </c>
      <c r="D6989" s="19" t="s">
        <v>1078</v>
      </c>
      <c r="E6989" s="19" t="str">
        <f>IF(ISBLANK(LeaveTracker[[#This Row],[Employee Name]]),"-----",VLOOKUP(LeaveTracker[[#This Row],[Employee Name]],Employees[[Employee Name]:[Office]],7))</f>
        <v>CTO</v>
      </c>
      <c r="F6989" s="19" t="str">
        <f>IF(ISBLANK(LeaveTracker[[#This Row],[Employee Name]]),"-----",VLOOKUP(LeaveTracker[[#This Row],[Employee Name]],Employees[[Employee Name]:[Office]],6))</f>
        <v>REGULAR</v>
      </c>
      <c r="G6989" s="24">
        <v>45128</v>
      </c>
      <c r="H6989" s="24">
        <v>45128</v>
      </c>
      <c r="I6989" s="20" t="s">
        <v>81</v>
      </c>
      <c r="K6989" s="61" t="str">
        <f ca="1">LeaveTracker[[#This Row],[Days]]&amp;" "&amp;LeaveTracker[[#This Row],[Type of Leave]]</f>
        <v>1 SL</v>
      </c>
      <c r="L6989" s="23">
        <f ca="1">NETWORKDAYS(LeaveTracker[[#This Row],[Start Date]],LeaveTracker[[#This Row],[End Date]],lstHolidays)</f>
        <v>1</v>
      </c>
      <c r="M6989" s="27"/>
    </row>
    <row r="6990" spans="1:13" ht="30" hidden="1" customHeight="1" x14ac:dyDescent="0.3">
      <c r="A6990" s="27">
        <f t="shared" si="84"/>
        <v>3137</v>
      </c>
      <c r="B6990" s="31">
        <v>45135</v>
      </c>
      <c r="C6990" s="31">
        <v>45134</v>
      </c>
      <c r="D6990" s="19" t="s">
        <v>762</v>
      </c>
      <c r="E6990" s="19" t="str">
        <f>IF(ISBLANK(LeaveTracker[[#This Row],[Employee Name]]),"-----",VLOOKUP(LeaveTracker[[#This Row],[Employee Name]],Employees[[Employee Name]:[Office]],7))</f>
        <v>CTO</v>
      </c>
      <c r="F6990" s="19" t="str">
        <f>IF(ISBLANK(LeaveTracker[[#This Row],[Employee Name]]),"-----",VLOOKUP(LeaveTracker[[#This Row],[Employee Name]],Employees[[Employee Name]:[Office]],6))</f>
        <v>REGULAR</v>
      </c>
      <c r="G6990" s="24">
        <v>45132</v>
      </c>
      <c r="H6990" s="24">
        <v>45133</v>
      </c>
      <c r="I6990" s="20" t="s">
        <v>81</v>
      </c>
      <c r="K6990" s="61" t="str">
        <f ca="1">LeaveTracker[[#This Row],[Days]]&amp;" "&amp;LeaveTracker[[#This Row],[Type of Leave]]</f>
        <v>2 SL</v>
      </c>
      <c r="L6990" s="23">
        <f ca="1">NETWORKDAYS(LeaveTracker[[#This Row],[Start Date]],LeaveTracker[[#This Row],[End Date]],lstHolidays)</f>
        <v>2</v>
      </c>
      <c r="M6990" s="27"/>
    </row>
    <row r="6991" spans="1:13" ht="30" hidden="1" customHeight="1" x14ac:dyDescent="0.3">
      <c r="A6991" s="27">
        <f t="shared" si="84"/>
        <v>3138</v>
      </c>
      <c r="B6991" s="31">
        <v>45135</v>
      </c>
      <c r="C6991" s="31">
        <v>45134</v>
      </c>
      <c r="D6991" s="19" t="s">
        <v>660</v>
      </c>
      <c r="E6991" s="19" t="str">
        <f>IF(ISBLANK(LeaveTracker[[#This Row],[Employee Name]]),"-----",VLOOKUP(LeaveTracker[[#This Row],[Employee Name]],Employees[[Employee Name]:[Office]],7))</f>
        <v>CTO</v>
      </c>
      <c r="F6991" s="19" t="str">
        <f>IF(ISBLANK(LeaveTracker[[#This Row],[Employee Name]]),"-----",VLOOKUP(LeaveTracker[[#This Row],[Employee Name]],Employees[[Employee Name]:[Office]],6))</f>
        <v>REGULAR</v>
      </c>
      <c r="G6991" s="24">
        <v>45124</v>
      </c>
      <c r="H6991" s="24">
        <v>45128</v>
      </c>
      <c r="I6991" s="20" t="s">
        <v>81</v>
      </c>
      <c r="K6991" s="61" t="str">
        <f ca="1">LeaveTracker[[#This Row],[Days]]&amp;" "&amp;LeaveTracker[[#This Row],[Type of Leave]]</f>
        <v>5 SL</v>
      </c>
      <c r="L6991" s="23">
        <f ca="1">NETWORKDAYS(LeaveTracker[[#This Row],[Start Date]],LeaveTracker[[#This Row],[End Date]],lstHolidays)</f>
        <v>5</v>
      </c>
      <c r="M6991" s="27"/>
    </row>
    <row r="6992" spans="1:13" ht="30" hidden="1" customHeight="1" x14ac:dyDescent="0.3">
      <c r="A6992" s="27">
        <f t="shared" si="84"/>
        <v>3139</v>
      </c>
      <c r="B6992" s="31">
        <v>45135</v>
      </c>
      <c r="C6992" s="31">
        <v>45134</v>
      </c>
      <c r="D6992" s="19" t="s">
        <v>660</v>
      </c>
      <c r="E6992" s="19" t="str">
        <f>IF(ISBLANK(LeaveTracker[[#This Row],[Employee Name]]),"-----",VLOOKUP(LeaveTracker[[#This Row],[Employee Name]],Employees[[Employee Name]:[Office]],7))</f>
        <v>CTO</v>
      </c>
      <c r="F6992" s="19" t="str">
        <f>IF(ISBLANK(LeaveTracker[[#This Row],[Employee Name]]),"-----",VLOOKUP(LeaveTracker[[#This Row],[Employee Name]],Employees[[Employee Name]:[Office]],6))</f>
        <v>REGULAR</v>
      </c>
      <c r="G6992" s="24">
        <v>45132</v>
      </c>
      <c r="H6992" s="24">
        <v>45133</v>
      </c>
      <c r="I6992" s="20" t="s">
        <v>81</v>
      </c>
      <c r="K6992" s="61" t="str">
        <f ca="1">LeaveTracker[[#This Row],[Days]]&amp;" "&amp;LeaveTracker[[#This Row],[Type of Leave]]</f>
        <v>2 SL</v>
      </c>
      <c r="L6992" s="23">
        <f ca="1">NETWORKDAYS(LeaveTracker[[#This Row],[Start Date]],LeaveTracker[[#This Row],[End Date]],lstHolidays)</f>
        <v>2</v>
      </c>
      <c r="M6992" s="27"/>
    </row>
    <row r="6993" spans="1:13" ht="30" hidden="1" customHeight="1" x14ac:dyDescent="0.3">
      <c r="A6993" s="27">
        <f t="shared" si="84"/>
        <v>3140</v>
      </c>
      <c r="B6993" s="31">
        <v>45135</v>
      </c>
      <c r="C6993" s="31">
        <v>45133</v>
      </c>
      <c r="D6993" s="19" t="s">
        <v>1286</v>
      </c>
      <c r="E6993" s="19" t="str">
        <f>IF(ISBLANK(LeaveTracker[[#This Row],[Employee Name]]),"-----",VLOOKUP(LeaveTracker[[#This Row],[Employee Name]],Employees[[Employee Name]:[Office]],7))</f>
        <v>CTO</v>
      </c>
      <c r="F6993" s="19" t="str">
        <f>IF(ISBLANK(LeaveTracker[[#This Row],[Employee Name]]),"-----",VLOOKUP(LeaveTracker[[#This Row],[Employee Name]],Employees[[Employee Name]:[Office]],6))</f>
        <v>REGULAR</v>
      </c>
      <c r="G6993" s="24">
        <v>45132</v>
      </c>
      <c r="H6993" s="24">
        <v>45132</v>
      </c>
      <c r="I6993" s="20" t="s">
        <v>81</v>
      </c>
      <c r="K6993" s="61" t="str">
        <f ca="1">LeaveTracker[[#This Row],[Days]]&amp;" "&amp;LeaveTracker[[#This Row],[Type of Leave]]</f>
        <v>1 SL</v>
      </c>
      <c r="L6993" s="23">
        <f ca="1">NETWORKDAYS(LeaveTracker[[#This Row],[Start Date]],LeaveTracker[[#This Row],[End Date]],lstHolidays)</f>
        <v>1</v>
      </c>
      <c r="M6993" s="27"/>
    </row>
    <row r="6994" spans="1:13" ht="30" hidden="1" customHeight="1" x14ac:dyDescent="0.3">
      <c r="A6994" s="27">
        <f t="shared" si="84"/>
        <v>3141</v>
      </c>
      <c r="B6994" s="31">
        <v>45135</v>
      </c>
      <c r="C6994" s="31">
        <v>45134</v>
      </c>
      <c r="D6994" s="19" t="s">
        <v>714</v>
      </c>
      <c r="E6994" s="19" t="str">
        <f>IF(ISBLANK(LeaveTracker[[#This Row],[Employee Name]]),"-----",VLOOKUP(LeaveTracker[[#This Row],[Employee Name]],Employees[[Employee Name]:[Office]],7))</f>
        <v>CSWDO</v>
      </c>
      <c r="F6994" s="19" t="str">
        <f>IF(ISBLANK(LeaveTracker[[#This Row],[Employee Name]]),"-----",VLOOKUP(LeaveTracker[[#This Row],[Employee Name]],Employees[[Employee Name]:[Office]],6))</f>
        <v>REGULAR</v>
      </c>
      <c r="G6994" s="24">
        <v>45124</v>
      </c>
      <c r="H6994" s="24">
        <v>45124</v>
      </c>
      <c r="I6994" s="20" t="s">
        <v>81</v>
      </c>
      <c r="K6994" s="61" t="str">
        <f ca="1">LeaveTracker[[#This Row],[Days]]&amp;" "&amp;LeaveTracker[[#This Row],[Type of Leave]]</f>
        <v>1 SL</v>
      </c>
      <c r="L6994" s="23">
        <f ca="1">NETWORKDAYS(LeaveTracker[[#This Row],[Start Date]],LeaveTracker[[#This Row],[End Date]],lstHolidays)</f>
        <v>1</v>
      </c>
      <c r="M6994" s="27"/>
    </row>
    <row r="6995" spans="1:13" ht="30" hidden="1" customHeight="1" x14ac:dyDescent="0.3">
      <c r="A6995" s="27">
        <f t="shared" si="84"/>
        <v>3142</v>
      </c>
      <c r="B6995" s="31">
        <v>45135</v>
      </c>
      <c r="C6995" s="31">
        <v>45112</v>
      </c>
      <c r="D6995" s="19" t="s">
        <v>443</v>
      </c>
      <c r="E6995" s="19" t="str">
        <f>IF(ISBLANK(LeaveTracker[[#This Row],[Employee Name]]),"-----",VLOOKUP(LeaveTracker[[#This Row],[Employee Name]],Employees[[Employee Name]:[Office]],7))</f>
        <v>GSO</v>
      </c>
      <c r="F6995" s="19" t="str">
        <f>IF(ISBLANK(LeaveTracker[[#This Row],[Employee Name]]),"-----",VLOOKUP(LeaveTracker[[#This Row],[Employee Name]],Employees[[Employee Name]:[Office]],6))</f>
        <v>REGULAR</v>
      </c>
      <c r="G6995" s="24">
        <v>45111</v>
      </c>
      <c r="H6995" s="24">
        <v>45111</v>
      </c>
      <c r="I6995" s="20" t="s">
        <v>81</v>
      </c>
      <c r="K6995" s="61" t="str">
        <f ca="1">LeaveTracker[[#This Row],[Days]]&amp;" "&amp;LeaveTracker[[#This Row],[Type of Leave]]</f>
        <v>1 SL</v>
      </c>
      <c r="L6995" s="23">
        <f ca="1">NETWORKDAYS(LeaveTracker[[#This Row],[Start Date]],LeaveTracker[[#This Row],[End Date]],lstHolidays)</f>
        <v>1</v>
      </c>
      <c r="M6995" s="27"/>
    </row>
    <row r="6996" spans="1:13" ht="30" hidden="1" customHeight="1" x14ac:dyDescent="0.3">
      <c r="A6996" s="27">
        <f t="shared" si="84"/>
        <v>3143</v>
      </c>
      <c r="B6996" s="31">
        <v>45135</v>
      </c>
      <c r="C6996" s="31">
        <v>45124</v>
      </c>
      <c r="D6996" s="19" t="s">
        <v>2460</v>
      </c>
      <c r="E6996" s="19" t="str">
        <f>IF(ISBLANK(LeaveTracker[[#This Row],[Employee Name]]),"-----",VLOOKUP(LeaveTracker[[#This Row],[Employee Name]],Employees[[Employee Name]:[Office]],7))</f>
        <v>BUDGET</v>
      </c>
      <c r="F6996" s="19" t="str">
        <f>IF(ISBLANK(LeaveTracker[[#This Row],[Employee Name]]),"-----",VLOOKUP(LeaveTracker[[#This Row],[Employee Name]],Employees[[Employee Name]:[Office]],6))</f>
        <v>REGULAR</v>
      </c>
      <c r="G6996" s="24">
        <v>45131</v>
      </c>
      <c r="H6996" s="24">
        <v>45142</v>
      </c>
      <c r="I6996" s="20" t="s">
        <v>82</v>
      </c>
      <c r="K6996" s="61" t="str">
        <f ca="1">LeaveTracker[[#This Row],[Days]]&amp;" "&amp;LeaveTracker[[#This Row],[Type of Leave]]</f>
        <v>9 VL</v>
      </c>
      <c r="L6996" s="23">
        <f ca="1">NETWORKDAYS(LeaveTracker[[#This Row],[Start Date]],LeaveTracker[[#This Row],[End Date]],lstHolidays)</f>
        <v>9</v>
      </c>
      <c r="M6996" s="27"/>
    </row>
    <row r="6997" spans="1:13" ht="30" hidden="1" customHeight="1" x14ac:dyDescent="0.3">
      <c r="A6997" s="27">
        <f t="shared" si="84"/>
        <v>3144</v>
      </c>
      <c r="B6997" s="31"/>
      <c r="D6997" s="19"/>
      <c r="E6997" s="19" t="str">
        <f>IF(ISBLANK(LeaveTracker[[#This Row],[Employee Name]]),"-----",VLOOKUP(LeaveTracker[[#This Row],[Employee Name]],Employees[[Employee Name]:[Office]],7))</f>
        <v>-----</v>
      </c>
      <c r="F6997" s="19" t="str">
        <f>IF(ISBLANK(LeaveTracker[[#This Row],[Employee Name]]),"-----",VLOOKUP(LeaveTracker[[#This Row],[Employee Name]],Employees[[Employee Name]:[Office]],6))</f>
        <v>-----</v>
      </c>
      <c r="G6997" s="24"/>
      <c r="H6997" s="24"/>
      <c r="I6997" s="19"/>
      <c r="K6997" s="61" t="str">
        <f ca="1">LeaveTracker[[#This Row],[Days]]&amp;" "&amp;LeaveTracker[[#This Row],[Type of Leave]]</f>
        <v xml:space="preserve">0 </v>
      </c>
      <c r="L6997" s="23">
        <f ca="1">NETWORKDAYS(LeaveTracker[[#This Row],[Start Date]],LeaveTracker[[#This Row],[End Date]],lstHolidays)</f>
        <v>0</v>
      </c>
      <c r="M6997" s="27"/>
    </row>
    <row r="6998" spans="1:13" ht="30" hidden="1" customHeight="1" x14ac:dyDescent="0.3">
      <c r="A6998" s="27">
        <f t="shared" si="84"/>
        <v>3145</v>
      </c>
      <c r="B6998" s="31"/>
      <c r="D6998" s="19"/>
      <c r="E6998" s="19" t="str">
        <f>IF(ISBLANK(LeaveTracker[[#This Row],[Employee Name]]),"-----",VLOOKUP(LeaveTracker[[#This Row],[Employee Name]],Employees[[Employee Name]:[Office]],7))</f>
        <v>-----</v>
      </c>
      <c r="F6998" s="19" t="str">
        <f>IF(ISBLANK(LeaveTracker[[#This Row],[Employee Name]]),"-----",VLOOKUP(LeaveTracker[[#This Row],[Employee Name]],Employees[[Employee Name]:[Office]],6))</f>
        <v>-----</v>
      </c>
      <c r="G6998" s="24"/>
      <c r="H6998" s="24"/>
      <c r="I6998" s="19"/>
      <c r="K6998" s="61" t="str">
        <f ca="1">LeaveTracker[[#This Row],[Days]]&amp;" "&amp;LeaveTracker[[#This Row],[Type of Leave]]</f>
        <v xml:space="preserve">0 </v>
      </c>
      <c r="L6998" s="23">
        <f ca="1">NETWORKDAYS(LeaveTracker[[#This Row],[Start Date]],LeaveTracker[[#This Row],[End Date]],lstHolidays)</f>
        <v>0</v>
      </c>
      <c r="M6998" s="27"/>
    </row>
    <row r="6999" spans="1:13" ht="30" hidden="1" customHeight="1" x14ac:dyDescent="0.3">
      <c r="A6999" s="27">
        <f t="shared" si="84"/>
        <v>3146</v>
      </c>
      <c r="B6999" s="31"/>
      <c r="D6999" s="19"/>
      <c r="E6999" s="19" t="str">
        <f>IF(ISBLANK(LeaveTracker[[#This Row],[Employee Name]]),"-----",VLOOKUP(LeaveTracker[[#This Row],[Employee Name]],Employees[[Employee Name]:[Office]],7))</f>
        <v>-----</v>
      </c>
      <c r="F6999" s="19" t="str">
        <f>IF(ISBLANK(LeaveTracker[[#This Row],[Employee Name]]),"-----",VLOOKUP(LeaveTracker[[#This Row],[Employee Name]],Employees[[Employee Name]:[Office]],6))</f>
        <v>-----</v>
      </c>
      <c r="G6999" s="24"/>
      <c r="H6999" s="24"/>
      <c r="I6999" s="19"/>
      <c r="K6999" s="61" t="str">
        <f ca="1">LeaveTracker[[#This Row],[Days]]&amp;" "&amp;LeaveTracker[[#This Row],[Type of Leave]]</f>
        <v xml:space="preserve">0 </v>
      </c>
      <c r="L6999" s="23">
        <f ca="1">NETWORKDAYS(LeaveTracker[[#This Row],[Start Date]],LeaveTracker[[#This Row],[End Date]],lstHolidays)</f>
        <v>0</v>
      </c>
      <c r="M6999" s="27"/>
    </row>
    <row r="7000" spans="1:13" ht="30" hidden="1" customHeight="1" x14ac:dyDescent="0.3">
      <c r="A7000" s="27">
        <f t="shared" si="84"/>
        <v>3147</v>
      </c>
      <c r="B7000" s="31"/>
      <c r="D7000" s="19"/>
      <c r="E7000" s="19" t="str">
        <f>IF(ISBLANK(LeaveTracker[[#This Row],[Employee Name]]),"-----",VLOOKUP(LeaveTracker[[#This Row],[Employee Name]],Employees[[Employee Name]:[Office]],7))</f>
        <v>-----</v>
      </c>
      <c r="F7000" s="19" t="str">
        <f>IF(ISBLANK(LeaveTracker[[#This Row],[Employee Name]]),"-----",VLOOKUP(LeaveTracker[[#This Row],[Employee Name]],Employees[[Employee Name]:[Office]],6))</f>
        <v>-----</v>
      </c>
      <c r="G7000" s="24"/>
      <c r="H7000" s="24"/>
      <c r="I7000" s="19"/>
      <c r="K7000" s="61" t="str">
        <f ca="1">LeaveTracker[[#This Row],[Days]]&amp;" "&amp;LeaveTracker[[#This Row],[Type of Leave]]</f>
        <v xml:space="preserve">0 </v>
      </c>
      <c r="L7000" s="23">
        <f ca="1">NETWORKDAYS(LeaveTracker[[#This Row],[Start Date]],LeaveTracker[[#This Row],[End Date]],lstHolidays)</f>
        <v>0</v>
      </c>
      <c r="M7000" s="27"/>
    </row>
    <row r="7001" spans="1:13" ht="30" hidden="1" customHeight="1" x14ac:dyDescent="0.3">
      <c r="A7001" s="27">
        <f t="shared" si="84"/>
        <v>3148</v>
      </c>
      <c r="B7001" s="31"/>
      <c r="D7001" s="19"/>
      <c r="E7001" s="19" t="str">
        <f>IF(ISBLANK(LeaveTracker[[#This Row],[Employee Name]]),"-----",VLOOKUP(LeaveTracker[[#This Row],[Employee Name]],Employees[[Employee Name]:[Office]],7))</f>
        <v>-----</v>
      </c>
      <c r="F7001" s="19" t="str">
        <f>IF(ISBLANK(LeaveTracker[[#This Row],[Employee Name]]),"-----",VLOOKUP(LeaveTracker[[#This Row],[Employee Name]],Employees[[Employee Name]:[Office]],6))</f>
        <v>-----</v>
      </c>
      <c r="G7001" s="24"/>
      <c r="H7001" s="24"/>
      <c r="I7001" s="19"/>
      <c r="K7001" s="61" t="str">
        <f ca="1">LeaveTracker[[#This Row],[Days]]&amp;" "&amp;LeaveTracker[[#This Row],[Type of Leave]]</f>
        <v xml:space="preserve">0 </v>
      </c>
      <c r="L7001" s="23">
        <f ca="1">NETWORKDAYS(LeaveTracker[[#This Row],[Start Date]],LeaveTracker[[#This Row],[End Date]],lstHolidays)</f>
        <v>0</v>
      </c>
      <c r="M7001" s="27"/>
    </row>
    <row r="7002" spans="1:13" ht="30" hidden="1" customHeight="1" x14ac:dyDescent="0.3">
      <c r="A7002" s="27">
        <f t="shared" si="84"/>
        <v>3149</v>
      </c>
      <c r="B7002" s="31"/>
      <c r="D7002" s="19"/>
      <c r="E7002" s="19" t="str">
        <f>IF(ISBLANK(LeaveTracker[[#This Row],[Employee Name]]),"-----",VLOOKUP(LeaveTracker[[#This Row],[Employee Name]],Employees[[Employee Name]:[Office]],7))</f>
        <v>-----</v>
      </c>
      <c r="F7002" s="19" t="str">
        <f>IF(ISBLANK(LeaveTracker[[#This Row],[Employee Name]]),"-----",VLOOKUP(LeaveTracker[[#This Row],[Employee Name]],Employees[[Employee Name]:[Office]],6))</f>
        <v>-----</v>
      </c>
      <c r="G7002" s="24"/>
      <c r="H7002" s="24"/>
      <c r="I7002" s="19"/>
      <c r="K7002" s="61" t="str">
        <f ca="1">LeaveTracker[[#This Row],[Days]]&amp;" "&amp;LeaveTracker[[#This Row],[Type of Leave]]</f>
        <v xml:space="preserve">0 </v>
      </c>
      <c r="L7002" s="23">
        <f ca="1">NETWORKDAYS(LeaveTracker[[#This Row],[Start Date]],LeaveTracker[[#This Row],[End Date]],lstHolidays)</f>
        <v>0</v>
      </c>
      <c r="M7002" s="27"/>
    </row>
    <row r="7003" spans="1:13" ht="30" hidden="1" customHeight="1" x14ac:dyDescent="0.3">
      <c r="A7003" s="27">
        <f t="shared" si="84"/>
        <v>3150</v>
      </c>
      <c r="B7003" s="31"/>
      <c r="D7003" s="19"/>
      <c r="E7003" s="19" t="str">
        <f>IF(ISBLANK(LeaveTracker[[#This Row],[Employee Name]]),"-----",VLOOKUP(LeaveTracker[[#This Row],[Employee Name]],Employees[[Employee Name]:[Office]],7))</f>
        <v>-----</v>
      </c>
      <c r="F7003" s="19" t="str">
        <f>IF(ISBLANK(LeaveTracker[[#This Row],[Employee Name]]),"-----",VLOOKUP(LeaveTracker[[#This Row],[Employee Name]],Employees[[Employee Name]:[Office]],6))</f>
        <v>-----</v>
      </c>
      <c r="G7003" s="24"/>
      <c r="H7003" s="24"/>
      <c r="I7003" s="19"/>
      <c r="K7003" s="61" t="str">
        <f ca="1">LeaveTracker[[#This Row],[Days]]&amp;" "&amp;LeaveTracker[[#This Row],[Type of Leave]]</f>
        <v xml:space="preserve">0 </v>
      </c>
      <c r="L7003" s="23">
        <f ca="1">NETWORKDAYS(LeaveTracker[[#This Row],[Start Date]],LeaveTracker[[#This Row],[End Date]],lstHolidays)</f>
        <v>0</v>
      </c>
      <c r="M7003" s="27"/>
    </row>
    <row r="7004" spans="1:13" ht="30" hidden="1" customHeight="1" x14ac:dyDescent="0.3">
      <c r="A7004" s="27">
        <f t="shared" si="84"/>
        <v>3151</v>
      </c>
      <c r="B7004" s="31"/>
      <c r="D7004" s="19"/>
      <c r="E7004" s="19" t="str">
        <f>IF(ISBLANK(LeaveTracker[[#This Row],[Employee Name]]),"-----",VLOOKUP(LeaveTracker[[#This Row],[Employee Name]],Employees[[Employee Name]:[Office]],7))</f>
        <v>-----</v>
      </c>
      <c r="F7004" s="19" t="str">
        <f>IF(ISBLANK(LeaveTracker[[#This Row],[Employee Name]]),"-----",VLOOKUP(LeaveTracker[[#This Row],[Employee Name]],Employees[[Employee Name]:[Office]],6))</f>
        <v>-----</v>
      </c>
      <c r="G7004" s="24"/>
      <c r="H7004" s="24"/>
      <c r="I7004" s="19"/>
      <c r="K7004" s="61" t="str">
        <f ca="1">LeaveTracker[[#This Row],[Days]]&amp;" "&amp;LeaveTracker[[#This Row],[Type of Leave]]</f>
        <v xml:space="preserve">0 </v>
      </c>
      <c r="L7004" s="23">
        <f ca="1">NETWORKDAYS(LeaveTracker[[#This Row],[Start Date]],LeaveTracker[[#This Row],[End Date]],lstHolidays)</f>
        <v>0</v>
      </c>
      <c r="M7004" s="27"/>
    </row>
    <row r="7005" spans="1:13" ht="30" hidden="1" customHeight="1" x14ac:dyDescent="0.3">
      <c r="A7005" s="27">
        <f t="shared" si="84"/>
        <v>3152</v>
      </c>
      <c r="B7005" s="31"/>
      <c r="D7005" s="19"/>
      <c r="E7005" s="19" t="str">
        <f>IF(ISBLANK(LeaveTracker[[#This Row],[Employee Name]]),"-----",VLOOKUP(LeaveTracker[[#This Row],[Employee Name]],Employees[[Employee Name]:[Office]],7))</f>
        <v>-----</v>
      </c>
      <c r="F7005" s="19" t="str">
        <f>IF(ISBLANK(LeaveTracker[[#This Row],[Employee Name]]),"-----",VLOOKUP(LeaveTracker[[#This Row],[Employee Name]],Employees[[Employee Name]:[Office]],6))</f>
        <v>-----</v>
      </c>
      <c r="G7005" s="24"/>
      <c r="H7005" s="24"/>
      <c r="I7005" s="19"/>
      <c r="K7005" s="61" t="str">
        <f ca="1">LeaveTracker[[#This Row],[Days]]&amp;" "&amp;LeaveTracker[[#This Row],[Type of Leave]]</f>
        <v xml:space="preserve">0 </v>
      </c>
      <c r="L7005" s="23">
        <f ca="1">NETWORKDAYS(LeaveTracker[[#This Row],[Start Date]],LeaveTracker[[#This Row],[End Date]],lstHolidays)</f>
        <v>0</v>
      </c>
      <c r="M7005" s="27"/>
    </row>
    <row r="7006" spans="1:13" ht="30" hidden="1" customHeight="1" x14ac:dyDescent="0.3">
      <c r="A7006" s="27">
        <f t="shared" si="84"/>
        <v>3153</v>
      </c>
      <c r="B7006" s="31"/>
      <c r="D7006" s="19"/>
      <c r="E7006" s="19" t="str">
        <f>IF(ISBLANK(LeaveTracker[[#This Row],[Employee Name]]),"-----",VLOOKUP(LeaveTracker[[#This Row],[Employee Name]],Employees[[Employee Name]:[Office]],7))</f>
        <v>-----</v>
      </c>
      <c r="F7006" s="19" t="str">
        <f>IF(ISBLANK(LeaveTracker[[#This Row],[Employee Name]]),"-----",VLOOKUP(LeaveTracker[[#This Row],[Employee Name]],Employees[[Employee Name]:[Office]],6))</f>
        <v>-----</v>
      </c>
      <c r="G7006" s="24"/>
      <c r="H7006" s="24"/>
      <c r="I7006" s="19"/>
      <c r="K7006" s="61" t="str">
        <f ca="1">LeaveTracker[[#This Row],[Days]]&amp;" "&amp;LeaveTracker[[#This Row],[Type of Leave]]</f>
        <v xml:space="preserve">0 </v>
      </c>
      <c r="L7006" s="23">
        <f ca="1">NETWORKDAYS(LeaveTracker[[#This Row],[Start Date]],LeaveTracker[[#This Row],[End Date]],lstHolidays)</f>
        <v>0</v>
      </c>
      <c r="M7006" s="27"/>
    </row>
    <row r="7007" spans="1:13" ht="30" hidden="1" customHeight="1" x14ac:dyDescent="0.3">
      <c r="A7007" s="27">
        <f t="shared" si="84"/>
        <v>3154</v>
      </c>
      <c r="B7007" s="31"/>
      <c r="D7007" s="19"/>
      <c r="E7007" s="19" t="str">
        <f>IF(ISBLANK(LeaveTracker[[#This Row],[Employee Name]]),"-----",VLOOKUP(LeaveTracker[[#This Row],[Employee Name]],Employees[[Employee Name]:[Office]],7))</f>
        <v>-----</v>
      </c>
      <c r="F7007" s="19" t="str">
        <f>IF(ISBLANK(LeaveTracker[[#This Row],[Employee Name]]),"-----",VLOOKUP(LeaveTracker[[#This Row],[Employee Name]],Employees[[Employee Name]:[Office]],6))</f>
        <v>-----</v>
      </c>
      <c r="G7007" s="24"/>
      <c r="H7007" s="24"/>
      <c r="I7007" s="19"/>
      <c r="K7007" s="61" t="str">
        <f ca="1">LeaveTracker[[#This Row],[Days]]&amp;" "&amp;LeaveTracker[[#This Row],[Type of Leave]]</f>
        <v xml:space="preserve">0 </v>
      </c>
      <c r="L7007" s="23">
        <f ca="1">NETWORKDAYS(LeaveTracker[[#This Row],[Start Date]],LeaveTracker[[#This Row],[End Date]],lstHolidays)</f>
        <v>0</v>
      </c>
      <c r="M7007" s="27"/>
    </row>
    <row r="7008" spans="1:13" ht="30" hidden="1" customHeight="1" x14ac:dyDescent="0.3">
      <c r="A7008" s="27">
        <f t="shared" si="84"/>
        <v>3155</v>
      </c>
      <c r="B7008" s="31">
        <v>45140</v>
      </c>
      <c r="C7008" s="31">
        <v>45131</v>
      </c>
      <c r="D7008" s="19" t="s">
        <v>2462</v>
      </c>
      <c r="E7008" s="19" t="str">
        <f>IF(ISBLANK(LeaveTracker[[#This Row],[Employee Name]]),"-----",VLOOKUP(LeaveTracker[[#This Row],[Employee Name]],Employees[[Employee Name]:[Office]],7))</f>
        <v>MAHARLIKA ELEM SCH.</v>
      </c>
      <c r="F7008" s="19" t="str">
        <f>IF(ISBLANK(LeaveTracker[[#This Row],[Employee Name]]),"-----",VLOOKUP(LeaveTracker[[#This Row],[Employee Name]],Employees[[Employee Name]:[Office]],6))</f>
        <v>JOBCON</v>
      </c>
      <c r="G7008" s="24">
        <v>45153</v>
      </c>
      <c r="H7008" s="24">
        <v>45168</v>
      </c>
      <c r="I7008" s="20" t="s">
        <v>82</v>
      </c>
      <c r="K7008" s="61" t="str">
        <f ca="1">LeaveTracker[[#This Row],[Days]]&amp;" "&amp;LeaveTracker[[#This Row],[Type of Leave]]</f>
        <v>12 VL</v>
      </c>
      <c r="L7008" s="23">
        <f ca="1">NETWORKDAYS(LeaveTracker[[#This Row],[Start Date]],LeaveTracker[[#This Row],[End Date]],lstHolidays)</f>
        <v>12</v>
      </c>
      <c r="M7008" s="27"/>
    </row>
    <row r="7009" spans="1:13" ht="30" hidden="1" customHeight="1" x14ac:dyDescent="0.3">
      <c r="A7009" s="27">
        <f t="shared" si="84"/>
        <v>3156</v>
      </c>
      <c r="B7009" s="31">
        <v>45140</v>
      </c>
      <c r="C7009" s="31">
        <v>45128</v>
      </c>
      <c r="D7009" s="19" t="s">
        <v>2463</v>
      </c>
      <c r="E7009" s="19" t="str">
        <f>IF(ISBLANK(LeaveTracker[[#This Row],[Employee Name]]),"-----",VLOOKUP(LeaveTracker[[#This Row],[Employee Name]],Employees[[Employee Name]:[Office]],7))</f>
        <v>CHO</v>
      </c>
      <c r="F7009" s="19" t="str">
        <f>IF(ISBLANK(LeaveTracker[[#This Row],[Employee Name]]),"-----",VLOOKUP(LeaveTracker[[#This Row],[Employee Name]],Employees[[Employee Name]:[Office]],6))</f>
        <v>JOBCON</v>
      </c>
      <c r="G7009" s="24">
        <v>45141</v>
      </c>
      <c r="H7009" s="24">
        <v>45145</v>
      </c>
      <c r="I7009" s="19" t="s">
        <v>82</v>
      </c>
      <c r="J7009" s="43" t="s">
        <v>2412</v>
      </c>
      <c r="K7009" s="61" t="str">
        <f ca="1">LeaveTracker[[#This Row],[Days]]&amp;" "&amp;LeaveTracker[[#This Row],[Type of Leave]]</f>
        <v>3 VL</v>
      </c>
      <c r="L7009" s="23">
        <f ca="1">NETWORKDAYS(LeaveTracker[[#This Row],[Start Date]],LeaveTracker[[#This Row],[End Date]],lstHolidays)</f>
        <v>3</v>
      </c>
      <c r="M7009" s="27"/>
    </row>
    <row r="7010" spans="1:13" ht="30" hidden="1" customHeight="1" x14ac:dyDescent="0.3">
      <c r="A7010" s="27">
        <f t="shared" si="84"/>
        <v>3157</v>
      </c>
      <c r="B7010" s="31">
        <v>45140</v>
      </c>
      <c r="C7010" s="31">
        <v>45138</v>
      </c>
      <c r="D7010" s="19" t="s">
        <v>1813</v>
      </c>
      <c r="E7010" s="19" t="str">
        <f>IF(ISBLANK(LeaveTracker[[#This Row],[Employee Name]]),"-----",VLOOKUP(LeaveTracker[[#This Row],[Employee Name]],Employees[[Employee Name]:[Office]],7))</f>
        <v>HOUSING</v>
      </c>
      <c r="F7010" s="19" t="str">
        <f>IF(ISBLANK(LeaveTracker[[#This Row],[Employee Name]]),"-----",VLOOKUP(LeaveTracker[[#This Row],[Employee Name]],Employees[[Employee Name]:[Office]],6))</f>
        <v>CASUAL</v>
      </c>
      <c r="G7010" s="24">
        <v>45132</v>
      </c>
      <c r="H7010" s="24">
        <v>45134</v>
      </c>
      <c r="I7010" s="20" t="s">
        <v>81</v>
      </c>
      <c r="K7010" s="61" t="str">
        <f ca="1">LeaveTracker[[#This Row],[Days]]&amp;" "&amp;LeaveTracker[[#This Row],[Type of Leave]]</f>
        <v>3 SL</v>
      </c>
      <c r="L7010" s="23">
        <f ca="1">NETWORKDAYS(LeaveTracker[[#This Row],[Start Date]],LeaveTracker[[#This Row],[End Date]],lstHolidays)</f>
        <v>3</v>
      </c>
      <c r="M7010" s="27"/>
    </row>
    <row r="7011" spans="1:13" ht="30" hidden="1" customHeight="1" x14ac:dyDescent="0.3">
      <c r="A7011" s="27">
        <f t="shared" si="84"/>
        <v>3158</v>
      </c>
      <c r="B7011" s="31">
        <v>45140</v>
      </c>
      <c r="C7011" s="31">
        <v>45128</v>
      </c>
      <c r="D7011" s="19" t="s">
        <v>1778</v>
      </c>
      <c r="E7011" s="19" t="str">
        <f>IF(ISBLANK(LeaveTracker[[#This Row],[Employee Name]]),"-----",VLOOKUP(LeaveTracker[[#This Row],[Employee Name]],Employees[[Employee Name]:[Office]],7))</f>
        <v>ONT</v>
      </c>
      <c r="F7011" s="19" t="str">
        <f>IF(ISBLANK(LeaveTracker[[#This Row],[Employee Name]]),"-----",VLOOKUP(LeaveTracker[[#This Row],[Employee Name]],Employees[[Employee Name]:[Office]],6))</f>
        <v>CASUAL</v>
      </c>
      <c r="G7011" s="24">
        <v>45139</v>
      </c>
      <c r="H7011" s="24">
        <v>45152</v>
      </c>
      <c r="I7011" s="20" t="s">
        <v>82</v>
      </c>
      <c r="K7011" s="61" t="str">
        <f ca="1">LeaveTracker[[#This Row],[Days]]&amp;" "&amp;LeaveTracker[[#This Row],[Type of Leave]]</f>
        <v>10 VL</v>
      </c>
      <c r="L7011" s="23">
        <f ca="1">NETWORKDAYS(LeaveTracker[[#This Row],[Start Date]],LeaveTracker[[#This Row],[End Date]],lstHolidays)</f>
        <v>10</v>
      </c>
      <c r="M7011" s="27"/>
    </row>
    <row r="7012" spans="1:13" ht="30" hidden="1" customHeight="1" x14ac:dyDescent="0.3">
      <c r="A7012" s="27">
        <f t="shared" si="84"/>
        <v>3159</v>
      </c>
      <c r="B7012" s="31">
        <v>45140</v>
      </c>
      <c r="C7012" s="31">
        <v>45136</v>
      </c>
      <c r="D7012" s="19" t="s">
        <v>1764</v>
      </c>
      <c r="E7012" s="19" t="str">
        <f>IF(ISBLANK(LeaveTracker[[#This Row],[Employee Name]]),"-----",VLOOKUP(LeaveTracker[[#This Row],[Employee Name]],Employees[[Employee Name]:[Office]],7))</f>
        <v>EEO/CITY MARKET</v>
      </c>
      <c r="F7012" s="19" t="str">
        <f>IF(ISBLANK(LeaveTracker[[#This Row],[Employee Name]]),"-----",VLOOKUP(LeaveTracker[[#This Row],[Employee Name]],Employees[[Employee Name]:[Office]],6))</f>
        <v>CASUAL</v>
      </c>
      <c r="G7012" s="24">
        <v>45135</v>
      </c>
      <c r="H7012" s="24">
        <v>45135</v>
      </c>
      <c r="I7012" s="20" t="s">
        <v>81</v>
      </c>
      <c r="K7012" s="61" t="str">
        <f ca="1">LeaveTracker[[#This Row],[Days]]&amp;" "&amp;LeaveTracker[[#This Row],[Type of Leave]]</f>
        <v>1 SL</v>
      </c>
      <c r="L7012" s="23">
        <f ca="1">NETWORKDAYS(LeaveTracker[[#This Row],[Start Date]],LeaveTracker[[#This Row],[End Date]],lstHolidays)</f>
        <v>1</v>
      </c>
      <c r="M7012" s="27"/>
    </row>
    <row r="7013" spans="1:13" ht="30" hidden="1" customHeight="1" x14ac:dyDescent="0.3">
      <c r="A7013" s="27">
        <f t="shared" si="84"/>
        <v>3160</v>
      </c>
      <c r="B7013" s="31">
        <v>45140</v>
      </c>
      <c r="C7013" s="31">
        <v>45133</v>
      </c>
      <c r="D7013" s="19" t="s">
        <v>1792</v>
      </c>
      <c r="E7013" s="19" t="str">
        <f>IF(ISBLANK(LeaveTracker[[#This Row],[Employee Name]]),"-----",VLOOKUP(LeaveTracker[[#This Row],[Employee Name]],Employees[[Employee Name]:[Office]],7))</f>
        <v>EEO/CITY MARKET</v>
      </c>
      <c r="F7013" s="19" t="str">
        <f>IF(ISBLANK(LeaveTracker[[#This Row],[Employee Name]]),"-----",VLOOKUP(LeaveTracker[[#This Row],[Employee Name]],Employees[[Employee Name]:[Office]],6))</f>
        <v>CASUAL</v>
      </c>
      <c r="G7013" s="24">
        <v>45129</v>
      </c>
      <c r="H7013" s="24">
        <v>45129</v>
      </c>
      <c r="I7013" s="20" t="s">
        <v>81</v>
      </c>
      <c r="K7013" s="61" t="str">
        <f>LeaveTracker[[#This Row],[Days]]&amp;" "&amp;LeaveTracker[[#This Row],[Type of Leave]]</f>
        <v>1 SL</v>
      </c>
      <c r="L7013" s="23">
        <v>1</v>
      </c>
      <c r="M7013" s="27"/>
    </row>
    <row r="7014" spans="1:13" ht="30" hidden="1" customHeight="1" x14ac:dyDescent="0.3">
      <c r="A7014" s="68">
        <v>3160</v>
      </c>
      <c r="B7014" s="69">
        <v>45140</v>
      </c>
      <c r="C7014" s="31">
        <v>45133</v>
      </c>
      <c r="D7014" s="70" t="s">
        <v>1792</v>
      </c>
      <c r="E7014" s="71" t="str">
        <f>IF(ISBLANK(LeaveTracker[[#This Row],[Employee Name]]),"-----",VLOOKUP(LeaveTracker[[#This Row],[Employee Name]],Employees[[Employee Name]:[Office]],7))</f>
        <v>EEO/CITY MARKET</v>
      </c>
      <c r="F7014" s="71" t="str">
        <f>IF(ISBLANK(LeaveTracker[[#This Row],[Employee Name]]),"-----",VLOOKUP(LeaveTracker[[#This Row],[Employee Name]],Employees[[Employee Name]:[Office]],6))</f>
        <v>CASUAL</v>
      </c>
      <c r="G7014" s="75" t="s">
        <v>2464</v>
      </c>
      <c r="H7014" s="73">
        <v>45132</v>
      </c>
      <c r="I7014" s="76" t="s">
        <v>81</v>
      </c>
      <c r="K7014" s="61" t="str">
        <f>LeaveTracker[[#This Row],[Days]]&amp;" "&amp;LeaveTracker[[#This Row],[Type of Leave]]</f>
        <v>1 SL</v>
      </c>
      <c r="L7014" s="74">
        <v>1</v>
      </c>
      <c r="M7014" s="27"/>
    </row>
    <row r="7015" spans="1:13" ht="30" hidden="1" customHeight="1" x14ac:dyDescent="0.3">
      <c r="A7015" s="27">
        <f>A7013+1</f>
        <v>3161</v>
      </c>
      <c r="B7015" s="31">
        <v>45140</v>
      </c>
      <c r="C7015" s="31">
        <v>45138</v>
      </c>
      <c r="D7015" s="19" t="s">
        <v>1937</v>
      </c>
      <c r="E7015" s="19" t="str">
        <f>IF(ISBLANK(LeaveTracker[[#This Row],[Employee Name]]),"-----",VLOOKUP(LeaveTracker[[#This Row],[Employee Name]],Employees[[Employee Name]:[Office]],7))</f>
        <v>HOUSING</v>
      </c>
      <c r="F7015" s="19" t="str">
        <f>IF(ISBLANK(LeaveTracker[[#This Row],[Employee Name]]),"-----",VLOOKUP(LeaveTracker[[#This Row],[Employee Name]],Employees[[Employee Name]:[Office]],6))</f>
        <v>CASUAL</v>
      </c>
      <c r="G7015" s="24">
        <v>45133</v>
      </c>
      <c r="H7015" s="24">
        <v>45133</v>
      </c>
      <c r="I7015" s="20" t="s">
        <v>81</v>
      </c>
      <c r="K7015" s="61" t="str">
        <f ca="1">LeaveTracker[[#This Row],[Days]]&amp;" "&amp;LeaveTracker[[#This Row],[Type of Leave]]</f>
        <v>1 SL</v>
      </c>
      <c r="L7015" s="23">
        <f ca="1">NETWORKDAYS(LeaveTracker[[#This Row],[Start Date]],LeaveTracker[[#This Row],[End Date]],lstHolidays)</f>
        <v>1</v>
      </c>
      <c r="M7015" s="27"/>
    </row>
    <row r="7016" spans="1:13" ht="30" hidden="1" customHeight="1" x14ac:dyDescent="0.3">
      <c r="A7016" s="68">
        <v>3161</v>
      </c>
      <c r="B7016" s="69">
        <v>45140</v>
      </c>
      <c r="C7016" s="31">
        <v>45138</v>
      </c>
      <c r="D7016" s="70" t="s">
        <v>1937</v>
      </c>
      <c r="E7016" s="71" t="str">
        <f>IF(ISBLANK(LeaveTracker[[#This Row],[Employee Name]]),"-----",VLOOKUP(LeaveTracker[[#This Row],[Employee Name]],Employees[[Employee Name]:[Office]],7))</f>
        <v>HOUSING</v>
      </c>
      <c r="F7016" s="71" t="str">
        <f>IF(ISBLANK(LeaveTracker[[#This Row],[Employee Name]]),"-----",VLOOKUP(LeaveTracker[[#This Row],[Employee Name]],Employees[[Employee Name]:[Office]],6))</f>
        <v>CASUAL</v>
      </c>
      <c r="G7016" s="73">
        <v>45135</v>
      </c>
      <c r="H7016" s="73">
        <v>45135</v>
      </c>
      <c r="I7016" s="76" t="s">
        <v>81</v>
      </c>
      <c r="K7016" s="61" t="str">
        <f ca="1">LeaveTracker[[#This Row],[Days]]&amp;" "&amp;LeaveTracker[[#This Row],[Type of Leave]]</f>
        <v>1 SL</v>
      </c>
      <c r="L7016" s="74">
        <f ca="1">NETWORKDAYS(LeaveTracker[[#This Row],[Start Date]],LeaveTracker[[#This Row],[End Date]],lstHolidays)</f>
        <v>1</v>
      </c>
      <c r="M7016" s="27"/>
    </row>
    <row r="7017" spans="1:13" ht="30" hidden="1" customHeight="1" x14ac:dyDescent="0.3">
      <c r="A7017" s="27">
        <f>A7015+1</f>
        <v>3162</v>
      </c>
      <c r="B7017" s="31">
        <v>45140</v>
      </c>
      <c r="C7017" s="31">
        <v>45124</v>
      </c>
      <c r="D7017" s="19" t="s">
        <v>2294</v>
      </c>
      <c r="E7017" s="19" t="str">
        <f>IF(ISBLANK(LeaveTracker[[#This Row],[Employee Name]]),"-----",VLOOKUP(LeaveTracker[[#This Row],[Employee Name]],Employees[[Employee Name]:[Office]],7))</f>
        <v>PICNIC GROVE</v>
      </c>
      <c r="F7017" s="19">
        <f>IF(ISBLANK(LeaveTracker[[#This Row],[Employee Name]]),"-----",VLOOKUP(LeaveTracker[[#This Row],[Employee Name]],Employees[[Employee Name]:[Office]],6))</f>
        <v>0</v>
      </c>
      <c r="G7017" s="24">
        <v>45145</v>
      </c>
      <c r="H7017" s="24">
        <v>45154</v>
      </c>
      <c r="I7017" s="20" t="s">
        <v>82</v>
      </c>
      <c r="K7017" s="61" t="str">
        <f ca="1">LeaveTracker[[#This Row],[Days]]&amp;" "&amp;LeaveTracker[[#This Row],[Type of Leave]]</f>
        <v>8 VL</v>
      </c>
      <c r="L7017" s="23">
        <f ca="1">NETWORKDAYS(LeaveTracker[[#This Row],[Start Date]],LeaveTracker[[#This Row],[End Date]],lstHolidays)</f>
        <v>8</v>
      </c>
      <c r="M7017" s="27"/>
    </row>
    <row r="7018" spans="1:13" ht="30" hidden="1" customHeight="1" x14ac:dyDescent="0.3">
      <c r="A7018" s="27">
        <f t="shared" si="84"/>
        <v>3163</v>
      </c>
      <c r="B7018" s="31">
        <v>45140</v>
      </c>
      <c r="C7018" s="31">
        <v>45132</v>
      </c>
      <c r="D7018" s="19" t="s">
        <v>2316</v>
      </c>
      <c r="E7018" s="19" t="str">
        <f>IF(ISBLANK(LeaveTracker[[#This Row],[Employee Name]]),"-----",VLOOKUP(LeaveTracker[[#This Row],[Employee Name]],Employees[[Employee Name]:[Office]],7))</f>
        <v>PICNIC GROVE</v>
      </c>
      <c r="F7018" s="19">
        <f>IF(ISBLANK(LeaveTracker[[#This Row],[Employee Name]]),"-----",VLOOKUP(LeaveTracker[[#This Row],[Employee Name]],Employees[[Employee Name]:[Office]],6))</f>
        <v>0</v>
      </c>
      <c r="G7018" s="24">
        <v>45139</v>
      </c>
      <c r="H7018" s="24">
        <v>45169</v>
      </c>
      <c r="I7018" s="20" t="s">
        <v>82</v>
      </c>
      <c r="K7018" s="61" t="str">
        <f>LeaveTracker[[#This Row],[Days]]&amp;" "&amp;LeaveTracker[[#This Row],[Type of Leave]]</f>
        <v>21 VL</v>
      </c>
      <c r="L7018" s="23">
        <v>21</v>
      </c>
      <c r="M7018" s="27"/>
    </row>
    <row r="7019" spans="1:13" ht="30" hidden="1" customHeight="1" x14ac:dyDescent="0.3">
      <c r="A7019" s="27">
        <f t="shared" si="84"/>
        <v>3164</v>
      </c>
      <c r="B7019" s="31">
        <v>45140</v>
      </c>
      <c r="C7019" s="31">
        <v>45133</v>
      </c>
      <c r="D7019" s="19" t="s">
        <v>1886</v>
      </c>
      <c r="E7019" s="19" t="str">
        <f>IF(ISBLANK(LeaveTracker[[#This Row],[Employee Name]]),"-----",VLOOKUP(LeaveTracker[[#This Row],[Employee Name]],Employees[[Employee Name]:[Office]],7))</f>
        <v>GSO</v>
      </c>
      <c r="F7019" s="19" t="str">
        <f>IF(ISBLANK(LeaveTracker[[#This Row],[Employee Name]]),"-----",VLOOKUP(LeaveTracker[[#This Row],[Employee Name]],Employees[[Employee Name]:[Office]],6))</f>
        <v>CASUAL</v>
      </c>
      <c r="G7019" s="24">
        <v>45141</v>
      </c>
      <c r="H7019" s="24">
        <v>45142</v>
      </c>
      <c r="I7019" s="20" t="s">
        <v>82</v>
      </c>
      <c r="K7019" s="61" t="str">
        <f ca="1">LeaveTracker[[#This Row],[Days]]&amp;" "&amp;LeaveTracker[[#This Row],[Type of Leave]]</f>
        <v>2 VL</v>
      </c>
      <c r="L7019" s="23">
        <f ca="1">NETWORKDAYS(LeaveTracker[[#This Row],[Start Date]],LeaveTracker[[#This Row],[End Date]],lstHolidays)</f>
        <v>2</v>
      </c>
      <c r="M7019" s="27"/>
    </row>
    <row r="7020" spans="1:13" ht="30" hidden="1" customHeight="1" x14ac:dyDescent="0.3">
      <c r="A7020" s="27">
        <f t="shared" si="84"/>
        <v>3165</v>
      </c>
      <c r="B7020" s="31">
        <v>45140</v>
      </c>
      <c r="C7020" s="31">
        <v>45135</v>
      </c>
      <c r="D7020" s="19" t="s">
        <v>1813</v>
      </c>
      <c r="E7020" s="19" t="str">
        <f>IF(ISBLANK(LeaveTracker[[#This Row],[Employee Name]]),"-----",VLOOKUP(LeaveTracker[[#This Row],[Employee Name]],Employees[[Employee Name]:[Office]],7))</f>
        <v>HOUSING</v>
      </c>
      <c r="F7020" s="19" t="str">
        <f>IF(ISBLANK(LeaveTracker[[#This Row],[Employee Name]]),"-----",VLOOKUP(LeaveTracker[[#This Row],[Employee Name]],Employees[[Employee Name]:[Office]],6))</f>
        <v>CASUAL</v>
      </c>
      <c r="G7020" s="24">
        <v>45127</v>
      </c>
      <c r="H7020" s="24">
        <v>45128</v>
      </c>
      <c r="I7020" s="20" t="s">
        <v>81</v>
      </c>
      <c r="K7020" s="61" t="str">
        <f ca="1">LeaveTracker[[#This Row],[Days]]&amp;" "&amp;LeaveTracker[[#This Row],[Type of Leave]]</f>
        <v>2 SL</v>
      </c>
      <c r="L7020" s="23">
        <f ca="1">NETWORKDAYS(LeaveTracker[[#This Row],[Start Date]],LeaveTracker[[#This Row],[End Date]],lstHolidays)</f>
        <v>2</v>
      </c>
      <c r="M7020" s="27"/>
    </row>
    <row r="7021" spans="1:13" ht="30" hidden="1" customHeight="1" x14ac:dyDescent="0.3">
      <c r="A7021" s="27">
        <f t="shared" si="84"/>
        <v>3166</v>
      </c>
      <c r="B7021" s="31">
        <v>45140</v>
      </c>
      <c r="C7021" s="31">
        <v>45135</v>
      </c>
      <c r="D7021" s="19" t="s">
        <v>1779</v>
      </c>
      <c r="E7021" s="19" t="str">
        <f>IF(ISBLANK(LeaveTracker[[#This Row],[Employee Name]]),"-----",VLOOKUP(LeaveTracker[[#This Row],[Employee Name]],Employees[[Employee Name]:[Office]],7))</f>
        <v>GSO</v>
      </c>
      <c r="F7021" s="19" t="str">
        <f>IF(ISBLANK(LeaveTracker[[#This Row],[Employee Name]]),"-----",VLOOKUP(LeaveTracker[[#This Row],[Employee Name]],Employees[[Employee Name]:[Office]],6))</f>
        <v>CASUAL</v>
      </c>
      <c r="G7021" s="24">
        <v>45133</v>
      </c>
      <c r="H7021" s="24">
        <v>45134</v>
      </c>
      <c r="I7021" s="20" t="s">
        <v>81</v>
      </c>
      <c r="K7021" s="61" t="str">
        <f ca="1">LeaveTracker[[#This Row],[Days]]&amp;" "&amp;LeaveTracker[[#This Row],[Type of Leave]]</f>
        <v>2 SL</v>
      </c>
      <c r="L7021" s="23">
        <f ca="1">NETWORKDAYS(LeaveTracker[[#This Row],[Start Date]],LeaveTracker[[#This Row],[End Date]],lstHolidays)</f>
        <v>2</v>
      </c>
      <c r="M7021" s="27"/>
    </row>
    <row r="7022" spans="1:13" ht="30" hidden="1" customHeight="1" x14ac:dyDescent="0.3">
      <c r="A7022" s="27">
        <f t="shared" ref="A7022:A7103" si="85">A7021+1</f>
        <v>3167</v>
      </c>
      <c r="B7022" s="31">
        <v>45140</v>
      </c>
      <c r="C7022" s="31">
        <v>45135</v>
      </c>
      <c r="D7022" s="19" t="s">
        <v>2352</v>
      </c>
      <c r="E7022" s="19" t="str">
        <f>IF(ISBLANK(LeaveTracker[[#This Row],[Employee Name]]),"-----",VLOOKUP(LeaveTracker[[#This Row],[Employee Name]],Employees[[Employee Name]:[Office]],7))</f>
        <v>CEO</v>
      </c>
      <c r="F7022" s="19" t="str">
        <f>IF(ISBLANK(LeaveTracker[[#This Row],[Employee Name]]),"-----",VLOOKUP(LeaveTracker[[#This Row],[Employee Name]],Employees[[Employee Name]:[Office]],6))</f>
        <v>CASUAL</v>
      </c>
      <c r="G7022" s="24">
        <v>45133</v>
      </c>
      <c r="H7022" s="24">
        <v>45134</v>
      </c>
      <c r="I7022" s="20" t="s">
        <v>81</v>
      </c>
      <c r="K7022" s="61" t="str">
        <f ca="1">LeaveTracker[[#This Row],[Days]]&amp;" "&amp;LeaveTracker[[#This Row],[Type of Leave]]</f>
        <v>2 SL</v>
      </c>
      <c r="L7022" s="23">
        <f ca="1">NETWORKDAYS(LeaveTracker[[#This Row],[Start Date]],LeaveTracker[[#This Row],[End Date]],lstHolidays)</f>
        <v>2</v>
      </c>
      <c r="M7022" s="27"/>
    </row>
    <row r="7023" spans="1:13" ht="30" hidden="1" customHeight="1" x14ac:dyDescent="0.3">
      <c r="A7023" s="27">
        <f t="shared" si="85"/>
        <v>3168</v>
      </c>
      <c r="B7023" s="31">
        <v>45140</v>
      </c>
      <c r="C7023" s="31">
        <v>45135</v>
      </c>
      <c r="D7023" s="19" t="s">
        <v>2095</v>
      </c>
      <c r="E7023" s="19" t="str">
        <f>IF(ISBLANK(LeaveTracker[[#This Row],[Employee Name]]),"-----",VLOOKUP(LeaveTracker[[#This Row],[Employee Name]],Employees[[Employee Name]:[Office]],7))</f>
        <v>LEGAL OFFICE</v>
      </c>
      <c r="F7023" s="19">
        <f>IF(ISBLANK(LeaveTracker[[#This Row],[Employee Name]]),"-----",VLOOKUP(LeaveTracker[[#This Row],[Employee Name]],Employees[[Employee Name]:[Office]],6))</f>
        <v>0</v>
      </c>
      <c r="G7023" s="24">
        <v>45118</v>
      </c>
      <c r="H7023" s="24">
        <v>45118</v>
      </c>
      <c r="I7023" s="20" t="s">
        <v>81</v>
      </c>
      <c r="K7023" s="61" t="str">
        <f ca="1">LeaveTracker[[#This Row],[Days]]&amp;" "&amp;LeaveTracker[[#This Row],[Type of Leave]]</f>
        <v>1 SL</v>
      </c>
      <c r="L7023" s="23">
        <f ca="1">NETWORKDAYS(LeaveTracker[[#This Row],[Start Date]],LeaveTracker[[#This Row],[End Date]],lstHolidays)</f>
        <v>1</v>
      </c>
      <c r="M7023" s="27"/>
    </row>
    <row r="7024" spans="1:13" ht="30" hidden="1" customHeight="1" x14ac:dyDescent="0.3">
      <c r="A7024" s="68">
        <v>3168</v>
      </c>
      <c r="B7024" s="31">
        <v>45140</v>
      </c>
      <c r="C7024" s="31">
        <v>45135</v>
      </c>
      <c r="D7024" s="70" t="s">
        <v>2095</v>
      </c>
      <c r="E7024" s="71" t="str">
        <f>IF(ISBLANK(LeaveTracker[[#This Row],[Employee Name]]),"-----",VLOOKUP(LeaveTracker[[#This Row],[Employee Name]],Employees[[Employee Name]:[Office]],7))</f>
        <v>LEGAL OFFICE</v>
      </c>
      <c r="F7024" s="71">
        <f>IF(ISBLANK(LeaveTracker[[#This Row],[Employee Name]]),"-----",VLOOKUP(LeaveTracker[[#This Row],[Employee Name]],Employees[[Employee Name]:[Office]],6))</f>
        <v>0</v>
      </c>
      <c r="G7024" s="73">
        <v>45124</v>
      </c>
      <c r="H7024" s="73">
        <v>45124</v>
      </c>
      <c r="I7024" s="76" t="s">
        <v>81</v>
      </c>
      <c r="K7024" s="61" t="str">
        <f ca="1">LeaveTracker[[#This Row],[Days]]&amp;" "&amp;LeaveTracker[[#This Row],[Type of Leave]]</f>
        <v>1 SL</v>
      </c>
      <c r="L7024" s="74">
        <f ca="1">NETWORKDAYS(LeaveTracker[[#This Row],[Start Date]],LeaveTracker[[#This Row],[End Date]],lstHolidays)</f>
        <v>1</v>
      </c>
      <c r="M7024" s="27"/>
    </row>
    <row r="7025" spans="1:13" ht="30" hidden="1" customHeight="1" x14ac:dyDescent="0.3">
      <c r="A7025" s="68">
        <v>3168</v>
      </c>
      <c r="B7025" s="31">
        <v>45140</v>
      </c>
      <c r="C7025" s="31">
        <v>45135</v>
      </c>
      <c r="D7025" s="70" t="s">
        <v>2095</v>
      </c>
      <c r="E7025" s="71" t="str">
        <f>IF(ISBLANK(LeaveTracker[[#This Row],[Employee Name]]),"-----",VLOOKUP(LeaveTracker[[#This Row],[Employee Name]],Employees[[Employee Name]:[Office]],7))</f>
        <v>LEGAL OFFICE</v>
      </c>
      <c r="F7025" s="71">
        <f>IF(ISBLANK(LeaveTracker[[#This Row],[Employee Name]]),"-----",VLOOKUP(LeaveTracker[[#This Row],[Employee Name]],Employees[[Employee Name]:[Office]],6))</f>
        <v>0</v>
      </c>
      <c r="G7025" s="73">
        <v>45134</v>
      </c>
      <c r="H7025" s="73">
        <v>45134</v>
      </c>
      <c r="I7025" s="76" t="s">
        <v>81</v>
      </c>
      <c r="K7025" s="61" t="str">
        <f ca="1">LeaveTracker[[#This Row],[Days]]&amp;" "&amp;LeaveTracker[[#This Row],[Type of Leave]]</f>
        <v>1 SL</v>
      </c>
      <c r="L7025" s="74">
        <f ca="1">NETWORKDAYS(LeaveTracker[[#This Row],[Start Date]],LeaveTracker[[#This Row],[End Date]],lstHolidays)</f>
        <v>1</v>
      </c>
      <c r="M7025" s="27"/>
    </row>
    <row r="7026" spans="1:13" ht="30" hidden="1" customHeight="1" x14ac:dyDescent="0.3">
      <c r="A7026" s="27">
        <f>A7023+1</f>
        <v>3169</v>
      </c>
      <c r="B7026" s="69">
        <v>45140</v>
      </c>
      <c r="C7026" s="31">
        <v>45134</v>
      </c>
      <c r="D7026" s="70" t="s">
        <v>855</v>
      </c>
      <c r="E7026" s="71" t="str">
        <f>IF(ISBLANK(LeaveTracker[[#This Row],[Employee Name]]),"-----",VLOOKUP(LeaveTracker[[#This Row],[Employee Name]],Employees[[Employee Name]:[Office]],7))</f>
        <v>LCR</v>
      </c>
      <c r="F7026" s="71" t="str">
        <f>IF(ISBLANK(LeaveTracker[[#This Row],[Employee Name]]),"-----",VLOOKUP(LeaveTracker[[#This Row],[Employee Name]],Employees[[Employee Name]:[Office]],6))</f>
        <v>REGULAR</v>
      </c>
      <c r="G7026" s="73">
        <v>45133</v>
      </c>
      <c r="H7026" s="73">
        <v>45133</v>
      </c>
      <c r="I7026" s="76" t="s">
        <v>81</v>
      </c>
      <c r="K7026" s="61" t="str">
        <f ca="1">LeaveTracker[[#This Row],[Days]]&amp;" "&amp;LeaveTracker[[#This Row],[Type of Leave]]</f>
        <v>1 SL</v>
      </c>
      <c r="L7026" s="74">
        <f ca="1">NETWORKDAYS(LeaveTracker[[#This Row],[Start Date]],LeaveTracker[[#This Row],[End Date]],lstHolidays)</f>
        <v>1</v>
      </c>
      <c r="M7026" s="27"/>
    </row>
    <row r="7027" spans="1:13" ht="30" hidden="1" customHeight="1" x14ac:dyDescent="0.3">
      <c r="A7027" s="27">
        <f t="shared" si="85"/>
        <v>3170</v>
      </c>
      <c r="B7027" s="69">
        <v>45140</v>
      </c>
      <c r="C7027" s="31">
        <v>45132</v>
      </c>
      <c r="D7027" s="70" t="s">
        <v>671</v>
      </c>
      <c r="E7027" s="71" t="str">
        <f>IF(ISBLANK(LeaveTracker[[#This Row],[Employee Name]]),"-----",VLOOKUP(LeaveTracker[[#This Row],[Employee Name]],Employees[[Employee Name]:[Office]],7))</f>
        <v>SP</v>
      </c>
      <c r="F7027" s="71" t="str">
        <f>IF(ISBLANK(LeaveTracker[[#This Row],[Employee Name]]),"-----",VLOOKUP(LeaveTracker[[#This Row],[Employee Name]],Employees[[Employee Name]:[Office]],6))</f>
        <v>REGULAR</v>
      </c>
      <c r="G7027" s="73">
        <v>45128</v>
      </c>
      <c r="H7027" s="73">
        <v>45128</v>
      </c>
      <c r="I7027" s="76" t="s">
        <v>81</v>
      </c>
      <c r="K7027" s="61" t="str">
        <f ca="1">LeaveTracker[[#This Row],[Days]]&amp;" "&amp;LeaveTracker[[#This Row],[Type of Leave]]</f>
        <v>1 SL</v>
      </c>
      <c r="L7027" s="74">
        <f ca="1">NETWORKDAYS(LeaveTracker[[#This Row],[Start Date]],LeaveTracker[[#This Row],[End Date]],lstHolidays)</f>
        <v>1</v>
      </c>
      <c r="M7027" s="27"/>
    </row>
    <row r="7028" spans="1:13" ht="30" hidden="1" customHeight="1" x14ac:dyDescent="0.3">
      <c r="A7028" s="27">
        <f t="shared" si="85"/>
        <v>3171</v>
      </c>
      <c r="B7028" s="69">
        <v>45140</v>
      </c>
      <c r="C7028" s="31">
        <v>45132</v>
      </c>
      <c r="D7028" s="70" t="s">
        <v>1010</v>
      </c>
      <c r="E7028" s="71" t="str">
        <f>IF(ISBLANK(LeaveTracker[[#This Row],[Employee Name]]),"-----",VLOOKUP(LeaveTracker[[#This Row],[Employee Name]],Employees[[Employee Name]:[Office]],7))</f>
        <v>ACCOUNTING</v>
      </c>
      <c r="F7028" s="71" t="str">
        <f>IF(ISBLANK(LeaveTracker[[#This Row],[Employee Name]]),"-----",VLOOKUP(LeaveTracker[[#This Row],[Employee Name]],Employees[[Employee Name]:[Office]],6))</f>
        <v>REGULAR</v>
      </c>
      <c r="G7028" s="75">
        <v>45125</v>
      </c>
      <c r="H7028" s="75">
        <v>45125</v>
      </c>
      <c r="I7028" s="76" t="s">
        <v>81</v>
      </c>
      <c r="K7028" s="61" t="str">
        <f ca="1">LeaveTracker[[#This Row],[Days]]&amp;" "&amp;LeaveTracker[[#This Row],[Type of Leave]]</f>
        <v>1 SL</v>
      </c>
      <c r="L7028" s="74">
        <f ca="1">NETWORKDAYS(LeaveTracker[[#This Row],[Start Date]],LeaveTracker[[#This Row],[End Date]],lstHolidays)</f>
        <v>1</v>
      </c>
      <c r="M7028" s="27"/>
    </row>
    <row r="7029" spans="1:13" ht="30" hidden="1" customHeight="1" x14ac:dyDescent="0.3">
      <c r="A7029" s="27">
        <f t="shared" si="85"/>
        <v>3172</v>
      </c>
      <c r="B7029" s="69">
        <v>45140</v>
      </c>
      <c r="C7029" s="31">
        <v>45110</v>
      </c>
      <c r="D7029" s="76" t="s">
        <v>863</v>
      </c>
      <c r="E7029" s="71" t="str">
        <f>IF(ISBLANK(LeaveTracker[[#This Row],[Employee Name]]),"-----",VLOOKUP(LeaveTracker[[#This Row],[Employee Name]],Employees[[Employee Name]:[Office]],7))</f>
        <v>ACCOUNTING</v>
      </c>
      <c r="F7029" s="71" t="str">
        <f>IF(ISBLANK(LeaveTracker[[#This Row],[Employee Name]]),"-----",VLOOKUP(LeaveTracker[[#This Row],[Employee Name]],Employees[[Employee Name]:[Office]],6))</f>
        <v>REGULAR</v>
      </c>
      <c r="G7029" s="73">
        <v>45097</v>
      </c>
      <c r="H7029" s="73">
        <v>45158</v>
      </c>
      <c r="I7029" s="70" t="s">
        <v>298</v>
      </c>
      <c r="J7029" s="43" t="s">
        <v>2465</v>
      </c>
      <c r="K7029" s="61" t="str">
        <f ca="1">LeaveTracker[[#This Row],[Days]]&amp;" "&amp;LeaveTracker[[#This Row],[Type of Leave]]</f>
        <v>42 OTHER</v>
      </c>
      <c r="L7029" s="74">
        <f ca="1">NETWORKDAYS(LeaveTracker[[#This Row],[Start Date]],LeaveTracker[[#This Row],[End Date]],lstHolidays)</f>
        <v>42</v>
      </c>
      <c r="M7029" s="27"/>
    </row>
    <row r="7030" spans="1:13" ht="30" hidden="1" customHeight="1" x14ac:dyDescent="0.3">
      <c r="A7030" s="27">
        <f t="shared" si="85"/>
        <v>3173</v>
      </c>
      <c r="B7030" s="69">
        <v>45140</v>
      </c>
      <c r="C7030" s="31">
        <v>45139</v>
      </c>
      <c r="D7030" s="70" t="s">
        <v>341</v>
      </c>
      <c r="E7030" s="71" t="str">
        <f>IF(ISBLANK(LeaveTracker[[#This Row],[Employee Name]]),"-----",VLOOKUP(LeaveTracker[[#This Row],[Employee Name]],Employees[[Employee Name]:[Office]],7))</f>
        <v>MO</v>
      </c>
      <c r="F7030" s="71" t="str">
        <f>IF(ISBLANK(LeaveTracker[[#This Row],[Employee Name]]),"-----",VLOOKUP(LeaveTracker[[#This Row],[Employee Name]],Employees[[Employee Name]:[Office]],6))</f>
        <v>REGULAR</v>
      </c>
      <c r="G7030" s="73">
        <v>45134</v>
      </c>
      <c r="H7030" s="73">
        <v>45135</v>
      </c>
      <c r="I7030" s="76" t="s">
        <v>81</v>
      </c>
      <c r="K7030" s="61" t="str">
        <f ca="1">LeaveTracker[[#This Row],[Days]]&amp;" "&amp;LeaveTracker[[#This Row],[Type of Leave]]</f>
        <v>2 SL</v>
      </c>
      <c r="L7030" s="74">
        <f ca="1">NETWORKDAYS(LeaveTracker[[#This Row],[Start Date]],LeaveTracker[[#This Row],[End Date]],lstHolidays)</f>
        <v>2</v>
      </c>
      <c r="M7030" s="27"/>
    </row>
    <row r="7031" spans="1:13" ht="30" hidden="1" customHeight="1" x14ac:dyDescent="0.3">
      <c r="A7031" s="27">
        <f t="shared" si="85"/>
        <v>3174</v>
      </c>
      <c r="B7031" s="69">
        <v>45140</v>
      </c>
      <c r="C7031" s="31">
        <v>45130</v>
      </c>
      <c r="D7031" s="70" t="s">
        <v>559</v>
      </c>
      <c r="E7031" s="71" t="str">
        <f>IF(ISBLANK(LeaveTracker[[#This Row],[Employee Name]]),"-----",VLOOKUP(LeaveTracker[[#This Row],[Employee Name]],Employees[[Employee Name]:[Office]],7))</f>
        <v>CENRO</v>
      </c>
      <c r="F7031" s="71" t="str">
        <f>IF(ISBLANK(LeaveTracker[[#This Row],[Employee Name]]),"-----",VLOOKUP(LeaveTracker[[#This Row],[Employee Name]],Employees[[Employee Name]:[Office]],6))</f>
        <v>REGULAR</v>
      </c>
      <c r="G7031" s="73">
        <v>45145</v>
      </c>
      <c r="H7031" s="73">
        <v>45147</v>
      </c>
      <c r="I7031" s="76" t="s">
        <v>82</v>
      </c>
      <c r="K7031" s="61" t="str">
        <f ca="1">LeaveTracker[[#This Row],[Days]]&amp;" "&amp;LeaveTracker[[#This Row],[Type of Leave]]</f>
        <v>3 VL</v>
      </c>
      <c r="L7031" s="74">
        <f ca="1">NETWORKDAYS(LeaveTracker[[#This Row],[Start Date]],LeaveTracker[[#This Row],[End Date]],lstHolidays)</f>
        <v>3</v>
      </c>
      <c r="M7031" s="27"/>
    </row>
    <row r="7032" spans="1:13" ht="30" hidden="1" customHeight="1" x14ac:dyDescent="0.3">
      <c r="A7032" s="27">
        <f t="shared" si="85"/>
        <v>3175</v>
      </c>
      <c r="B7032" s="69">
        <v>45140</v>
      </c>
      <c r="C7032" s="31">
        <v>45135</v>
      </c>
      <c r="D7032" s="70" t="s">
        <v>553</v>
      </c>
      <c r="E7032" s="71" t="str">
        <f>IF(ISBLANK(LeaveTracker[[#This Row],[Employee Name]]),"-----",VLOOKUP(LeaveTracker[[#This Row],[Employee Name]],Employees[[Employee Name]:[Office]],7))</f>
        <v>CENRO</v>
      </c>
      <c r="F7032" s="71" t="str">
        <f>IF(ISBLANK(LeaveTracker[[#This Row],[Employee Name]]),"-----",VLOOKUP(LeaveTracker[[#This Row],[Employee Name]],Employees[[Employee Name]:[Office]],6))</f>
        <v>REGULAR</v>
      </c>
      <c r="G7032" s="73">
        <v>45134</v>
      </c>
      <c r="H7032" s="73">
        <v>45134</v>
      </c>
      <c r="I7032" s="76" t="s">
        <v>81</v>
      </c>
      <c r="K7032" s="61" t="str">
        <f ca="1">LeaveTracker[[#This Row],[Days]]&amp;" "&amp;LeaveTracker[[#This Row],[Type of Leave]]</f>
        <v>1 SL</v>
      </c>
      <c r="L7032" s="74">
        <f ca="1">NETWORKDAYS(LeaveTracker[[#This Row],[Start Date]],LeaveTracker[[#This Row],[End Date]],lstHolidays)</f>
        <v>1</v>
      </c>
      <c r="M7032" s="27"/>
    </row>
    <row r="7033" spans="1:13" ht="30" hidden="1" customHeight="1" x14ac:dyDescent="0.3">
      <c r="A7033" s="27">
        <f t="shared" si="85"/>
        <v>3176</v>
      </c>
      <c r="B7033" s="69">
        <v>45140</v>
      </c>
      <c r="C7033" s="31">
        <v>45135</v>
      </c>
      <c r="D7033" s="70" t="s">
        <v>371</v>
      </c>
      <c r="E7033" s="71" t="str">
        <f>IF(ISBLANK(LeaveTracker[[#This Row],[Employee Name]]),"-----",VLOOKUP(LeaveTracker[[#This Row],[Employee Name]],Employees[[Employee Name]:[Office]],7))</f>
        <v>LIBRARY</v>
      </c>
      <c r="F7033" s="71" t="str">
        <f>IF(ISBLANK(LeaveTracker[[#This Row],[Employee Name]]),"-----",VLOOKUP(LeaveTracker[[#This Row],[Employee Name]],Employees[[Employee Name]:[Office]],6))</f>
        <v>REGULAR</v>
      </c>
      <c r="G7033" s="73">
        <v>45133</v>
      </c>
      <c r="H7033" s="73">
        <v>45134</v>
      </c>
      <c r="I7033" s="76" t="s">
        <v>81</v>
      </c>
      <c r="K7033" s="61" t="str">
        <f ca="1">LeaveTracker[[#This Row],[Days]]&amp;" "&amp;LeaveTracker[[#This Row],[Type of Leave]]</f>
        <v>2 SL</v>
      </c>
      <c r="L7033" s="74">
        <f ca="1">NETWORKDAYS(LeaveTracker[[#This Row],[Start Date]],LeaveTracker[[#This Row],[End Date]],lstHolidays)</f>
        <v>2</v>
      </c>
      <c r="M7033" s="27"/>
    </row>
    <row r="7034" spans="1:13" ht="30" hidden="1" customHeight="1" x14ac:dyDescent="0.3">
      <c r="A7034" s="27">
        <f t="shared" si="85"/>
        <v>3177</v>
      </c>
      <c r="B7034" s="69">
        <v>45140</v>
      </c>
      <c r="C7034" s="31">
        <v>45132</v>
      </c>
      <c r="D7034" s="70" t="s">
        <v>730</v>
      </c>
      <c r="E7034" s="71" t="str">
        <f>IF(ISBLANK(LeaveTracker[[#This Row],[Employee Name]]),"-----",VLOOKUP(LeaveTracker[[#This Row],[Employee Name]],Employees[[Employee Name]:[Office]],7))</f>
        <v>SP</v>
      </c>
      <c r="F7034" s="71" t="str">
        <f>IF(ISBLANK(LeaveTracker[[#This Row],[Employee Name]]),"-----",VLOOKUP(LeaveTracker[[#This Row],[Employee Name]],Employees[[Employee Name]:[Office]],6))</f>
        <v>REGULAR</v>
      </c>
      <c r="G7034" s="73">
        <v>45128</v>
      </c>
      <c r="H7034" s="73">
        <v>45128</v>
      </c>
      <c r="I7034" s="76" t="s">
        <v>81</v>
      </c>
      <c r="K7034" s="61" t="str">
        <f ca="1">LeaveTracker[[#This Row],[Days]]&amp;" "&amp;LeaveTracker[[#This Row],[Type of Leave]]</f>
        <v>1 SL</v>
      </c>
      <c r="L7034" s="74">
        <f ca="1">NETWORKDAYS(LeaveTracker[[#This Row],[Start Date]],LeaveTracker[[#This Row],[End Date]],lstHolidays)</f>
        <v>1</v>
      </c>
      <c r="M7034" s="27"/>
    </row>
    <row r="7035" spans="1:13" ht="30" hidden="1" customHeight="1" x14ac:dyDescent="0.3">
      <c r="A7035" s="27">
        <f t="shared" si="85"/>
        <v>3178</v>
      </c>
      <c r="B7035" s="69">
        <v>45140</v>
      </c>
      <c r="C7035" s="31">
        <v>45133</v>
      </c>
      <c r="D7035" s="70" t="s">
        <v>506</v>
      </c>
      <c r="E7035" s="71" t="str">
        <f>IF(ISBLANK(LeaveTracker[[#This Row],[Employee Name]]),"-----",VLOOKUP(LeaveTracker[[#This Row],[Employee Name]],Employees[[Employee Name]:[Office]],7))</f>
        <v>ACCOUNTING</v>
      </c>
      <c r="F7035" s="71" t="str">
        <f>IF(ISBLANK(LeaveTracker[[#This Row],[Employee Name]]),"-----",VLOOKUP(LeaveTracker[[#This Row],[Employee Name]],Employees[[Employee Name]:[Office]],6))</f>
        <v>REGULAR</v>
      </c>
      <c r="G7035" s="73">
        <v>45117</v>
      </c>
      <c r="H7035" s="73">
        <v>45117</v>
      </c>
      <c r="I7035" s="76" t="s">
        <v>81</v>
      </c>
      <c r="K7035" s="61" t="str">
        <f ca="1">LeaveTracker[[#This Row],[Days]]&amp;" "&amp;LeaveTracker[[#This Row],[Type of Leave]]</f>
        <v>1 SL</v>
      </c>
      <c r="L7035" s="74">
        <f ca="1">NETWORKDAYS(LeaveTracker[[#This Row],[Start Date]],LeaveTracker[[#This Row],[End Date]],lstHolidays)</f>
        <v>1</v>
      </c>
      <c r="M7035" s="27"/>
    </row>
    <row r="7036" spans="1:13" ht="30" hidden="1" customHeight="1" x14ac:dyDescent="0.3">
      <c r="A7036" s="68">
        <v>3178</v>
      </c>
      <c r="B7036" s="69">
        <v>45140</v>
      </c>
      <c r="C7036" s="31">
        <v>45133</v>
      </c>
      <c r="D7036" s="70" t="s">
        <v>506</v>
      </c>
      <c r="E7036" s="71" t="str">
        <f>IF(ISBLANK(LeaveTracker[[#This Row],[Employee Name]]),"-----",VLOOKUP(LeaveTracker[[#This Row],[Employee Name]],Employees[[Employee Name]:[Office]],7))</f>
        <v>ACCOUNTING</v>
      </c>
      <c r="F7036" s="71" t="str">
        <f>IF(ISBLANK(LeaveTracker[[#This Row],[Employee Name]]),"-----",VLOOKUP(LeaveTracker[[#This Row],[Employee Name]],Employees[[Employee Name]:[Office]],6))</f>
        <v>REGULAR</v>
      </c>
      <c r="G7036" s="73">
        <v>45129</v>
      </c>
      <c r="H7036" s="73">
        <v>45129</v>
      </c>
      <c r="I7036" s="76" t="s">
        <v>81</v>
      </c>
      <c r="K7036" s="61" t="str">
        <f ca="1">LeaveTracker[[#This Row],[Days]]&amp;" "&amp;LeaveTracker[[#This Row],[Type of Leave]]</f>
        <v>0 SL</v>
      </c>
      <c r="L7036" s="74">
        <f ca="1">NETWORKDAYS(LeaveTracker[[#This Row],[Start Date]],LeaveTracker[[#This Row],[End Date]],lstHolidays)</f>
        <v>0</v>
      </c>
      <c r="M7036" s="27"/>
    </row>
    <row r="7037" spans="1:13" ht="30" hidden="1" customHeight="1" x14ac:dyDescent="0.3">
      <c r="A7037" s="27">
        <f>A7035+1</f>
        <v>3179</v>
      </c>
      <c r="B7037" s="69">
        <v>45140</v>
      </c>
      <c r="C7037" s="31">
        <v>45135</v>
      </c>
      <c r="D7037" s="70" t="s">
        <v>520</v>
      </c>
      <c r="E7037" s="71" t="str">
        <f>IF(ISBLANK(LeaveTracker[[#This Row],[Employee Name]]),"-----",VLOOKUP(LeaveTracker[[#This Row],[Employee Name]],Employees[[Employee Name]:[Office]],7))</f>
        <v>ACCOUNTING</v>
      </c>
      <c r="F7037" s="71" t="str">
        <f>IF(ISBLANK(LeaveTracker[[#This Row],[Employee Name]]),"-----",VLOOKUP(LeaveTracker[[#This Row],[Employee Name]],Employees[[Employee Name]:[Office]],6))</f>
        <v>REGULAR</v>
      </c>
      <c r="G7037" s="73">
        <v>45112</v>
      </c>
      <c r="H7037" s="73">
        <v>45112</v>
      </c>
      <c r="I7037" s="76" t="s">
        <v>81</v>
      </c>
      <c r="K7037" s="61" t="str">
        <f ca="1">LeaveTracker[[#This Row],[Days]]&amp;" "&amp;LeaveTracker[[#This Row],[Type of Leave]]</f>
        <v>1 SL</v>
      </c>
      <c r="L7037" s="74">
        <f ca="1">NETWORKDAYS(LeaveTracker[[#This Row],[Start Date]],LeaveTracker[[#This Row],[End Date]],lstHolidays)</f>
        <v>1</v>
      </c>
      <c r="M7037" s="27"/>
    </row>
    <row r="7038" spans="1:13" ht="30" hidden="1" customHeight="1" x14ac:dyDescent="0.3">
      <c r="A7038" s="68">
        <v>3179</v>
      </c>
      <c r="B7038" s="69">
        <v>45140</v>
      </c>
      <c r="C7038" s="31">
        <v>45135</v>
      </c>
      <c r="D7038" s="70" t="s">
        <v>520</v>
      </c>
      <c r="E7038" s="71" t="str">
        <f>IF(ISBLANK(LeaveTracker[[#This Row],[Employee Name]]),"-----",VLOOKUP(LeaveTracker[[#This Row],[Employee Name]],Employees[[Employee Name]:[Office]],7))</f>
        <v>ACCOUNTING</v>
      </c>
      <c r="F7038" s="71" t="str">
        <f>IF(ISBLANK(LeaveTracker[[#This Row],[Employee Name]]),"-----",VLOOKUP(LeaveTracker[[#This Row],[Employee Name]],Employees[[Employee Name]:[Office]],6))</f>
        <v>REGULAR</v>
      </c>
      <c r="G7038" s="73">
        <v>45133</v>
      </c>
      <c r="H7038" s="73">
        <v>45133</v>
      </c>
      <c r="I7038" s="76" t="s">
        <v>81</v>
      </c>
      <c r="K7038" s="61" t="str">
        <f ca="1">LeaveTracker[[#This Row],[Days]]&amp;" "&amp;LeaveTracker[[#This Row],[Type of Leave]]</f>
        <v>1 SL</v>
      </c>
      <c r="L7038" s="74">
        <f ca="1">NETWORKDAYS(LeaveTracker[[#This Row],[Start Date]],LeaveTracker[[#This Row],[End Date]],lstHolidays)</f>
        <v>1</v>
      </c>
      <c r="M7038" s="27"/>
    </row>
    <row r="7039" spans="1:13" ht="30" hidden="1" customHeight="1" x14ac:dyDescent="0.3">
      <c r="A7039" s="27">
        <f>A7037+1</f>
        <v>3180</v>
      </c>
      <c r="B7039" s="69">
        <v>45140</v>
      </c>
      <c r="C7039" s="31">
        <v>45136</v>
      </c>
      <c r="D7039" s="70" t="s">
        <v>2407</v>
      </c>
      <c r="E7039" s="71" t="str">
        <f>IF(ISBLANK(LeaveTracker[[#This Row],[Employee Name]]),"-----",VLOOKUP(LeaveTracker[[#This Row],[Employee Name]],Employees[[Employee Name]:[Office]],7))</f>
        <v>LCR</v>
      </c>
      <c r="F7039" s="71" t="str">
        <f>IF(ISBLANK(LeaveTracker[[#This Row],[Employee Name]]),"-----",VLOOKUP(LeaveTracker[[#This Row],[Employee Name]],Employees[[Employee Name]:[Office]],6))</f>
        <v>CASUAL</v>
      </c>
      <c r="G7039" s="73">
        <v>45133</v>
      </c>
      <c r="H7039" s="73">
        <v>45135</v>
      </c>
      <c r="I7039" s="76" t="s">
        <v>81</v>
      </c>
      <c r="K7039" s="61" t="str">
        <f ca="1">LeaveTracker[[#This Row],[Days]]&amp;" "&amp;LeaveTracker[[#This Row],[Type of Leave]]</f>
        <v>3 SL</v>
      </c>
      <c r="L7039" s="74">
        <f ca="1">NETWORKDAYS(LeaveTracker[[#This Row],[Start Date]],LeaveTracker[[#This Row],[End Date]],lstHolidays)</f>
        <v>3</v>
      </c>
      <c r="M7039" s="27"/>
    </row>
    <row r="7040" spans="1:13" ht="30" hidden="1" customHeight="1" x14ac:dyDescent="0.3">
      <c r="A7040" s="27">
        <f t="shared" si="85"/>
        <v>3181</v>
      </c>
      <c r="B7040" s="69">
        <v>45140</v>
      </c>
      <c r="C7040" s="31">
        <v>45135</v>
      </c>
      <c r="D7040" s="76" t="s">
        <v>595</v>
      </c>
      <c r="E7040" s="71" t="str">
        <f>IF(ISBLANK(LeaveTracker[[#This Row],[Employee Name]]),"-----",VLOOKUP(LeaveTracker[[#This Row],[Employee Name]],Employees[[Employee Name]:[Office]],7))</f>
        <v>MAHOGANY MARKET</v>
      </c>
      <c r="F7040" s="71" t="str">
        <f>IF(ISBLANK(LeaveTracker[[#This Row],[Employee Name]]),"-----",VLOOKUP(LeaveTracker[[#This Row],[Employee Name]],Employees[[Employee Name]:[Office]],6))</f>
        <v>REGULAR</v>
      </c>
      <c r="G7040" s="73">
        <v>45133</v>
      </c>
      <c r="H7040" s="73">
        <v>45133</v>
      </c>
      <c r="I7040" s="76" t="s">
        <v>81</v>
      </c>
      <c r="K7040" s="61" t="str">
        <f ca="1">LeaveTracker[[#This Row],[Days]]&amp;" "&amp;LeaveTracker[[#This Row],[Type of Leave]]</f>
        <v>1 SL</v>
      </c>
      <c r="L7040" s="74">
        <f ca="1">NETWORKDAYS(LeaveTracker[[#This Row],[Start Date]],LeaveTracker[[#This Row],[End Date]],lstHolidays)</f>
        <v>1</v>
      </c>
      <c r="M7040" s="27"/>
    </row>
    <row r="7041" spans="1:13" ht="30" hidden="1" customHeight="1" x14ac:dyDescent="0.3">
      <c r="A7041" s="27">
        <f t="shared" si="85"/>
        <v>3182</v>
      </c>
      <c r="B7041" s="69">
        <v>45140</v>
      </c>
      <c r="C7041" s="31">
        <v>45133</v>
      </c>
      <c r="D7041" s="70" t="s">
        <v>2424</v>
      </c>
      <c r="E7041" s="71">
        <f>IF(ISBLANK(LeaveTracker[[#This Row],[Employee Name]]),"-----",VLOOKUP(LeaveTracker[[#This Row],[Employee Name]],Employees[[Employee Name]:[Office]],7))</f>
        <v>0</v>
      </c>
      <c r="F7041" s="71">
        <f>IF(ISBLANK(LeaveTracker[[#This Row],[Employee Name]]),"-----",VLOOKUP(LeaveTracker[[#This Row],[Employee Name]],Employees[[Employee Name]:[Office]],6))</f>
        <v>0</v>
      </c>
      <c r="G7041" s="73">
        <v>45139</v>
      </c>
      <c r="H7041" s="73">
        <v>45168</v>
      </c>
      <c r="I7041" s="76" t="s">
        <v>82</v>
      </c>
      <c r="K7041" s="61" t="str">
        <f>LeaveTracker[[#This Row],[Days]]&amp;" "&amp;LeaveTracker[[#This Row],[Type of Leave]]</f>
        <v>18 VL</v>
      </c>
      <c r="L7041" s="74">
        <v>18</v>
      </c>
      <c r="M7041" s="27"/>
    </row>
    <row r="7042" spans="1:13" ht="30" hidden="1" customHeight="1" x14ac:dyDescent="0.3">
      <c r="A7042" s="27">
        <f t="shared" si="85"/>
        <v>3183</v>
      </c>
      <c r="B7042" s="69">
        <v>45140</v>
      </c>
      <c r="C7042" s="31">
        <v>45140</v>
      </c>
      <c r="D7042" s="70" t="s">
        <v>826</v>
      </c>
      <c r="E7042" s="71" t="str">
        <f>IF(ISBLANK(LeaveTracker[[#This Row],[Employee Name]]),"-----",VLOOKUP(LeaveTracker[[#This Row],[Employee Name]],Employees[[Employee Name]:[Office]],7))</f>
        <v>CHO</v>
      </c>
      <c r="F7042" s="71" t="str">
        <f>IF(ISBLANK(LeaveTracker[[#This Row],[Employee Name]]),"-----",VLOOKUP(LeaveTracker[[#This Row],[Employee Name]],Employees[[Employee Name]:[Office]],6))</f>
        <v>REGULAR</v>
      </c>
      <c r="G7042" s="73">
        <v>45138</v>
      </c>
      <c r="H7042" s="73">
        <v>45138</v>
      </c>
      <c r="I7042" s="76" t="s">
        <v>81</v>
      </c>
      <c r="K7042" s="61" t="str">
        <f ca="1">LeaveTracker[[#This Row],[Days]]&amp;" "&amp;LeaveTracker[[#This Row],[Type of Leave]]</f>
        <v>1 SL</v>
      </c>
      <c r="L7042" s="74">
        <f ca="1">NETWORKDAYS(LeaveTracker[[#This Row],[Start Date]],LeaveTracker[[#This Row],[End Date]],lstHolidays)</f>
        <v>1</v>
      </c>
      <c r="M7042" s="27"/>
    </row>
    <row r="7043" spans="1:13" ht="30" hidden="1" customHeight="1" x14ac:dyDescent="0.3">
      <c r="A7043" s="27">
        <f t="shared" si="85"/>
        <v>3184</v>
      </c>
      <c r="B7043" s="69">
        <v>45140</v>
      </c>
      <c r="C7043" s="31">
        <v>45133</v>
      </c>
      <c r="D7043" s="70" t="s">
        <v>530</v>
      </c>
      <c r="E7043" s="71" t="str">
        <f>IF(ISBLANK(LeaveTracker[[#This Row],[Employee Name]]),"-----",VLOOKUP(LeaveTracker[[#This Row],[Employee Name]],Employees[[Employee Name]:[Office]],7))</f>
        <v>GSO</v>
      </c>
      <c r="F7043" s="71" t="str">
        <f>IF(ISBLANK(LeaveTracker[[#This Row],[Employee Name]]),"-----",VLOOKUP(LeaveTracker[[#This Row],[Employee Name]],Employees[[Employee Name]:[Office]],6))</f>
        <v>REGULAR</v>
      </c>
      <c r="G7043" s="73">
        <v>45132</v>
      </c>
      <c r="H7043" s="73">
        <v>45132</v>
      </c>
      <c r="I7043" s="76" t="s">
        <v>81</v>
      </c>
      <c r="K7043" s="61" t="str">
        <f ca="1">LeaveTracker[[#This Row],[Days]]&amp;" "&amp;LeaveTracker[[#This Row],[Type of Leave]]</f>
        <v>1 SL</v>
      </c>
      <c r="L7043" s="74">
        <f ca="1">NETWORKDAYS(LeaveTracker[[#This Row],[Start Date]],LeaveTracker[[#This Row],[End Date]],lstHolidays)</f>
        <v>1</v>
      </c>
      <c r="M7043" s="27"/>
    </row>
    <row r="7044" spans="1:13" ht="30" hidden="1" customHeight="1" x14ac:dyDescent="0.3">
      <c r="A7044" s="27">
        <f t="shared" si="85"/>
        <v>3185</v>
      </c>
      <c r="B7044" s="69">
        <v>45140</v>
      </c>
      <c r="C7044" s="31">
        <v>45126</v>
      </c>
      <c r="D7044" s="70" t="s">
        <v>1268</v>
      </c>
      <c r="E7044" s="71" t="str">
        <f>IF(ISBLANK(LeaveTracker[[#This Row],[Employee Name]]),"-----",VLOOKUP(LeaveTracker[[#This Row],[Employee Name]],Employees[[Employee Name]:[Office]],7))</f>
        <v>CHO</v>
      </c>
      <c r="F7044" s="71" t="str">
        <f>IF(ISBLANK(LeaveTracker[[#This Row],[Employee Name]]),"-----",VLOOKUP(LeaveTracker[[#This Row],[Employee Name]],Employees[[Employee Name]:[Office]],6))</f>
        <v>REGULAR</v>
      </c>
      <c r="G7044" s="73">
        <v>45123</v>
      </c>
      <c r="H7044" s="73">
        <v>45123</v>
      </c>
      <c r="I7044" s="76" t="s">
        <v>81</v>
      </c>
      <c r="K7044" s="61" t="str">
        <f>LeaveTracker[[#This Row],[Days]]&amp;" "&amp;LeaveTracker[[#This Row],[Type of Leave]]</f>
        <v>1 SL</v>
      </c>
      <c r="L7044" s="74">
        <v>1</v>
      </c>
      <c r="M7044" s="27"/>
    </row>
    <row r="7045" spans="1:13" ht="30" hidden="1" customHeight="1" x14ac:dyDescent="0.3">
      <c r="A7045" s="27">
        <f t="shared" si="85"/>
        <v>3186</v>
      </c>
      <c r="B7045" s="69">
        <v>45140</v>
      </c>
      <c r="C7045" s="31">
        <v>45134</v>
      </c>
      <c r="D7045" s="70" t="s">
        <v>772</v>
      </c>
      <c r="E7045" s="71" t="str">
        <f>IF(ISBLANK(LeaveTracker[[#This Row],[Employee Name]]),"-----",VLOOKUP(LeaveTracker[[#This Row],[Employee Name]],Employees[[Employee Name]:[Office]],7))</f>
        <v>ONT</v>
      </c>
      <c r="F7045" s="71" t="str">
        <f>IF(ISBLANK(LeaveTracker[[#This Row],[Employee Name]]),"-----",VLOOKUP(LeaveTracker[[#This Row],[Employee Name]],Employees[[Employee Name]:[Office]],6))</f>
        <v>REGULAR</v>
      </c>
      <c r="G7045" s="73">
        <v>45131</v>
      </c>
      <c r="H7045" s="73">
        <v>45131</v>
      </c>
      <c r="I7045" s="76" t="s">
        <v>81</v>
      </c>
      <c r="K7045" s="61" t="str">
        <f ca="1">LeaveTracker[[#This Row],[Days]]&amp;" "&amp;LeaveTracker[[#This Row],[Type of Leave]]</f>
        <v>0 SL</v>
      </c>
      <c r="L7045" s="74">
        <f ca="1">NETWORKDAYS(LeaveTracker[[#This Row],[Start Date]],LeaveTracker[[#This Row],[End Date]],lstHolidays)</f>
        <v>0</v>
      </c>
      <c r="M7045" s="27"/>
    </row>
    <row r="7046" spans="1:13" ht="30" hidden="1" customHeight="1" x14ac:dyDescent="0.3">
      <c r="A7046" s="27">
        <f t="shared" si="85"/>
        <v>3187</v>
      </c>
      <c r="B7046" s="69">
        <v>45140</v>
      </c>
      <c r="C7046" s="31">
        <v>45133</v>
      </c>
      <c r="D7046" s="70" t="s">
        <v>111</v>
      </c>
      <c r="E7046" s="71" t="str">
        <f>IF(ISBLANK(LeaveTracker[[#This Row],[Employee Name]]),"-----",VLOOKUP(LeaveTracker[[#This Row],[Employee Name]],Employees[[Employee Name]:[Office]],7))</f>
        <v>ONT</v>
      </c>
      <c r="F7046" s="71" t="str">
        <f>IF(ISBLANK(LeaveTracker[[#This Row],[Employee Name]]),"-----",VLOOKUP(LeaveTracker[[#This Row],[Employee Name]],Employees[[Employee Name]:[Office]],6))</f>
        <v>REGULAR</v>
      </c>
      <c r="G7046" s="75" t="s">
        <v>2466</v>
      </c>
      <c r="H7046" s="73">
        <v>45132</v>
      </c>
      <c r="I7046" s="76" t="s">
        <v>81</v>
      </c>
      <c r="K7046" s="61" t="str">
        <f>LeaveTracker[[#This Row],[Days]]&amp;" "&amp;LeaveTracker[[#This Row],[Type of Leave]]</f>
        <v>1 SL</v>
      </c>
      <c r="L7046" s="74">
        <v>1</v>
      </c>
      <c r="M7046" s="27"/>
    </row>
    <row r="7047" spans="1:13" ht="30" hidden="1" customHeight="1" x14ac:dyDescent="0.3">
      <c r="A7047" s="27">
        <f t="shared" si="85"/>
        <v>3188</v>
      </c>
      <c r="B7047" s="69">
        <v>45140</v>
      </c>
      <c r="C7047" s="31">
        <v>45133</v>
      </c>
      <c r="D7047" s="70" t="s">
        <v>1963</v>
      </c>
      <c r="E7047" s="71" t="str">
        <f>IF(ISBLANK(LeaveTracker[[#This Row],[Employee Name]]),"-----",VLOOKUP(LeaveTracker[[#This Row],[Employee Name]],Employees[[Employee Name]:[Office]],7))</f>
        <v>ONT</v>
      </c>
      <c r="F7047" s="71" t="str">
        <f>IF(ISBLANK(LeaveTracker[[#This Row],[Employee Name]]),"-----",VLOOKUP(LeaveTracker[[#This Row],[Employee Name]],Employees[[Employee Name]:[Office]],6))</f>
        <v>REGULAR</v>
      </c>
      <c r="G7047" s="73">
        <v>45156</v>
      </c>
      <c r="H7047" s="73">
        <v>45158</v>
      </c>
      <c r="I7047" s="76" t="s">
        <v>82</v>
      </c>
      <c r="K7047" s="61" t="str">
        <f>LeaveTracker[[#This Row],[Days]]&amp;" "&amp;LeaveTracker[[#This Row],[Type of Leave]]</f>
        <v>3 VL</v>
      </c>
      <c r="L7047" s="74">
        <v>3</v>
      </c>
      <c r="M7047" s="27"/>
    </row>
    <row r="7048" spans="1:13" ht="30" hidden="1" customHeight="1" x14ac:dyDescent="0.3">
      <c r="A7048" s="68">
        <v>3188</v>
      </c>
      <c r="B7048" s="69">
        <v>45140</v>
      </c>
      <c r="C7048" s="31">
        <v>45133</v>
      </c>
      <c r="D7048" s="70" t="s">
        <v>1963</v>
      </c>
      <c r="E7048" s="71" t="str">
        <f>IF(ISBLANK(LeaveTracker[[#This Row],[Employee Name]]),"-----",VLOOKUP(LeaveTracker[[#This Row],[Employee Name]],Employees[[Employee Name]:[Office]],7))</f>
        <v>ONT</v>
      </c>
      <c r="F7048" s="71" t="str">
        <f>IF(ISBLANK(LeaveTracker[[#This Row],[Employee Name]]),"-----",VLOOKUP(LeaveTracker[[#This Row],[Employee Name]],Employees[[Employee Name]:[Office]],6))</f>
        <v>REGULAR</v>
      </c>
      <c r="G7048" s="73">
        <v>45162</v>
      </c>
      <c r="H7048" s="73">
        <v>45165</v>
      </c>
      <c r="I7048" s="76" t="s">
        <v>82</v>
      </c>
      <c r="K7048" s="61" t="str">
        <f ca="1">LeaveTracker[[#This Row],[Days]]&amp;" "&amp;LeaveTracker[[#This Row],[Type of Leave]]</f>
        <v>2 VL</v>
      </c>
      <c r="L7048" s="74">
        <f ca="1">NETWORKDAYS(LeaveTracker[[#This Row],[Start Date]],LeaveTracker[[#This Row],[End Date]],lstHolidays)</f>
        <v>2</v>
      </c>
      <c r="M7048" s="27"/>
    </row>
    <row r="7049" spans="1:13" ht="30" hidden="1" customHeight="1" x14ac:dyDescent="0.3">
      <c r="A7049" s="68">
        <v>3188</v>
      </c>
      <c r="B7049" s="69">
        <v>45140</v>
      </c>
      <c r="C7049" s="31">
        <v>45133</v>
      </c>
      <c r="D7049" s="70" t="s">
        <v>1963</v>
      </c>
      <c r="E7049" s="71" t="str">
        <f>IF(ISBLANK(LeaveTracker[[#This Row],[Employee Name]]),"-----",VLOOKUP(LeaveTracker[[#This Row],[Employee Name]],Employees[[Employee Name]:[Office]],7))</f>
        <v>ONT</v>
      </c>
      <c r="F7049" s="71" t="str">
        <f>IF(ISBLANK(LeaveTracker[[#This Row],[Employee Name]]),"-----",VLOOKUP(LeaveTracker[[#This Row],[Employee Name]],Employees[[Employee Name]:[Office]],6))</f>
        <v>REGULAR</v>
      </c>
      <c r="G7049" s="73">
        <v>45169</v>
      </c>
      <c r="H7049" s="73">
        <v>45169</v>
      </c>
      <c r="I7049" s="76" t="s">
        <v>82</v>
      </c>
      <c r="K7049" s="61" t="str">
        <f ca="1">LeaveTracker[[#This Row],[Days]]&amp;" "&amp;LeaveTracker[[#This Row],[Type of Leave]]</f>
        <v>1 VL</v>
      </c>
      <c r="L7049" s="74">
        <f ca="1">NETWORKDAYS(LeaveTracker[[#This Row],[Start Date]],LeaveTracker[[#This Row],[End Date]],lstHolidays)</f>
        <v>1</v>
      </c>
      <c r="M7049" s="27"/>
    </row>
    <row r="7050" spans="1:13" ht="30" hidden="1" customHeight="1" x14ac:dyDescent="0.3">
      <c r="A7050" s="27">
        <f>A7047+1</f>
        <v>3189</v>
      </c>
      <c r="B7050" s="69">
        <v>45140</v>
      </c>
      <c r="C7050" s="31">
        <v>45136</v>
      </c>
      <c r="D7050" s="70" t="s">
        <v>1223</v>
      </c>
      <c r="E7050" s="71" t="str">
        <f>IF(ISBLANK(LeaveTracker[[#This Row],[Employee Name]]),"-----",VLOOKUP(LeaveTracker[[#This Row],[Employee Name]],Employees[[Employee Name]:[Office]],7))</f>
        <v>PICNIC GROVE</v>
      </c>
      <c r="F7050" s="71" t="str">
        <f>IF(ISBLANK(LeaveTracker[[#This Row],[Employee Name]]),"-----",VLOOKUP(LeaveTracker[[#This Row],[Employee Name]],Employees[[Employee Name]:[Office]],6))</f>
        <v>REGULAR</v>
      </c>
      <c r="G7050" s="73">
        <v>45145</v>
      </c>
      <c r="H7050" s="73">
        <v>45146</v>
      </c>
      <c r="I7050" s="76" t="s">
        <v>298</v>
      </c>
      <c r="J7050" s="43" t="s">
        <v>1003</v>
      </c>
      <c r="K7050" s="61" t="str">
        <f ca="1">LeaveTracker[[#This Row],[Days]]&amp;" "&amp;LeaveTracker[[#This Row],[Type of Leave]]</f>
        <v>2 OTHER</v>
      </c>
      <c r="L7050" s="74">
        <f ca="1">NETWORKDAYS(LeaveTracker[[#This Row],[Start Date]],LeaveTracker[[#This Row],[End Date]],lstHolidays)</f>
        <v>2</v>
      </c>
      <c r="M7050" s="27"/>
    </row>
    <row r="7051" spans="1:13" ht="30" hidden="1" customHeight="1" x14ac:dyDescent="0.3">
      <c r="A7051" s="27">
        <f t="shared" si="85"/>
        <v>3190</v>
      </c>
      <c r="B7051" s="69">
        <v>45140</v>
      </c>
      <c r="C7051" s="31">
        <v>45138</v>
      </c>
      <c r="D7051" s="70" t="s">
        <v>1767</v>
      </c>
      <c r="E7051" s="71" t="str">
        <f>IF(ISBLANK(LeaveTracker[[#This Row],[Employee Name]]),"-----",VLOOKUP(LeaveTracker[[#This Row],[Employee Name]],Employees[[Employee Name]:[Office]],7))</f>
        <v>GSO</v>
      </c>
      <c r="F7051" s="71" t="str">
        <f>IF(ISBLANK(LeaveTracker[[#This Row],[Employee Name]]),"-----",VLOOKUP(LeaveTracker[[#This Row],[Employee Name]],Employees[[Employee Name]:[Office]],6))</f>
        <v>CASUAL</v>
      </c>
      <c r="G7051" s="73">
        <v>45134</v>
      </c>
      <c r="H7051" s="73">
        <v>45135</v>
      </c>
      <c r="I7051" s="76" t="s">
        <v>81</v>
      </c>
      <c r="K7051" s="61" t="str">
        <f ca="1">LeaveTracker[[#This Row],[Days]]&amp;" "&amp;LeaveTracker[[#This Row],[Type of Leave]]</f>
        <v>2 SL</v>
      </c>
      <c r="L7051" s="74">
        <f ca="1">NETWORKDAYS(LeaveTracker[[#This Row],[Start Date]],LeaveTracker[[#This Row],[End Date]],lstHolidays)</f>
        <v>2</v>
      </c>
      <c r="M7051" s="27"/>
    </row>
    <row r="7052" spans="1:13" ht="30" hidden="1" customHeight="1" x14ac:dyDescent="0.3">
      <c r="A7052" s="27">
        <f t="shared" si="85"/>
        <v>3191</v>
      </c>
      <c r="B7052" s="69">
        <v>45140</v>
      </c>
      <c r="C7052" s="31">
        <v>45134</v>
      </c>
      <c r="D7052" s="70" t="s">
        <v>2155</v>
      </c>
      <c r="E7052" s="71" t="str">
        <f>IF(ISBLANK(LeaveTracker[[#This Row],[Employee Name]]),"-----",VLOOKUP(LeaveTracker[[#This Row],[Employee Name]],Employees[[Employee Name]:[Office]],7))</f>
        <v>GSO</v>
      </c>
      <c r="F7052" s="71" t="str">
        <f>IF(ISBLANK(LeaveTracker[[#This Row],[Employee Name]]),"-----",VLOOKUP(LeaveTracker[[#This Row],[Employee Name]],Employees[[Employee Name]:[Office]],6))</f>
        <v>REGULAR</v>
      </c>
      <c r="G7052" s="73">
        <v>45132</v>
      </c>
      <c r="H7052" s="73">
        <v>45133</v>
      </c>
      <c r="I7052" s="76" t="s">
        <v>81</v>
      </c>
      <c r="K7052" s="61" t="str">
        <f ca="1">LeaveTracker[[#This Row],[Days]]&amp;" "&amp;LeaveTracker[[#This Row],[Type of Leave]]</f>
        <v>2 SL</v>
      </c>
      <c r="L7052" s="74">
        <f ca="1">NETWORKDAYS(LeaveTracker[[#This Row],[Start Date]],LeaveTracker[[#This Row],[End Date]],lstHolidays)</f>
        <v>2</v>
      </c>
      <c r="M7052" s="27"/>
    </row>
    <row r="7053" spans="1:13" ht="30" hidden="1" customHeight="1" x14ac:dyDescent="0.3">
      <c r="A7053" s="27">
        <f t="shared" si="85"/>
        <v>3192</v>
      </c>
      <c r="B7053" s="69">
        <v>45140</v>
      </c>
      <c r="C7053" s="31">
        <v>45133</v>
      </c>
      <c r="D7053" s="70" t="s">
        <v>530</v>
      </c>
      <c r="E7053" s="71" t="str">
        <f>IF(ISBLANK(LeaveTracker[[#This Row],[Employee Name]]),"-----",VLOOKUP(LeaveTracker[[#This Row],[Employee Name]],Employees[[Employee Name]:[Office]],7))</f>
        <v>GSO</v>
      </c>
      <c r="F7053" s="71" t="str">
        <f>IF(ISBLANK(LeaveTracker[[#This Row],[Employee Name]]),"-----",VLOOKUP(LeaveTracker[[#This Row],[Employee Name]],Employees[[Employee Name]:[Office]],6))</f>
        <v>REGULAR</v>
      </c>
      <c r="G7053" s="73">
        <v>45142</v>
      </c>
      <c r="H7053" s="73">
        <v>45146</v>
      </c>
      <c r="I7053" s="76" t="s">
        <v>82</v>
      </c>
      <c r="K7053" s="61" t="str">
        <f ca="1">LeaveTracker[[#This Row],[Days]]&amp;" "&amp;LeaveTracker[[#This Row],[Type of Leave]]</f>
        <v>3 VL</v>
      </c>
      <c r="L7053" s="74">
        <f ca="1">NETWORKDAYS(LeaveTracker[[#This Row],[Start Date]],LeaveTracker[[#This Row],[End Date]],lstHolidays)</f>
        <v>3</v>
      </c>
      <c r="M7053" s="27"/>
    </row>
    <row r="7054" spans="1:13" ht="30" hidden="1" customHeight="1" x14ac:dyDescent="0.3">
      <c r="A7054" s="27">
        <f t="shared" si="85"/>
        <v>3193</v>
      </c>
      <c r="B7054" s="69">
        <v>45140</v>
      </c>
      <c r="C7054" s="31">
        <v>45138</v>
      </c>
      <c r="D7054" s="70" t="s">
        <v>163</v>
      </c>
      <c r="E7054" s="71" t="str">
        <f>IF(ISBLANK(LeaveTracker[[#This Row],[Employee Name]]),"-----",VLOOKUP(LeaveTracker[[#This Row],[Employee Name]],Employees[[Employee Name]:[Office]],7))</f>
        <v>CHO</v>
      </c>
      <c r="F7054" s="71" t="str">
        <f>IF(ISBLANK(LeaveTracker[[#This Row],[Employee Name]]),"-----",VLOOKUP(LeaveTracker[[#This Row],[Employee Name]],Employees[[Employee Name]:[Office]],6))</f>
        <v>REGULAR</v>
      </c>
      <c r="G7054" s="73">
        <v>45154</v>
      </c>
      <c r="H7054" s="73">
        <v>45154</v>
      </c>
      <c r="I7054" s="76" t="s">
        <v>82</v>
      </c>
      <c r="K7054" s="61" t="str">
        <f ca="1">LeaveTracker[[#This Row],[Days]]&amp;" "&amp;LeaveTracker[[#This Row],[Type of Leave]]</f>
        <v>1 VL</v>
      </c>
      <c r="L7054" s="74">
        <f ca="1">NETWORKDAYS(LeaveTracker[[#This Row],[Start Date]],LeaveTracker[[#This Row],[End Date]],lstHolidays)</f>
        <v>1</v>
      </c>
      <c r="M7054" s="27"/>
    </row>
    <row r="7055" spans="1:13" ht="30" hidden="1" customHeight="1" x14ac:dyDescent="0.3">
      <c r="A7055" s="27">
        <f t="shared" si="85"/>
        <v>3194</v>
      </c>
      <c r="B7055" s="69">
        <v>45140</v>
      </c>
      <c r="C7055" s="31">
        <v>45140</v>
      </c>
      <c r="D7055" s="70" t="s">
        <v>826</v>
      </c>
      <c r="E7055" s="71" t="str">
        <f>IF(ISBLANK(LeaveTracker[[#This Row],[Employee Name]]),"-----",VLOOKUP(LeaveTracker[[#This Row],[Employee Name]],Employees[[Employee Name]:[Office]],7))</f>
        <v>CHO</v>
      </c>
      <c r="F7055" s="71" t="str">
        <f>IF(ISBLANK(LeaveTracker[[#This Row],[Employee Name]]),"-----",VLOOKUP(LeaveTracker[[#This Row],[Employee Name]],Employees[[Employee Name]:[Office]],6))</f>
        <v>REGULAR</v>
      </c>
      <c r="G7055" s="73">
        <v>45139</v>
      </c>
      <c r="H7055" s="73">
        <v>45139</v>
      </c>
      <c r="I7055" s="76" t="s">
        <v>81</v>
      </c>
      <c r="K7055" s="61" t="str">
        <f ca="1">LeaveTracker[[#This Row],[Days]]&amp;" "&amp;LeaveTracker[[#This Row],[Type of Leave]]</f>
        <v>1 SL</v>
      </c>
      <c r="L7055" s="74">
        <f ca="1">NETWORKDAYS(LeaveTracker[[#This Row],[Start Date]],LeaveTracker[[#This Row],[End Date]],lstHolidays)</f>
        <v>1</v>
      </c>
      <c r="M7055" s="27"/>
    </row>
    <row r="7056" spans="1:13" ht="30" hidden="1" customHeight="1" x14ac:dyDescent="0.3">
      <c r="A7056" s="27">
        <f t="shared" si="85"/>
        <v>3195</v>
      </c>
      <c r="B7056" s="69">
        <v>45140</v>
      </c>
      <c r="C7056" s="31">
        <v>45135</v>
      </c>
      <c r="D7056" s="70" t="s">
        <v>402</v>
      </c>
      <c r="E7056" s="71" t="str">
        <f>IF(ISBLANK(LeaveTracker[[#This Row],[Employee Name]]),"-----",VLOOKUP(LeaveTracker[[#This Row],[Employee Name]],Employees[[Employee Name]:[Office]],7))</f>
        <v>CTO</v>
      </c>
      <c r="F7056" s="71" t="str">
        <f>IF(ISBLANK(LeaveTracker[[#This Row],[Employee Name]]),"-----",VLOOKUP(LeaveTracker[[#This Row],[Employee Name]],Employees[[Employee Name]:[Office]],6))</f>
        <v>REGULAR</v>
      </c>
      <c r="G7056" s="73">
        <v>45143</v>
      </c>
      <c r="H7056" s="73">
        <v>45143</v>
      </c>
      <c r="I7056" s="76" t="s">
        <v>298</v>
      </c>
      <c r="J7056" s="43" t="s">
        <v>1003</v>
      </c>
      <c r="K7056" s="61" t="str">
        <f ca="1">LeaveTracker[[#This Row],[Days]]&amp;" "&amp;LeaveTracker[[#This Row],[Type of Leave]]</f>
        <v>0 OTHER</v>
      </c>
      <c r="L7056" s="74">
        <f ca="1">NETWORKDAYS(LeaveTracker[[#This Row],[Start Date]],LeaveTracker[[#This Row],[End Date]],lstHolidays)</f>
        <v>0</v>
      </c>
      <c r="M7056" s="27"/>
    </row>
    <row r="7057" spans="1:13" ht="30" hidden="1" customHeight="1" x14ac:dyDescent="0.3">
      <c r="A7057" s="27">
        <f t="shared" si="85"/>
        <v>3196</v>
      </c>
      <c r="B7057" s="69">
        <v>45140</v>
      </c>
      <c r="C7057" s="31">
        <v>45138</v>
      </c>
      <c r="D7057" s="70" t="s">
        <v>418</v>
      </c>
      <c r="E7057" s="71" t="str">
        <f>IF(ISBLANK(LeaveTracker[[#This Row],[Employee Name]]),"-----",VLOOKUP(LeaveTracker[[#This Row],[Employee Name]],Employees[[Employee Name]:[Office]],7))</f>
        <v>CTO</v>
      </c>
      <c r="F7057" s="71" t="str">
        <f>IF(ISBLANK(LeaveTracker[[#This Row],[Employee Name]]),"-----",VLOOKUP(LeaveTracker[[#This Row],[Employee Name]],Employees[[Employee Name]:[Office]],6))</f>
        <v>REGULAR</v>
      </c>
      <c r="G7057" s="73">
        <v>45135</v>
      </c>
      <c r="H7057" s="73">
        <v>45135</v>
      </c>
      <c r="I7057" s="76" t="s">
        <v>81</v>
      </c>
      <c r="K7057" s="61" t="str">
        <f ca="1">LeaveTracker[[#This Row],[Days]]&amp;" "&amp;LeaveTracker[[#This Row],[Type of Leave]]</f>
        <v>1 SL</v>
      </c>
      <c r="L7057" s="74">
        <f ca="1">NETWORKDAYS(LeaveTracker[[#This Row],[Start Date]],LeaveTracker[[#This Row],[End Date]],lstHolidays)</f>
        <v>1</v>
      </c>
      <c r="M7057" s="27"/>
    </row>
    <row r="7058" spans="1:13" ht="30" hidden="1" customHeight="1" x14ac:dyDescent="0.3">
      <c r="A7058" s="27">
        <f t="shared" si="85"/>
        <v>3197</v>
      </c>
      <c r="B7058" s="69">
        <v>45140</v>
      </c>
      <c r="C7058" s="31">
        <v>45139</v>
      </c>
      <c r="D7058" s="70" t="s">
        <v>2468</v>
      </c>
      <c r="E7058" s="71" t="str">
        <f>IF(ISBLANK(LeaveTracker[[#This Row],[Employee Name]]),"-----",VLOOKUP(LeaveTracker[[#This Row],[Employee Name]],Employees[[Employee Name]:[Office]],7))</f>
        <v>ACCOUNTING</v>
      </c>
      <c r="F7058" s="71" t="str">
        <f>IF(ISBLANK(LeaveTracker[[#This Row],[Employee Name]]),"-----",VLOOKUP(LeaveTracker[[#This Row],[Employee Name]],Employees[[Employee Name]:[Office]],6))</f>
        <v>REGULAR</v>
      </c>
      <c r="G7058" s="73">
        <v>45140</v>
      </c>
      <c r="H7058" s="73">
        <v>45141</v>
      </c>
      <c r="I7058" s="76" t="s">
        <v>298</v>
      </c>
      <c r="J7058" s="43" t="s">
        <v>2469</v>
      </c>
      <c r="K7058" s="61" t="str">
        <f ca="1">LeaveTracker[[#This Row],[Days]]&amp;" "&amp;LeaveTracker[[#This Row],[Type of Leave]]</f>
        <v>2 OTHER</v>
      </c>
      <c r="L7058" s="74">
        <f ca="1">NETWORKDAYS(LeaveTracker[[#This Row],[Start Date]],LeaveTracker[[#This Row],[End Date]],lstHolidays)</f>
        <v>2</v>
      </c>
      <c r="M7058" s="27"/>
    </row>
    <row r="7059" spans="1:13" ht="30" hidden="1" customHeight="1" x14ac:dyDescent="0.3">
      <c r="A7059" s="27">
        <f t="shared" si="85"/>
        <v>3198</v>
      </c>
      <c r="B7059" s="69">
        <v>45140</v>
      </c>
      <c r="C7059" s="31">
        <v>45135</v>
      </c>
      <c r="D7059" s="70" t="s">
        <v>443</v>
      </c>
      <c r="E7059" s="71" t="str">
        <f>IF(ISBLANK(LeaveTracker[[#This Row],[Employee Name]]),"-----",VLOOKUP(LeaveTracker[[#This Row],[Employee Name]],Employees[[Employee Name]:[Office]],7))</f>
        <v>GSO</v>
      </c>
      <c r="F7059" s="71" t="str">
        <f>IF(ISBLANK(LeaveTracker[[#This Row],[Employee Name]]),"-----",VLOOKUP(LeaveTracker[[#This Row],[Employee Name]],Employees[[Employee Name]:[Office]],6))</f>
        <v>REGULAR</v>
      </c>
      <c r="G7059" s="73">
        <v>45132</v>
      </c>
      <c r="H7059" s="73">
        <v>45132</v>
      </c>
      <c r="I7059" s="76" t="s">
        <v>81</v>
      </c>
      <c r="K7059" s="61" t="str">
        <f ca="1">LeaveTracker[[#This Row],[Days]]&amp;" "&amp;LeaveTracker[[#This Row],[Type of Leave]]</f>
        <v>1 SL</v>
      </c>
      <c r="L7059" s="74">
        <f ca="1">NETWORKDAYS(LeaveTracker[[#This Row],[Start Date]],LeaveTracker[[#This Row],[End Date]],lstHolidays)</f>
        <v>1</v>
      </c>
      <c r="M7059" s="27"/>
    </row>
    <row r="7060" spans="1:13" ht="30" hidden="1" customHeight="1" x14ac:dyDescent="0.3">
      <c r="A7060" s="27">
        <f t="shared" si="85"/>
        <v>3199</v>
      </c>
      <c r="B7060" s="69">
        <v>45140</v>
      </c>
      <c r="C7060" s="31">
        <v>45139</v>
      </c>
      <c r="D7060" s="70" t="s">
        <v>304</v>
      </c>
      <c r="E7060" s="71" t="str">
        <f>IF(ISBLANK(LeaveTracker[[#This Row],[Employee Name]]),"-----",VLOOKUP(LeaveTracker[[#This Row],[Employee Name]],Employees[[Employee Name]:[Office]],7))</f>
        <v>TOPS (ADMIN CSU)</v>
      </c>
      <c r="F7060" s="71" t="str">
        <f>IF(ISBLANK(LeaveTracker[[#This Row],[Employee Name]]),"-----",VLOOKUP(LeaveTracker[[#This Row],[Employee Name]],Employees[[Employee Name]:[Office]],6))</f>
        <v>REGULAR</v>
      </c>
      <c r="G7060" s="73">
        <v>45135</v>
      </c>
      <c r="H7060" s="73">
        <v>45135</v>
      </c>
      <c r="I7060" s="76" t="s">
        <v>81</v>
      </c>
      <c r="K7060" s="61" t="str">
        <f ca="1">LeaveTracker[[#This Row],[Days]]&amp;" "&amp;LeaveTracker[[#This Row],[Type of Leave]]</f>
        <v>1 SL</v>
      </c>
      <c r="L7060" s="74">
        <f ca="1">NETWORKDAYS(LeaveTracker[[#This Row],[Start Date]],LeaveTracker[[#This Row],[End Date]],lstHolidays)</f>
        <v>1</v>
      </c>
      <c r="M7060" s="27"/>
    </row>
    <row r="7061" spans="1:13" ht="30" hidden="1" customHeight="1" x14ac:dyDescent="0.3">
      <c r="A7061" s="27">
        <f t="shared" si="85"/>
        <v>3200</v>
      </c>
      <c r="B7061" s="69">
        <v>45140</v>
      </c>
      <c r="C7061" s="31">
        <v>45138</v>
      </c>
      <c r="D7061" s="70" t="s">
        <v>1861</v>
      </c>
      <c r="E7061" s="71" t="str">
        <f>IF(ISBLANK(LeaveTracker[[#This Row],[Employee Name]]),"-----",VLOOKUP(LeaveTracker[[#This Row],[Employee Name]],Employees[[Employee Name]:[Office]],7))</f>
        <v>ONT</v>
      </c>
      <c r="F7061" s="71" t="str">
        <f>IF(ISBLANK(LeaveTracker[[#This Row],[Employee Name]]),"-----",VLOOKUP(LeaveTracker[[#This Row],[Employee Name]],Employees[[Employee Name]:[Office]],6))</f>
        <v>CASUAL</v>
      </c>
      <c r="G7061" s="73">
        <v>45132</v>
      </c>
      <c r="H7061" s="73">
        <v>45132</v>
      </c>
      <c r="I7061" s="76" t="s">
        <v>81</v>
      </c>
      <c r="K7061" s="61" t="str">
        <f ca="1">LeaveTracker[[#This Row],[Days]]&amp;" "&amp;LeaveTracker[[#This Row],[Type of Leave]]</f>
        <v>1 SL</v>
      </c>
      <c r="L7061" s="74">
        <f ca="1">NETWORKDAYS(LeaveTracker[[#This Row],[Start Date]],LeaveTracker[[#This Row],[End Date]],lstHolidays)</f>
        <v>1</v>
      </c>
      <c r="M7061" s="27"/>
    </row>
    <row r="7062" spans="1:13" ht="30" hidden="1" customHeight="1" x14ac:dyDescent="0.3">
      <c r="A7062" s="27">
        <f t="shared" si="85"/>
        <v>3201</v>
      </c>
      <c r="B7062" s="69">
        <v>45140</v>
      </c>
      <c r="C7062" s="31">
        <v>45138</v>
      </c>
      <c r="D7062" s="70" t="s">
        <v>779</v>
      </c>
      <c r="E7062" s="71" t="str">
        <f>IF(ISBLANK(LeaveTracker[[#This Row],[Employee Name]]),"-----",VLOOKUP(LeaveTracker[[#This Row],[Employee Name]],Employees[[Employee Name]:[Office]],7))</f>
        <v>AGRICULTURE OFFICE</v>
      </c>
      <c r="F7062" s="71" t="str">
        <f>IF(ISBLANK(LeaveTracker[[#This Row],[Employee Name]]),"-----",VLOOKUP(LeaveTracker[[#This Row],[Employee Name]],Employees[[Employee Name]:[Office]],6))</f>
        <v>REGULAR</v>
      </c>
      <c r="G7062" s="73">
        <v>45134</v>
      </c>
      <c r="H7062" s="73">
        <v>45134</v>
      </c>
      <c r="I7062" s="76" t="s">
        <v>81</v>
      </c>
      <c r="K7062" s="61" t="str">
        <f ca="1">LeaveTracker[[#This Row],[Days]]&amp;" "&amp;LeaveTracker[[#This Row],[Type of Leave]]</f>
        <v>1 SL</v>
      </c>
      <c r="L7062" s="74">
        <f ca="1">NETWORKDAYS(LeaveTracker[[#This Row],[Start Date]],LeaveTracker[[#This Row],[End Date]],lstHolidays)</f>
        <v>1</v>
      </c>
      <c r="M7062" s="27"/>
    </row>
    <row r="7063" spans="1:13" ht="30" hidden="1" customHeight="1" x14ac:dyDescent="0.3">
      <c r="A7063" s="27">
        <f t="shared" si="85"/>
        <v>3202</v>
      </c>
      <c r="B7063" s="69">
        <v>45140</v>
      </c>
      <c r="C7063" s="31">
        <v>45138</v>
      </c>
      <c r="D7063" s="70" t="s">
        <v>488</v>
      </c>
      <c r="E7063" s="71" t="str">
        <f>IF(ISBLANK(LeaveTracker[[#This Row],[Employee Name]]),"-----",VLOOKUP(LeaveTracker[[#This Row],[Employee Name]],Employees[[Employee Name]:[Office]],7))</f>
        <v>THRDC</v>
      </c>
      <c r="F7063" s="71" t="str">
        <f>IF(ISBLANK(LeaveTracker[[#This Row],[Employee Name]]),"-----",VLOOKUP(LeaveTracker[[#This Row],[Employee Name]],Employees[[Employee Name]:[Office]],6))</f>
        <v>REGULAR</v>
      </c>
      <c r="G7063" s="73">
        <v>45127</v>
      </c>
      <c r="H7063" s="73">
        <v>45127</v>
      </c>
      <c r="I7063" s="76" t="s">
        <v>81</v>
      </c>
      <c r="K7063" s="61" t="str">
        <f ca="1">LeaveTracker[[#This Row],[Days]]&amp;" "&amp;LeaveTracker[[#This Row],[Type of Leave]]</f>
        <v>1 SL</v>
      </c>
      <c r="L7063" s="74">
        <f ca="1">NETWORKDAYS(LeaveTracker[[#This Row],[Start Date]],LeaveTracker[[#This Row],[End Date]],lstHolidays)</f>
        <v>1</v>
      </c>
      <c r="M7063" s="27"/>
    </row>
    <row r="7064" spans="1:13" ht="30" hidden="1" customHeight="1" x14ac:dyDescent="0.3">
      <c r="A7064" s="68">
        <v>3202</v>
      </c>
      <c r="B7064" s="69">
        <v>45140</v>
      </c>
      <c r="C7064" s="31">
        <v>45138</v>
      </c>
      <c r="D7064" s="70" t="s">
        <v>488</v>
      </c>
      <c r="E7064" s="71" t="str">
        <f>IF(ISBLANK(LeaveTracker[[#This Row],[Employee Name]]),"-----",VLOOKUP(LeaveTracker[[#This Row],[Employee Name]],Employees[[Employee Name]:[Office]],7))</f>
        <v>THRDC</v>
      </c>
      <c r="F7064" s="71" t="str">
        <f>IF(ISBLANK(LeaveTracker[[#This Row],[Employee Name]]),"-----",VLOOKUP(LeaveTracker[[#This Row],[Employee Name]],Employees[[Employee Name]:[Office]],6))</f>
        <v>REGULAR</v>
      </c>
      <c r="G7064" s="73">
        <v>45133</v>
      </c>
      <c r="H7064" s="73">
        <v>45135</v>
      </c>
      <c r="I7064" s="76" t="s">
        <v>81</v>
      </c>
      <c r="K7064" s="61" t="str">
        <f ca="1">LeaveTracker[[#This Row],[Days]]&amp;" "&amp;LeaveTracker[[#This Row],[Type of Leave]]</f>
        <v>3 SL</v>
      </c>
      <c r="L7064" s="74">
        <f ca="1">NETWORKDAYS(LeaveTracker[[#This Row],[Start Date]],LeaveTracker[[#This Row],[End Date]],lstHolidays)</f>
        <v>3</v>
      </c>
      <c r="M7064" s="27"/>
    </row>
    <row r="7065" spans="1:13" ht="30" hidden="1" customHeight="1" x14ac:dyDescent="0.3">
      <c r="A7065" s="27">
        <f>A7063+1</f>
        <v>3203</v>
      </c>
      <c r="B7065" s="69">
        <v>45140</v>
      </c>
      <c r="C7065" s="31">
        <v>45139</v>
      </c>
      <c r="D7065" s="70" t="s">
        <v>1871</v>
      </c>
      <c r="E7065" s="71" t="str">
        <f>IF(ISBLANK(LeaveTracker[[#This Row],[Employee Name]]),"-----",VLOOKUP(LeaveTracker[[#This Row],[Employee Name]],Employees[[Employee Name]:[Office]],7))</f>
        <v>BPLO</v>
      </c>
      <c r="F7065" s="71" t="str">
        <f>IF(ISBLANK(LeaveTracker[[#This Row],[Employee Name]]),"-----",VLOOKUP(LeaveTracker[[#This Row],[Employee Name]],Employees[[Employee Name]:[Office]],6))</f>
        <v>CASUAL</v>
      </c>
      <c r="G7065" s="73">
        <v>45138</v>
      </c>
      <c r="H7065" s="73">
        <v>45138</v>
      </c>
      <c r="I7065" s="76" t="s">
        <v>81</v>
      </c>
      <c r="K7065" s="61" t="str">
        <f ca="1">LeaveTracker[[#This Row],[Days]]&amp;" "&amp;LeaveTracker[[#This Row],[Type of Leave]]</f>
        <v>1 SL</v>
      </c>
      <c r="L7065" s="74">
        <f ca="1">NETWORKDAYS(LeaveTracker[[#This Row],[Start Date]],LeaveTracker[[#This Row],[End Date]],lstHolidays)</f>
        <v>1</v>
      </c>
      <c r="M7065" s="27"/>
    </row>
    <row r="7066" spans="1:13" ht="30" hidden="1" customHeight="1" x14ac:dyDescent="0.3">
      <c r="A7066" s="27">
        <f t="shared" si="85"/>
        <v>3204</v>
      </c>
      <c r="B7066" s="69">
        <v>45140</v>
      </c>
      <c r="C7066" s="31">
        <v>45133</v>
      </c>
      <c r="D7066" s="70" t="s">
        <v>1871</v>
      </c>
      <c r="E7066" s="71" t="str">
        <f>IF(ISBLANK(LeaveTracker[[#This Row],[Employee Name]]),"-----",VLOOKUP(LeaveTracker[[#This Row],[Employee Name]],Employees[[Employee Name]:[Office]],7))</f>
        <v>BPLO</v>
      </c>
      <c r="F7066" s="71" t="str">
        <f>IF(ISBLANK(LeaveTracker[[#This Row],[Employee Name]]),"-----",VLOOKUP(LeaveTracker[[#This Row],[Employee Name]],Employees[[Employee Name]:[Office]],6))</f>
        <v>CASUAL</v>
      </c>
      <c r="G7066" s="73">
        <v>45132</v>
      </c>
      <c r="H7066" s="73">
        <v>45132</v>
      </c>
      <c r="I7066" s="76" t="s">
        <v>81</v>
      </c>
      <c r="K7066" s="61" t="str">
        <f ca="1">LeaveTracker[[#This Row],[Days]]&amp;" "&amp;LeaveTracker[[#This Row],[Type of Leave]]</f>
        <v>1 SL</v>
      </c>
      <c r="L7066" s="74">
        <f ca="1">NETWORKDAYS(LeaveTracker[[#This Row],[Start Date]],LeaveTracker[[#This Row],[End Date]],lstHolidays)</f>
        <v>1</v>
      </c>
      <c r="M7066" s="27"/>
    </row>
    <row r="7067" spans="1:13" ht="30" hidden="1" customHeight="1" x14ac:dyDescent="0.3">
      <c r="A7067" s="27">
        <f t="shared" si="85"/>
        <v>3205</v>
      </c>
      <c r="B7067" s="69">
        <v>45140</v>
      </c>
      <c r="C7067" s="31">
        <v>45128</v>
      </c>
      <c r="D7067" s="70" t="s">
        <v>382</v>
      </c>
      <c r="E7067" s="71" t="str">
        <f>IF(ISBLANK(LeaveTracker[[#This Row],[Employee Name]]),"-----",VLOOKUP(LeaveTracker[[#This Row],[Employee Name]],Employees[[Employee Name]:[Office]],7))</f>
        <v>ONT</v>
      </c>
      <c r="F7067" s="71" t="str">
        <f>IF(ISBLANK(LeaveTracker[[#This Row],[Employee Name]]),"-----",VLOOKUP(LeaveTracker[[#This Row],[Employee Name]],Employees[[Employee Name]:[Office]],6))</f>
        <v>REGULAR</v>
      </c>
      <c r="G7067" s="73">
        <v>45139</v>
      </c>
      <c r="H7067" s="73">
        <v>45152</v>
      </c>
      <c r="I7067" s="76" t="s">
        <v>82</v>
      </c>
      <c r="K7067" s="61" t="str">
        <f ca="1">LeaveTracker[[#This Row],[Days]]&amp;" "&amp;LeaveTracker[[#This Row],[Type of Leave]]</f>
        <v>10 VL</v>
      </c>
      <c r="L7067" s="74">
        <f ca="1">NETWORKDAYS(LeaveTracker[[#This Row],[Start Date]],LeaveTracker[[#This Row],[End Date]],lstHolidays)</f>
        <v>10</v>
      </c>
      <c r="M7067" s="27"/>
    </row>
    <row r="7068" spans="1:13" ht="30" hidden="1" customHeight="1" x14ac:dyDescent="0.3">
      <c r="A7068" s="27">
        <f t="shared" si="85"/>
        <v>3206</v>
      </c>
      <c r="B7068" s="69">
        <v>45140</v>
      </c>
      <c r="C7068" s="31">
        <v>45134</v>
      </c>
      <c r="D7068" s="70" t="s">
        <v>1076</v>
      </c>
      <c r="E7068" s="71" t="str">
        <f>IF(ISBLANK(LeaveTracker[[#This Row],[Employee Name]]),"-----",VLOOKUP(LeaveTracker[[#This Row],[Employee Name]],Employees[[Employee Name]:[Office]],7))</f>
        <v>CSWDO</v>
      </c>
      <c r="F7068" s="71" t="str">
        <f>IF(ISBLANK(LeaveTracker[[#This Row],[Employee Name]]),"-----",VLOOKUP(LeaveTracker[[#This Row],[Employee Name]],Employees[[Employee Name]:[Office]],6))</f>
        <v>REGULAR</v>
      </c>
      <c r="G7068" s="73">
        <v>45138</v>
      </c>
      <c r="H7068" s="73">
        <v>45138</v>
      </c>
      <c r="I7068" s="76" t="s">
        <v>298</v>
      </c>
      <c r="J7068" s="43" t="s">
        <v>1003</v>
      </c>
      <c r="K7068" s="61" t="str">
        <f ca="1">LeaveTracker[[#This Row],[Days]]&amp;" "&amp;LeaveTracker[[#This Row],[Type of Leave]]</f>
        <v>1 OTHER</v>
      </c>
      <c r="L7068" s="74">
        <f ca="1">NETWORKDAYS(LeaveTracker[[#This Row],[Start Date]],LeaveTracker[[#This Row],[End Date]],lstHolidays)</f>
        <v>1</v>
      </c>
      <c r="M7068" s="27"/>
    </row>
    <row r="7069" spans="1:13" ht="30" hidden="1" customHeight="1" x14ac:dyDescent="0.3">
      <c r="A7069" s="27">
        <f t="shared" si="85"/>
        <v>3207</v>
      </c>
      <c r="B7069" s="69">
        <v>45140</v>
      </c>
      <c r="C7069" s="31">
        <v>45134</v>
      </c>
      <c r="D7069" s="70" t="s">
        <v>1014</v>
      </c>
      <c r="E7069" s="71" t="str">
        <f>IF(ISBLANK(LeaveTracker[[#This Row],[Employee Name]]),"-----",VLOOKUP(LeaveTracker[[#This Row],[Employee Name]],Employees[[Employee Name]:[Office]],7))</f>
        <v>CSWDO</v>
      </c>
      <c r="F7069" s="71" t="str">
        <f>IF(ISBLANK(LeaveTracker[[#This Row],[Employee Name]]),"-----",VLOOKUP(LeaveTracker[[#This Row],[Employee Name]],Employees[[Employee Name]:[Office]],6))</f>
        <v>REGULAR</v>
      </c>
      <c r="G7069" s="73">
        <v>45139</v>
      </c>
      <c r="H7069" s="73">
        <v>45139</v>
      </c>
      <c r="I7069" s="76" t="s">
        <v>298</v>
      </c>
      <c r="J7069" s="43" t="s">
        <v>1003</v>
      </c>
      <c r="K7069" s="61" t="str">
        <f ca="1">LeaveTracker[[#This Row],[Days]]&amp;" "&amp;LeaveTracker[[#This Row],[Type of Leave]]</f>
        <v>1 OTHER</v>
      </c>
      <c r="L7069" s="74">
        <f ca="1">NETWORKDAYS(LeaveTracker[[#This Row],[Start Date]],LeaveTracker[[#This Row],[End Date]],lstHolidays)</f>
        <v>1</v>
      </c>
      <c r="M7069" s="27"/>
    </row>
    <row r="7070" spans="1:13" ht="30" hidden="1" customHeight="1" x14ac:dyDescent="0.3">
      <c r="A7070" s="27">
        <f t="shared" si="85"/>
        <v>3208</v>
      </c>
      <c r="B7070" s="69">
        <v>45140</v>
      </c>
      <c r="C7070" s="31">
        <v>45134</v>
      </c>
      <c r="D7070" s="70" t="s">
        <v>1014</v>
      </c>
      <c r="E7070" s="71" t="str">
        <f>IF(ISBLANK(LeaveTracker[[#This Row],[Employee Name]]),"-----",VLOOKUP(LeaveTracker[[#This Row],[Employee Name]],Employees[[Employee Name]:[Office]],7))</f>
        <v>CSWDO</v>
      </c>
      <c r="F7070" s="71" t="str">
        <f>IF(ISBLANK(LeaveTracker[[#This Row],[Employee Name]]),"-----",VLOOKUP(LeaveTracker[[#This Row],[Employee Name]],Employees[[Employee Name]:[Office]],6))</f>
        <v>REGULAR</v>
      </c>
      <c r="G7070" s="73">
        <v>45132</v>
      </c>
      <c r="H7070" s="73">
        <v>45133</v>
      </c>
      <c r="I7070" s="76" t="s">
        <v>81</v>
      </c>
      <c r="K7070" s="61" t="str">
        <f ca="1">LeaveTracker[[#This Row],[Days]]&amp;" "&amp;LeaveTracker[[#This Row],[Type of Leave]]</f>
        <v>2 SL</v>
      </c>
      <c r="L7070" s="74">
        <f ca="1">NETWORKDAYS(LeaveTracker[[#This Row],[Start Date]],LeaveTracker[[#This Row],[End Date]],lstHolidays)</f>
        <v>2</v>
      </c>
      <c r="M7070" s="27"/>
    </row>
    <row r="7071" spans="1:13" ht="30" hidden="1" customHeight="1" x14ac:dyDescent="0.3">
      <c r="A7071" s="27">
        <f t="shared" si="85"/>
        <v>3209</v>
      </c>
      <c r="B7071" s="69">
        <v>45140</v>
      </c>
      <c r="C7071" s="31">
        <v>45139</v>
      </c>
      <c r="D7071" s="70" t="s">
        <v>2128</v>
      </c>
      <c r="E7071" s="71" t="str">
        <f>IF(ISBLANK(LeaveTracker[[#This Row],[Employee Name]]),"-----",VLOOKUP(LeaveTracker[[#This Row],[Employee Name]],Employees[[Employee Name]:[Office]],7))</f>
        <v>CEO</v>
      </c>
      <c r="F7071" s="71">
        <f>IF(ISBLANK(LeaveTracker[[#This Row],[Employee Name]]),"-----",VLOOKUP(LeaveTracker[[#This Row],[Employee Name]],Employees[[Employee Name]:[Office]],6))</f>
        <v>0</v>
      </c>
      <c r="G7071" s="73">
        <v>45138</v>
      </c>
      <c r="H7071" s="73">
        <v>45138</v>
      </c>
      <c r="I7071" s="76" t="s">
        <v>81</v>
      </c>
      <c r="K7071" s="61" t="str">
        <f ca="1">LeaveTracker[[#This Row],[Days]]&amp;" "&amp;LeaveTracker[[#This Row],[Type of Leave]]</f>
        <v>1 SL</v>
      </c>
      <c r="L7071" s="74">
        <f ca="1">NETWORKDAYS(LeaveTracker[[#This Row],[Start Date]],LeaveTracker[[#This Row],[End Date]],lstHolidays)</f>
        <v>1</v>
      </c>
      <c r="M7071" s="27"/>
    </row>
    <row r="7072" spans="1:13" ht="30" hidden="1" customHeight="1" x14ac:dyDescent="0.3">
      <c r="A7072" s="27">
        <f t="shared" si="85"/>
        <v>3210</v>
      </c>
      <c r="B7072" s="69">
        <v>45140</v>
      </c>
      <c r="C7072" s="31">
        <v>45139</v>
      </c>
      <c r="D7072" s="70" t="s">
        <v>547</v>
      </c>
      <c r="E7072" s="71" t="str">
        <f>IF(ISBLANK(LeaveTracker[[#This Row],[Employee Name]]),"-----",VLOOKUP(LeaveTracker[[#This Row],[Employee Name]],Employees[[Employee Name]:[Office]],7))</f>
        <v>PICNIC GROVE</v>
      </c>
      <c r="F7072" s="71" t="str">
        <f>IF(ISBLANK(LeaveTracker[[#This Row],[Employee Name]]),"-----",VLOOKUP(LeaveTracker[[#This Row],[Employee Name]],Employees[[Employee Name]:[Office]],6))</f>
        <v>REGULAR</v>
      </c>
      <c r="G7072" s="73">
        <v>45138</v>
      </c>
      <c r="H7072" s="73">
        <v>45138</v>
      </c>
      <c r="I7072" s="76" t="s">
        <v>81</v>
      </c>
      <c r="K7072" s="61" t="str">
        <f ca="1">LeaveTracker[[#This Row],[Days]]&amp;" "&amp;LeaveTracker[[#This Row],[Type of Leave]]</f>
        <v>1 SL</v>
      </c>
      <c r="L7072" s="74">
        <f ca="1">NETWORKDAYS(LeaveTracker[[#This Row],[Start Date]],LeaveTracker[[#This Row],[End Date]],lstHolidays)</f>
        <v>1</v>
      </c>
      <c r="M7072" s="27"/>
    </row>
    <row r="7073" spans="1:13" ht="30" hidden="1" customHeight="1" x14ac:dyDescent="0.3">
      <c r="A7073" s="27">
        <f t="shared" si="85"/>
        <v>3211</v>
      </c>
      <c r="B7073" s="69">
        <v>45140</v>
      </c>
      <c r="C7073" s="31">
        <v>45139</v>
      </c>
      <c r="D7073" s="70" t="s">
        <v>878</v>
      </c>
      <c r="E7073" s="71" t="str">
        <f>IF(ISBLANK(LeaveTracker[[#This Row],[Employee Name]]),"-----",VLOOKUP(LeaveTracker[[#This Row],[Employee Name]],Employees[[Employee Name]:[Office]],7))</f>
        <v>GSO</v>
      </c>
      <c r="F7073" s="71" t="str">
        <f>IF(ISBLANK(LeaveTracker[[#This Row],[Employee Name]]),"-----",VLOOKUP(LeaveTracker[[#This Row],[Employee Name]],Employees[[Employee Name]:[Office]],6))</f>
        <v>REGULAR</v>
      </c>
      <c r="G7073" s="73">
        <v>45149</v>
      </c>
      <c r="H7073" s="73">
        <v>45149</v>
      </c>
      <c r="I7073" s="76" t="s">
        <v>82</v>
      </c>
      <c r="K7073" s="61" t="str">
        <f ca="1">LeaveTracker[[#This Row],[Days]]&amp;" "&amp;LeaveTracker[[#This Row],[Type of Leave]]</f>
        <v>1 VL</v>
      </c>
      <c r="L7073" s="74">
        <f ca="1">NETWORKDAYS(LeaveTracker[[#This Row],[Start Date]],LeaveTracker[[#This Row],[End Date]],lstHolidays)</f>
        <v>1</v>
      </c>
      <c r="M7073" s="27"/>
    </row>
    <row r="7074" spans="1:13" ht="30" hidden="1" customHeight="1" x14ac:dyDescent="0.3">
      <c r="A7074" s="27">
        <f t="shared" si="85"/>
        <v>3212</v>
      </c>
      <c r="B7074" s="69">
        <v>45140</v>
      </c>
      <c r="C7074" s="31">
        <v>45131</v>
      </c>
      <c r="D7074" s="70" t="s">
        <v>1283</v>
      </c>
      <c r="E7074" s="71" t="str">
        <f>IF(ISBLANK(LeaveTracker[[#This Row],[Employee Name]]),"-----",VLOOKUP(LeaveTracker[[#This Row],[Employee Name]],Employees[[Employee Name]:[Office]],7))</f>
        <v>MO</v>
      </c>
      <c r="F7074" s="71" t="str">
        <f>IF(ISBLANK(LeaveTracker[[#This Row],[Employee Name]]),"-----",VLOOKUP(LeaveTracker[[#This Row],[Employee Name]],Employees[[Employee Name]:[Office]],6))</f>
        <v>REGULAR</v>
      </c>
      <c r="G7074" s="73">
        <v>45135</v>
      </c>
      <c r="H7074" s="73">
        <v>45135</v>
      </c>
      <c r="I7074" s="76" t="s">
        <v>82</v>
      </c>
      <c r="K7074" s="61" t="str">
        <f ca="1">LeaveTracker[[#This Row],[Days]]&amp;" "&amp;LeaveTracker[[#This Row],[Type of Leave]]</f>
        <v>1 VL</v>
      </c>
      <c r="L7074" s="74">
        <f ca="1">NETWORKDAYS(LeaveTracker[[#This Row],[Start Date]],LeaveTracker[[#This Row],[End Date]],lstHolidays)</f>
        <v>1</v>
      </c>
      <c r="M7074" s="27"/>
    </row>
    <row r="7075" spans="1:13" ht="30" hidden="1" customHeight="1" x14ac:dyDescent="0.3">
      <c r="A7075" s="27">
        <f t="shared" si="85"/>
        <v>3213</v>
      </c>
      <c r="B7075" s="69">
        <v>45140</v>
      </c>
      <c r="C7075" s="31">
        <v>45133</v>
      </c>
      <c r="D7075" s="70" t="s">
        <v>1945</v>
      </c>
      <c r="E7075" s="71" t="str">
        <f>IF(ISBLANK(LeaveTracker[[#This Row],[Employee Name]]),"-----",VLOOKUP(LeaveTracker[[#This Row],[Employee Name]],Employees[[Employee Name]:[Office]],7))</f>
        <v>CENRO</v>
      </c>
      <c r="F7075" s="71" t="str">
        <f>IF(ISBLANK(LeaveTracker[[#This Row],[Employee Name]]),"-----",VLOOKUP(LeaveTracker[[#This Row],[Employee Name]],Employees[[Employee Name]:[Office]],6))</f>
        <v>CASUAL</v>
      </c>
      <c r="G7075" s="75">
        <v>45142</v>
      </c>
      <c r="H7075" s="73">
        <v>45142</v>
      </c>
      <c r="I7075" s="76" t="s">
        <v>82</v>
      </c>
      <c r="K7075" s="61" t="str">
        <f ca="1">LeaveTracker[[#This Row],[Days]]&amp;" "&amp;LeaveTracker[[#This Row],[Type of Leave]]</f>
        <v>1 VL</v>
      </c>
      <c r="L7075" s="74">
        <f ca="1">NETWORKDAYS(LeaveTracker[[#This Row],[Start Date]],LeaveTracker[[#This Row],[End Date]],lstHolidays)</f>
        <v>1</v>
      </c>
      <c r="M7075" s="27"/>
    </row>
    <row r="7076" spans="1:13" ht="30" hidden="1" customHeight="1" x14ac:dyDescent="0.3">
      <c r="A7076" s="68">
        <v>3213</v>
      </c>
      <c r="B7076" s="69">
        <v>45140</v>
      </c>
      <c r="C7076" s="31">
        <v>45133</v>
      </c>
      <c r="D7076" s="70" t="s">
        <v>1945</v>
      </c>
      <c r="E7076" s="71" t="str">
        <f>IF(ISBLANK(LeaveTracker[[#This Row],[Employee Name]]),"-----",VLOOKUP(LeaveTracker[[#This Row],[Employee Name]],Employees[[Employee Name]:[Office]],7))</f>
        <v>CENRO</v>
      </c>
      <c r="F7076" s="71" t="str">
        <f>IF(ISBLANK(LeaveTracker[[#This Row],[Employee Name]]),"-----",VLOOKUP(LeaveTracker[[#This Row],[Employee Name]],Employees[[Employee Name]:[Office]],6))</f>
        <v>CASUAL</v>
      </c>
      <c r="G7076" s="73">
        <v>45146</v>
      </c>
      <c r="H7076" s="73">
        <v>45146</v>
      </c>
      <c r="I7076" s="76" t="s">
        <v>82</v>
      </c>
      <c r="K7076" s="61" t="str">
        <f ca="1">LeaveTracker[[#This Row],[Days]]&amp;" "&amp;LeaveTracker[[#This Row],[Type of Leave]]</f>
        <v>1 VL</v>
      </c>
      <c r="L7076" s="74">
        <f ca="1">NETWORKDAYS(LeaveTracker[[#This Row],[Start Date]],LeaveTracker[[#This Row],[End Date]],lstHolidays)</f>
        <v>1</v>
      </c>
      <c r="M7076" s="27"/>
    </row>
    <row r="7077" spans="1:13" ht="30" hidden="1" customHeight="1" x14ac:dyDescent="0.3">
      <c r="A7077" s="68">
        <v>3213</v>
      </c>
      <c r="B7077" s="69">
        <v>45140</v>
      </c>
      <c r="C7077" s="31">
        <v>45133</v>
      </c>
      <c r="D7077" s="70" t="s">
        <v>1945</v>
      </c>
      <c r="E7077" s="71" t="str">
        <f>IF(ISBLANK(LeaveTracker[[#This Row],[Employee Name]]),"-----",VLOOKUP(LeaveTracker[[#This Row],[Employee Name]],Employees[[Employee Name]:[Office]],7))</f>
        <v>CENRO</v>
      </c>
      <c r="F7077" s="71" t="str">
        <f>IF(ISBLANK(LeaveTracker[[#This Row],[Employee Name]]),"-----",VLOOKUP(LeaveTracker[[#This Row],[Employee Name]],Employees[[Employee Name]:[Office]],6))</f>
        <v>CASUAL</v>
      </c>
      <c r="G7077" s="73">
        <v>45149</v>
      </c>
      <c r="H7077" s="73">
        <v>45149</v>
      </c>
      <c r="I7077" s="76" t="s">
        <v>82</v>
      </c>
      <c r="K7077" s="61" t="str">
        <f ca="1">LeaveTracker[[#This Row],[Days]]&amp;" "&amp;LeaveTracker[[#This Row],[Type of Leave]]</f>
        <v>1 VL</v>
      </c>
      <c r="L7077" s="74">
        <f ca="1">NETWORKDAYS(LeaveTracker[[#This Row],[Start Date]],LeaveTracker[[#This Row],[End Date]],lstHolidays)</f>
        <v>1</v>
      </c>
      <c r="M7077" s="27"/>
    </row>
    <row r="7078" spans="1:13" ht="30" hidden="1" customHeight="1" x14ac:dyDescent="0.3">
      <c r="A7078" s="68">
        <v>3213</v>
      </c>
      <c r="B7078" s="69">
        <v>45140</v>
      </c>
      <c r="C7078" s="31">
        <v>45133</v>
      </c>
      <c r="D7078" s="70" t="s">
        <v>1945</v>
      </c>
      <c r="E7078" s="71" t="str">
        <f>IF(ISBLANK(LeaveTracker[[#This Row],[Employee Name]]),"-----",VLOOKUP(LeaveTracker[[#This Row],[Employee Name]],Employees[[Employee Name]:[Office]],7))</f>
        <v>CENRO</v>
      </c>
      <c r="F7078" s="71" t="str">
        <f>IF(ISBLANK(LeaveTracker[[#This Row],[Employee Name]]),"-----",VLOOKUP(LeaveTracker[[#This Row],[Employee Name]],Employees[[Employee Name]:[Office]],6))</f>
        <v>CASUAL</v>
      </c>
      <c r="G7078" s="73">
        <v>45156</v>
      </c>
      <c r="H7078" s="73">
        <v>45156</v>
      </c>
      <c r="I7078" s="76" t="s">
        <v>82</v>
      </c>
      <c r="K7078" s="61" t="str">
        <f ca="1">LeaveTracker[[#This Row],[Days]]&amp;" "&amp;LeaveTracker[[#This Row],[Type of Leave]]</f>
        <v>1 VL</v>
      </c>
      <c r="L7078" s="74">
        <f ca="1">NETWORKDAYS(LeaveTracker[[#This Row],[Start Date]],LeaveTracker[[#This Row],[End Date]],lstHolidays)</f>
        <v>1</v>
      </c>
      <c r="M7078" s="27"/>
    </row>
    <row r="7079" spans="1:13" ht="30" hidden="1" customHeight="1" x14ac:dyDescent="0.3">
      <c r="A7079" s="68">
        <v>3213</v>
      </c>
      <c r="B7079" s="69">
        <v>45140</v>
      </c>
      <c r="C7079" s="31">
        <v>45133</v>
      </c>
      <c r="D7079" s="70" t="s">
        <v>1945</v>
      </c>
      <c r="E7079" s="71" t="str">
        <f>IF(ISBLANK(LeaveTracker[[#This Row],[Employee Name]]),"-----",VLOOKUP(LeaveTracker[[#This Row],[Employee Name]],Employees[[Employee Name]:[Office]],7))</f>
        <v>CENRO</v>
      </c>
      <c r="F7079" s="71" t="str">
        <f>IF(ISBLANK(LeaveTracker[[#This Row],[Employee Name]]),"-----",VLOOKUP(LeaveTracker[[#This Row],[Employee Name]],Employees[[Employee Name]:[Office]],6))</f>
        <v>CASUAL</v>
      </c>
      <c r="G7079" s="73">
        <v>45163</v>
      </c>
      <c r="H7079" s="73">
        <v>45163</v>
      </c>
      <c r="I7079" s="76" t="s">
        <v>82</v>
      </c>
      <c r="K7079" s="61" t="str">
        <f ca="1">LeaveTracker[[#This Row],[Days]]&amp;" "&amp;LeaveTracker[[#This Row],[Type of Leave]]</f>
        <v>1 VL</v>
      </c>
      <c r="L7079" s="74">
        <f ca="1">NETWORKDAYS(LeaveTracker[[#This Row],[Start Date]],LeaveTracker[[#This Row],[End Date]],lstHolidays)</f>
        <v>1</v>
      </c>
      <c r="M7079" s="27"/>
    </row>
    <row r="7080" spans="1:13" ht="30" hidden="1" customHeight="1" x14ac:dyDescent="0.3">
      <c r="A7080" s="68">
        <v>3213</v>
      </c>
      <c r="B7080" s="69">
        <v>45140</v>
      </c>
      <c r="C7080" s="31">
        <v>45133</v>
      </c>
      <c r="D7080" s="70" t="s">
        <v>1945</v>
      </c>
      <c r="E7080" s="71" t="str">
        <f>IF(ISBLANK(LeaveTracker[[#This Row],[Employee Name]]),"-----",VLOOKUP(LeaveTracker[[#This Row],[Employee Name]],Employees[[Employee Name]:[Office]],7))</f>
        <v>CENRO</v>
      </c>
      <c r="F7080" s="71" t="str">
        <f>IF(ISBLANK(LeaveTracker[[#This Row],[Employee Name]]),"-----",VLOOKUP(LeaveTracker[[#This Row],[Employee Name]],Employees[[Employee Name]:[Office]],6))</f>
        <v>CASUAL</v>
      </c>
      <c r="G7080" s="73">
        <v>45169</v>
      </c>
      <c r="H7080" s="73">
        <v>45169</v>
      </c>
      <c r="I7080" s="76" t="s">
        <v>82</v>
      </c>
      <c r="K7080" s="61" t="str">
        <f ca="1">LeaveTracker[[#This Row],[Days]]&amp;" "&amp;LeaveTracker[[#This Row],[Type of Leave]]</f>
        <v>1 VL</v>
      </c>
      <c r="L7080" s="74">
        <f ca="1">NETWORKDAYS(LeaveTracker[[#This Row],[Start Date]],LeaveTracker[[#This Row],[End Date]],lstHolidays)</f>
        <v>1</v>
      </c>
      <c r="M7080" s="27"/>
    </row>
    <row r="7081" spans="1:13" ht="30" hidden="1" customHeight="1" x14ac:dyDescent="0.3">
      <c r="A7081" s="27">
        <f>A7075+1</f>
        <v>3214</v>
      </c>
      <c r="B7081" s="69">
        <v>45140</v>
      </c>
      <c r="C7081" s="31">
        <v>45134</v>
      </c>
      <c r="D7081" s="70" t="s">
        <v>1808</v>
      </c>
      <c r="E7081" s="71" t="str">
        <f>IF(ISBLANK(LeaveTracker[[#This Row],[Employee Name]]),"-----",VLOOKUP(LeaveTracker[[#This Row],[Employee Name]],Employees[[Employee Name]:[Office]],7))</f>
        <v>CENRO</v>
      </c>
      <c r="F7081" s="71" t="str">
        <f>IF(ISBLANK(LeaveTracker[[#This Row],[Employee Name]]),"-----",VLOOKUP(LeaveTracker[[#This Row],[Employee Name]],Employees[[Employee Name]:[Office]],6))</f>
        <v>CASUAL</v>
      </c>
      <c r="G7081" s="73">
        <v>45141</v>
      </c>
      <c r="H7081" s="73">
        <v>45143</v>
      </c>
      <c r="I7081" s="76" t="s">
        <v>82</v>
      </c>
      <c r="K7081" s="61" t="str">
        <f>LeaveTracker[[#This Row],[Days]]&amp;" "&amp;LeaveTracker[[#This Row],[Type of Leave]]</f>
        <v>3 VL</v>
      </c>
      <c r="L7081" s="74">
        <v>3</v>
      </c>
      <c r="M7081" s="27"/>
    </row>
    <row r="7082" spans="1:13" ht="30" hidden="1" customHeight="1" x14ac:dyDescent="0.3">
      <c r="A7082" s="27">
        <f t="shared" si="85"/>
        <v>3215</v>
      </c>
      <c r="B7082" s="69">
        <v>45140</v>
      </c>
      <c r="C7082" s="31">
        <v>45135</v>
      </c>
      <c r="D7082" s="70" t="s">
        <v>1801</v>
      </c>
      <c r="E7082" s="71" t="str">
        <f>IF(ISBLANK(LeaveTracker[[#This Row],[Employee Name]]),"-----",VLOOKUP(LeaveTracker[[#This Row],[Employee Name]],Employees[[Employee Name]:[Office]],7))</f>
        <v>CENRO</v>
      </c>
      <c r="F7082" s="71" t="str">
        <f>IF(ISBLANK(LeaveTracker[[#This Row],[Employee Name]]),"-----",VLOOKUP(LeaveTracker[[#This Row],[Employee Name]],Employees[[Employee Name]:[Office]],6))</f>
        <v>CASUAL</v>
      </c>
      <c r="G7082" s="73">
        <v>45129</v>
      </c>
      <c r="H7082" s="73">
        <v>45129</v>
      </c>
      <c r="I7082" s="76" t="s">
        <v>81</v>
      </c>
      <c r="K7082" s="61" t="str">
        <f ca="1">LeaveTracker[[#This Row],[Days]]&amp;" "&amp;LeaveTracker[[#This Row],[Type of Leave]]</f>
        <v>0 SL</v>
      </c>
      <c r="L7082" s="74">
        <f ca="1">NETWORKDAYS(LeaveTracker[[#This Row],[Start Date]],LeaveTracker[[#This Row],[End Date]],lstHolidays)</f>
        <v>0</v>
      </c>
      <c r="M7082" s="27"/>
    </row>
    <row r="7083" spans="1:13" ht="30" hidden="1" customHeight="1" x14ac:dyDescent="0.3">
      <c r="A7083" s="68">
        <v>3215</v>
      </c>
      <c r="B7083" s="69">
        <v>45140</v>
      </c>
      <c r="C7083" s="31">
        <v>45135</v>
      </c>
      <c r="D7083" s="70" t="s">
        <v>1801</v>
      </c>
      <c r="E7083" s="71" t="str">
        <f>IF(ISBLANK(LeaveTracker[[#This Row],[Employee Name]]),"-----",VLOOKUP(LeaveTracker[[#This Row],[Employee Name]],Employees[[Employee Name]:[Office]],7))</f>
        <v>CENRO</v>
      </c>
      <c r="F7083" s="71" t="str">
        <f>IF(ISBLANK(LeaveTracker[[#This Row],[Employee Name]]),"-----",VLOOKUP(LeaveTracker[[#This Row],[Employee Name]],Employees[[Employee Name]:[Office]],6))</f>
        <v>CASUAL</v>
      </c>
      <c r="G7083" s="73">
        <v>45134</v>
      </c>
      <c r="H7083" s="73">
        <v>45134</v>
      </c>
      <c r="I7083" s="76" t="s">
        <v>81</v>
      </c>
      <c r="K7083" s="61" t="str">
        <f ca="1">LeaveTracker[[#This Row],[Days]]&amp;" "&amp;LeaveTracker[[#This Row],[Type of Leave]]</f>
        <v>1 SL</v>
      </c>
      <c r="L7083" s="74">
        <f ca="1">NETWORKDAYS(LeaveTracker[[#This Row],[Start Date]],LeaveTracker[[#This Row],[End Date]],lstHolidays)</f>
        <v>1</v>
      </c>
      <c r="M7083" s="27"/>
    </row>
    <row r="7084" spans="1:13" ht="30" hidden="1" customHeight="1" x14ac:dyDescent="0.3">
      <c r="A7084" s="27">
        <f>A7082+1</f>
        <v>3216</v>
      </c>
      <c r="B7084" s="69">
        <v>45140</v>
      </c>
      <c r="C7084" s="31">
        <v>45135</v>
      </c>
      <c r="D7084" s="70" t="s">
        <v>597</v>
      </c>
      <c r="E7084" s="71" t="str">
        <f>IF(ISBLANK(LeaveTracker[[#This Row],[Employee Name]]),"-----",VLOOKUP(LeaveTracker[[#This Row],[Employee Name]],Employees[[Employee Name]:[Office]],7))</f>
        <v>MAHOGANY MARKET</v>
      </c>
      <c r="F7084" s="71" t="str">
        <f>IF(ISBLANK(LeaveTracker[[#This Row],[Employee Name]]),"-----",VLOOKUP(LeaveTracker[[#This Row],[Employee Name]],Employees[[Employee Name]:[Office]],6))</f>
        <v>REGULAR</v>
      </c>
      <c r="G7084" s="73">
        <v>45142</v>
      </c>
      <c r="H7084" s="73">
        <v>45145</v>
      </c>
      <c r="I7084" s="76" t="s">
        <v>82</v>
      </c>
      <c r="K7084" s="61" t="str">
        <f>LeaveTracker[[#This Row],[Days]]&amp;" "&amp;LeaveTracker[[#This Row],[Type of Leave]]</f>
        <v>4 VL</v>
      </c>
      <c r="L7084" s="74">
        <v>4</v>
      </c>
      <c r="M7084" s="27"/>
    </row>
    <row r="7085" spans="1:13" ht="30" hidden="1" customHeight="1" x14ac:dyDescent="0.3">
      <c r="A7085" s="27">
        <f t="shared" si="85"/>
        <v>3217</v>
      </c>
      <c r="B7085" s="69">
        <v>45140</v>
      </c>
      <c r="C7085" s="31">
        <v>45132</v>
      </c>
      <c r="D7085" s="70" t="s">
        <v>1756</v>
      </c>
      <c r="E7085" s="71" t="str">
        <f>IF(ISBLANK(LeaveTracker[[#This Row],[Employee Name]]),"-----",VLOOKUP(LeaveTracker[[#This Row],[Employee Name]],Employees[[Employee Name]:[Office]],7))</f>
        <v>MAHOGANY MARKET</v>
      </c>
      <c r="F7085" s="71" t="str">
        <f>IF(ISBLANK(LeaveTracker[[#This Row],[Employee Name]]),"-----",VLOOKUP(LeaveTracker[[#This Row],[Employee Name]],Employees[[Employee Name]:[Office]],6))</f>
        <v>CASUAL</v>
      </c>
      <c r="G7085" s="73">
        <v>45140</v>
      </c>
      <c r="H7085" s="73">
        <v>45140</v>
      </c>
      <c r="I7085" s="76" t="s">
        <v>298</v>
      </c>
      <c r="J7085" s="43" t="s">
        <v>1003</v>
      </c>
      <c r="K7085" s="61" t="str">
        <f ca="1">LeaveTracker[[#This Row],[Days]]&amp;" "&amp;LeaveTracker[[#This Row],[Type of Leave]]</f>
        <v>1 OTHER</v>
      </c>
      <c r="L7085" s="74">
        <f ca="1">NETWORKDAYS(LeaveTracker[[#This Row],[Start Date]],LeaveTracker[[#This Row],[End Date]],lstHolidays)</f>
        <v>1</v>
      </c>
      <c r="M7085" s="27"/>
    </row>
    <row r="7086" spans="1:13" ht="30" hidden="1" customHeight="1" x14ac:dyDescent="0.3">
      <c r="A7086" s="27">
        <f t="shared" si="85"/>
        <v>3218</v>
      </c>
      <c r="B7086" s="69">
        <v>45140</v>
      </c>
      <c r="C7086" s="31">
        <v>45132</v>
      </c>
      <c r="D7086" s="70" t="s">
        <v>528</v>
      </c>
      <c r="E7086" s="71" t="str">
        <f>IF(ISBLANK(LeaveTracker[[#This Row],[Employee Name]]),"-----",VLOOKUP(LeaveTracker[[#This Row],[Employee Name]],Employees[[Employee Name]:[Office]],7))</f>
        <v>TIPID IMPOK</v>
      </c>
      <c r="F7086" s="71" t="str">
        <f>IF(ISBLANK(LeaveTracker[[#This Row],[Employee Name]]),"-----",VLOOKUP(LeaveTracker[[#This Row],[Employee Name]],Employees[[Employee Name]:[Office]],6))</f>
        <v>REGULAR</v>
      </c>
      <c r="G7086" s="73">
        <v>45128</v>
      </c>
      <c r="H7086" s="73">
        <v>45128</v>
      </c>
      <c r="I7086" s="76" t="s">
        <v>81</v>
      </c>
      <c r="K7086" s="61" t="str">
        <f ca="1">LeaveTracker[[#This Row],[Days]]&amp;" "&amp;LeaveTracker[[#This Row],[Type of Leave]]</f>
        <v>1 SL</v>
      </c>
      <c r="L7086" s="74">
        <f ca="1">NETWORKDAYS(LeaveTracker[[#This Row],[Start Date]],LeaveTracker[[#This Row],[End Date]],lstHolidays)</f>
        <v>1</v>
      </c>
      <c r="M7086" s="27"/>
    </row>
    <row r="7087" spans="1:13" ht="30" hidden="1" customHeight="1" x14ac:dyDescent="0.3">
      <c r="A7087" s="27">
        <f t="shared" si="85"/>
        <v>3219</v>
      </c>
      <c r="B7087" s="69">
        <v>45140</v>
      </c>
      <c r="C7087" s="31">
        <v>45134</v>
      </c>
      <c r="D7087" s="70" t="s">
        <v>1864</v>
      </c>
      <c r="E7087" s="71" t="str">
        <f>IF(ISBLANK(LeaveTracker[[#This Row],[Employee Name]]),"-----",VLOOKUP(LeaveTracker[[#This Row],[Employee Name]],Employees[[Employee Name]:[Office]],7))</f>
        <v>TICC</v>
      </c>
      <c r="F7087" s="71" t="str">
        <f>IF(ISBLANK(LeaveTracker[[#This Row],[Employee Name]]),"-----",VLOOKUP(LeaveTracker[[#This Row],[Employee Name]],Employees[[Employee Name]:[Office]],6))</f>
        <v>CASUAL</v>
      </c>
      <c r="G7087" s="73">
        <v>45131</v>
      </c>
      <c r="H7087" s="73">
        <v>45133</v>
      </c>
      <c r="I7087" s="76" t="s">
        <v>81</v>
      </c>
      <c r="K7087" s="61" t="str">
        <f ca="1">LeaveTracker[[#This Row],[Days]]&amp;" "&amp;LeaveTracker[[#This Row],[Type of Leave]]</f>
        <v>2 SL</v>
      </c>
      <c r="L7087" s="74">
        <f ca="1">NETWORKDAYS(LeaveTracker[[#This Row],[Start Date]],LeaveTracker[[#This Row],[End Date]],lstHolidays)</f>
        <v>2</v>
      </c>
      <c r="M7087" s="27"/>
    </row>
    <row r="7088" spans="1:13" ht="30" hidden="1" customHeight="1" x14ac:dyDescent="0.3">
      <c r="A7088" s="27">
        <f t="shared" si="85"/>
        <v>3220</v>
      </c>
      <c r="B7088" s="69">
        <v>45140</v>
      </c>
      <c r="C7088" s="31">
        <v>45133</v>
      </c>
      <c r="D7088" s="70" t="s">
        <v>1900</v>
      </c>
      <c r="E7088" s="71" t="str">
        <f>IF(ISBLANK(LeaveTracker[[#This Row],[Employee Name]]),"-----",VLOOKUP(LeaveTracker[[#This Row],[Employee Name]],Employees[[Employee Name]:[Office]],7))</f>
        <v>TICC</v>
      </c>
      <c r="F7088" s="71" t="str">
        <f>IF(ISBLANK(LeaveTracker[[#This Row],[Employee Name]]),"-----",VLOOKUP(LeaveTracker[[#This Row],[Employee Name]],Employees[[Employee Name]:[Office]],6))</f>
        <v>CASUAL</v>
      </c>
      <c r="G7088" s="73">
        <v>45127</v>
      </c>
      <c r="H7088" s="73">
        <v>45128</v>
      </c>
      <c r="I7088" s="76" t="s">
        <v>81</v>
      </c>
      <c r="K7088" s="61" t="str">
        <f ca="1">LeaveTracker[[#This Row],[Days]]&amp;" "&amp;LeaveTracker[[#This Row],[Type of Leave]]</f>
        <v>2 SL</v>
      </c>
      <c r="L7088" s="74">
        <f ca="1">NETWORKDAYS(LeaveTracker[[#This Row],[Start Date]],LeaveTracker[[#This Row],[End Date]],lstHolidays)</f>
        <v>2</v>
      </c>
      <c r="M7088" s="27"/>
    </row>
    <row r="7089" spans="1:13" ht="30" hidden="1" customHeight="1" x14ac:dyDescent="0.3">
      <c r="A7089" s="27">
        <f t="shared" si="85"/>
        <v>3221</v>
      </c>
      <c r="B7089" s="69">
        <v>45140</v>
      </c>
      <c r="C7089" s="31">
        <v>45135</v>
      </c>
      <c r="D7089" s="70" t="s">
        <v>1756</v>
      </c>
      <c r="E7089" s="71" t="str">
        <f>IF(ISBLANK(LeaveTracker[[#This Row],[Employee Name]]),"-----",VLOOKUP(LeaveTracker[[#This Row],[Employee Name]],Employees[[Employee Name]:[Office]],7))</f>
        <v>MAHOGANY MARKET</v>
      </c>
      <c r="F7089" s="71" t="str">
        <f>IF(ISBLANK(LeaveTracker[[#This Row],[Employee Name]]),"-----",VLOOKUP(LeaveTracker[[#This Row],[Employee Name]],Employees[[Employee Name]:[Office]],6))</f>
        <v>CASUAL</v>
      </c>
      <c r="G7089" s="73">
        <v>45134</v>
      </c>
      <c r="H7089" s="73">
        <v>45134</v>
      </c>
      <c r="I7089" s="76" t="s">
        <v>81</v>
      </c>
      <c r="K7089" s="61" t="str">
        <f ca="1">LeaveTracker[[#This Row],[Days]]&amp;" "&amp;LeaveTracker[[#This Row],[Type of Leave]]</f>
        <v>1 SL</v>
      </c>
      <c r="L7089" s="74">
        <f ca="1">NETWORKDAYS(LeaveTracker[[#This Row],[Start Date]],LeaveTracker[[#This Row],[End Date]],lstHolidays)</f>
        <v>1</v>
      </c>
      <c r="M7089" s="27"/>
    </row>
    <row r="7090" spans="1:13" ht="30" hidden="1" customHeight="1" x14ac:dyDescent="0.3">
      <c r="A7090" s="27">
        <f t="shared" si="85"/>
        <v>3222</v>
      </c>
      <c r="B7090" s="69">
        <v>45140</v>
      </c>
      <c r="C7090" s="31">
        <v>45134</v>
      </c>
      <c r="D7090" s="70" t="s">
        <v>1761</v>
      </c>
      <c r="E7090" s="71" t="str">
        <f>IF(ISBLANK(LeaveTracker[[#This Row],[Employee Name]]),"-----",VLOOKUP(LeaveTracker[[#This Row],[Employee Name]],Employees[[Employee Name]:[Office]],7))</f>
        <v>TCIS</v>
      </c>
      <c r="F7090" s="71" t="str">
        <f>IF(ISBLANK(LeaveTracker[[#This Row],[Employee Name]]),"-----",VLOOKUP(LeaveTracker[[#This Row],[Employee Name]],Employees[[Employee Name]:[Office]],6))</f>
        <v>CASUAL</v>
      </c>
      <c r="G7090" s="73">
        <v>45140</v>
      </c>
      <c r="H7090" s="73">
        <v>45142</v>
      </c>
      <c r="I7090" s="76" t="s">
        <v>82</v>
      </c>
      <c r="K7090" s="61" t="str">
        <f ca="1">LeaveTracker[[#This Row],[Days]]&amp;" "&amp;LeaveTracker[[#This Row],[Type of Leave]]</f>
        <v>3 VL</v>
      </c>
      <c r="L7090" s="74">
        <f ca="1">NETWORKDAYS(LeaveTracker[[#This Row],[Start Date]],LeaveTracker[[#This Row],[End Date]],lstHolidays)</f>
        <v>3</v>
      </c>
      <c r="M7090" s="27"/>
    </row>
    <row r="7091" spans="1:13" ht="30" hidden="1" customHeight="1" x14ac:dyDescent="0.3">
      <c r="A7091" s="27">
        <f t="shared" si="85"/>
        <v>3223</v>
      </c>
      <c r="B7091" s="69">
        <v>45140</v>
      </c>
      <c r="C7091" s="31">
        <v>45131</v>
      </c>
      <c r="D7091" s="70" t="s">
        <v>1939</v>
      </c>
      <c r="E7091" s="71" t="str">
        <f>IF(ISBLANK(LeaveTracker[[#This Row],[Employee Name]]),"-----",VLOOKUP(LeaveTracker[[#This Row],[Employee Name]],Employees[[Employee Name]:[Office]],7))</f>
        <v>TCIS</v>
      </c>
      <c r="F7091" s="71" t="str">
        <f>IF(ISBLANK(LeaveTracker[[#This Row],[Employee Name]]),"-----",VLOOKUP(LeaveTracker[[#This Row],[Employee Name]],Employees[[Employee Name]:[Office]],6))</f>
        <v>JOBCON</v>
      </c>
      <c r="G7091" s="73">
        <v>45138</v>
      </c>
      <c r="H7091" s="73">
        <v>45140</v>
      </c>
      <c r="I7091" s="76" t="s">
        <v>82</v>
      </c>
      <c r="K7091" s="61" t="str">
        <f ca="1">LeaveTracker[[#This Row],[Days]]&amp;" "&amp;LeaveTracker[[#This Row],[Type of Leave]]</f>
        <v>3 VL</v>
      </c>
      <c r="L7091" s="74">
        <f ca="1">NETWORKDAYS(LeaveTracker[[#This Row],[Start Date]],LeaveTracker[[#This Row],[End Date]],lstHolidays)</f>
        <v>3</v>
      </c>
      <c r="M7091" s="27"/>
    </row>
    <row r="7092" spans="1:13" ht="30" hidden="1" customHeight="1" x14ac:dyDescent="0.3">
      <c r="A7092" s="27">
        <f t="shared" si="85"/>
        <v>3224</v>
      </c>
      <c r="B7092" s="69">
        <v>45140</v>
      </c>
      <c r="C7092" s="31">
        <v>45140</v>
      </c>
      <c r="D7092" s="70" t="s">
        <v>2062</v>
      </c>
      <c r="E7092" s="71" t="str">
        <f>IF(ISBLANK(LeaveTracker[[#This Row],[Employee Name]]),"-----",VLOOKUP(LeaveTracker[[#This Row],[Employee Name]],Employees[[Employee Name]:[Office]],7))</f>
        <v>DEPED</v>
      </c>
      <c r="F7092" s="71" t="str">
        <f>IF(ISBLANK(LeaveTracker[[#This Row],[Employee Name]]),"-----",VLOOKUP(LeaveTracker[[#This Row],[Employee Name]],Employees[[Employee Name]:[Office]],6))</f>
        <v>CASUAL</v>
      </c>
      <c r="G7092" s="73">
        <v>45152</v>
      </c>
      <c r="H7092" s="73">
        <v>45156</v>
      </c>
      <c r="I7092" s="76" t="s">
        <v>82</v>
      </c>
      <c r="K7092" s="61" t="str">
        <f ca="1">LeaveTracker[[#This Row],[Days]]&amp;" "&amp;LeaveTracker[[#This Row],[Type of Leave]]</f>
        <v>5 VL</v>
      </c>
      <c r="L7092" s="74">
        <f ca="1">NETWORKDAYS(LeaveTracker[[#This Row],[Start Date]],LeaveTracker[[#This Row],[End Date]],lstHolidays)</f>
        <v>5</v>
      </c>
      <c r="M7092" s="27"/>
    </row>
    <row r="7093" spans="1:13" ht="30" hidden="1" customHeight="1" x14ac:dyDescent="0.3">
      <c r="A7093" s="68">
        <v>3224</v>
      </c>
      <c r="B7093" s="69">
        <v>45140</v>
      </c>
      <c r="C7093" s="31">
        <v>45140</v>
      </c>
      <c r="D7093" s="70" t="s">
        <v>2062</v>
      </c>
      <c r="E7093" s="71" t="str">
        <f>IF(ISBLANK(LeaveTracker[[#This Row],[Employee Name]]),"-----",VLOOKUP(LeaveTracker[[#This Row],[Employee Name]],Employees[[Employee Name]:[Office]],7))</f>
        <v>DEPED</v>
      </c>
      <c r="F7093" s="71" t="str">
        <f>IF(ISBLANK(LeaveTracker[[#This Row],[Employee Name]]),"-----",VLOOKUP(LeaveTracker[[#This Row],[Employee Name]],Employees[[Employee Name]:[Office]],6))</f>
        <v>CASUAL</v>
      </c>
      <c r="G7093" s="73">
        <v>45160</v>
      </c>
      <c r="H7093" s="73">
        <v>45163</v>
      </c>
      <c r="I7093" s="76" t="s">
        <v>82</v>
      </c>
      <c r="K7093" s="61" t="str">
        <f ca="1">LeaveTracker[[#This Row],[Days]]&amp;" "&amp;LeaveTracker[[#This Row],[Type of Leave]]</f>
        <v>4 VL</v>
      </c>
      <c r="L7093" s="74">
        <f ca="1">NETWORKDAYS(LeaveTracker[[#This Row],[Start Date]],LeaveTracker[[#This Row],[End Date]],lstHolidays)</f>
        <v>4</v>
      </c>
      <c r="M7093" s="27"/>
    </row>
    <row r="7094" spans="1:13" ht="30" hidden="1" customHeight="1" x14ac:dyDescent="0.3">
      <c r="A7094" s="27">
        <f>A7092+1</f>
        <v>3225</v>
      </c>
      <c r="B7094" s="69">
        <v>45140</v>
      </c>
      <c r="C7094" s="31">
        <v>45110</v>
      </c>
      <c r="D7094" s="70" t="s">
        <v>632</v>
      </c>
      <c r="E7094" s="71" t="str">
        <f>IF(ISBLANK(LeaveTracker[[#This Row],[Employee Name]]),"-----",VLOOKUP(LeaveTracker[[#This Row],[Employee Name]],Employees[[Employee Name]:[Office]],7))</f>
        <v>LIBRARY</v>
      </c>
      <c r="F7094" s="71" t="str">
        <f>IF(ISBLANK(LeaveTracker[[#This Row],[Employee Name]]),"-----",VLOOKUP(LeaveTracker[[#This Row],[Employee Name]],Employees[[Employee Name]:[Office]],6))</f>
        <v>REGULAR</v>
      </c>
      <c r="G7094" s="73">
        <v>45082</v>
      </c>
      <c r="H7094" s="73">
        <v>45082</v>
      </c>
      <c r="I7094" s="76" t="s">
        <v>81</v>
      </c>
      <c r="K7094" s="61" t="str">
        <f ca="1">LeaveTracker[[#This Row],[Days]]&amp;" "&amp;LeaveTracker[[#This Row],[Type of Leave]]</f>
        <v>1 SL</v>
      </c>
      <c r="L7094" s="74">
        <f ca="1">NETWORKDAYS(LeaveTracker[[#This Row],[Start Date]],LeaveTracker[[#This Row],[End Date]],lstHolidays)</f>
        <v>1</v>
      </c>
      <c r="M7094" s="27"/>
    </row>
    <row r="7095" spans="1:13" ht="30" hidden="1" customHeight="1" x14ac:dyDescent="0.3">
      <c r="A7095" s="68">
        <v>3225</v>
      </c>
      <c r="B7095" s="69">
        <v>45140</v>
      </c>
      <c r="C7095" s="31">
        <v>45110</v>
      </c>
      <c r="D7095" s="70" t="s">
        <v>632</v>
      </c>
      <c r="E7095" s="71" t="str">
        <f>IF(ISBLANK(LeaveTracker[[#This Row],[Employee Name]]),"-----",VLOOKUP(LeaveTracker[[#This Row],[Employee Name]],Employees[[Employee Name]:[Office]],7))</f>
        <v>LIBRARY</v>
      </c>
      <c r="F7095" s="71" t="str">
        <f>IF(ISBLANK(LeaveTracker[[#This Row],[Employee Name]]),"-----",VLOOKUP(LeaveTracker[[#This Row],[Employee Name]],Employees[[Employee Name]:[Office]],6))</f>
        <v>REGULAR</v>
      </c>
      <c r="G7095" s="73">
        <v>45091</v>
      </c>
      <c r="H7095" s="73">
        <v>45091</v>
      </c>
      <c r="I7095" s="76" t="s">
        <v>81</v>
      </c>
      <c r="K7095" s="61" t="str">
        <f ca="1">LeaveTracker[[#This Row],[Days]]&amp;" "&amp;LeaveTracker[[#This Row],[Type of Leave]]</f>
        <v>1 SL</v>
      </c>
      <c r="L7095" s="74">
        <f ca="1">NETWORKDAYS(LeaveTracker[[#This Row],[Start Date]],LeaveTracker[[#This Row],[End Date]],lstHolidays)</f>
        <v>1</v>
      </c>
      <c r="M7095" s="27"/>
    </row>
    <row r="7096" spans="1:13" ht="30" hidden="1" customHeight="1" x14ac:dyDescent="0.3">
      <c r="A7096" s="68">
        <v>3225</v>
      </c>
      <c r="B7096" s="69">
        <v>45140</v>
      </c>
      <c r="C7096" s="31">
        <v>45110</v>
      </c>
      <c r="D7096" s="70" t="s">
        <v>632</v>
      </c>
      <c r="E7096" s="71" t="str">
        <f>IF(ISBLANK(LeaveTracker[[#This Row],[Employee Name]]),"-----",VLOOKUP(LeaveTracker[[#This Row],[Employee Name]],Employees[[Employee Name]:[Office]],7))</f>
        <v>LIBRARY</v>
      </c>
      <c r="F7096" s="71" t="str">
        <f>IF(ISBLANK(LeaveTracker[[#This Row],[Employee Name]]),"-----",VLOOKUP(LeaveTracker[[#This Row],[Employee Name]],Employees[[Employee Name]:[Office]],6))</f>
        <v>REGULAR</v>
      </c>
      <c r="G7096" s="73">
        <v>45107</v>
      </c>
      <c r="H7096" s="73">
        <v>45107</v>
      </c>
      <c r="I7096" s="76" t="s">
        <v>81</v>
      </c>
      <c r="K7096" s="61" t="str">
        <f ca="1">LeaveTracker[[#This Row],[Days]]&amp;" "&amp;LeaveTracker[[#This Row],[Type of Leave]]</f>
        <v>1 SL</v>
      </c>
      <c r="L7096" s="74">
        <f ca="1">NETWORKDAYS(LeaveTracker[[#This Row],[Start Date]],LeaveTracker[[#This Row],[End Date]],lstHolidays)</f>
        <v>1</v>
      </c>
      <c r="M7096" s="27"/>
    </row>
    <row r="7097" spans="1:13" ht="30" hidden="1" customHeight="1" x14ac:dyDescent="0.3">
      <c r="A7097" s="27">
        <f>A7094+1</f>
        <v>3226</v>
      </c>
      <c r="B7097" s="69">
        <v>45140</v>
      </c>
      <c r="C7097" s="31">
        <v>45138</v>
      </c>
      <c r="D7097" s="70" t="s">
        <v>1763</v>
      </c>
      <c r="E7097" s="71" t="str">
        <f>IF(ISBLANK(LeaveTracker[[#This Row],[Employee Name]]),"-----",VLOOKUP(LeaveTracker[[#This Row],[Employee Name]],Employees[[Employee Name]:[Office]],7))</f>
        <v>SP</v>
      </c>
      <c r="F7097" s="71" t="str">
        <f>IF(ISBLANK(LeaveTracker[[#This Row],[Employee Name]]),"-----",VLOOKUP(LeaveTracker[[#This Row],[Employee Name]],Employees[[Employee Name]:[Office]],6))</f>
        <v>CASUAL</v>
      </c>
      <c r="G7097" s="73">
        <v>45146</v>
      </c>
      <c r="H7097" s="73">
        <v>45148</v>
      </c>
      <c r="I7097" s="76" t="s">
        <v>298</v>
      </c>
      <c r="J7097" s="43" t="s">
        <v>1003</v>
      </c>
      <c r="K7097" s="61" t="str">
        <f ca="1">LeaveTracker[[#This Row],[Days]]&amp;" "&amp;LeaveTracker[[#This Row],[Type of Leave]]</f>
        <v>3 OTHER</v>
      </c>
      <c r="L7097" s="74">
        <f ca="1">NETWORKDAYS(LeaveTracker[[#This Row],[Start Date]],LeaveTracker[[#This Row],[End Date]],lstHolidays)</f>
        <v>3</v>
      </c>
      <c r="M7097" s="27"/>
    </row>
    <row r="7098" spans="1:13" ht="30" hidden="1" customHeight="1" x14ac:dyDescent="0.3">
      <c r="A7098" s="27">
        <f t="shared" si="85"/>
        <v>3227</v>
      </c>
      <c r="B7098" s="69">
        <v>45140</v>
      </c>
      <c r="C7098" s="31">
        <v>45110</v>
      </c>
      <c r="D7098" s="70" t="s">
        <v>2246</v>
      </c>
      <c r="E7098" s="71" t="str">
        <f>IF(ISBLANK(LeaveTracker[[#This Row],[Employee Name]]),"-----",VLOOKUP(LeaveTracker[[#This Row],[Employee Name]],Employees[[Employee Name]:[Office]],7))</f>
        <v>SANGGUNIANG PANLUNGSOD</v>
      </c>
      <c r="F7098" s="71">
        <f>IF(ISBLANK(LeaveTracker[[#This Row],[Employee Name]]),"-----",VLOOKUP(LeaveTracker[[#This Row],[Employee Name]],Employees[[Employee Name]:[Office]],6))</f>
        <v>0</v>
      </c>
      <c r="G7098" s="73">
        <v>45119</v>
      </c>
      <c r="H7098" s="73">
        <v>45119</v>
      </c>
      <c r="I7098" s="76" t="s">
        <v>82</v>
      </c>
      <c r="K7098" s="61" t="str">
        <f ca="1">LeaveTracker[[#This Row],[Days]]&amp;" "&amp;LeaveTracker[[#This Row],[Type of Leave]]</f>
        <v>1 VL</v>
      </c>
      <c r="L7098" s="74">
        <f ca="1">NETWORKDAYS(LeaveTracker[[#This Row],[Start Date]],LeaveTracker[[#This Row],[End Date]],lstHolidays)</f>
        <v>1</v>
      </c>
      <c r="M7098" s="27"/>
    </row>
    <row r="7099" spans="1:13" ht="30" hidden="1" customHeight="1" x14ac:dyDescent="0.3">
      <c r="A7099" s="68">
        <v>3227</v>
      </c>
      <c r="B7099" s="69">
        <v>45140</v>
      </c>
      <c r="C7099" s="31">
        <v>45110</v>
      </c>
      <c r="D7099" s="70" t="s">
        <v>2246</v>
      </c>
      <c r="E7099" s="71" t="str">
        <f>IF(ISBLANK(LeaveTracker[[#This Row],[Employee Name]]),"-----",VLOOKUP(LeaveTracker[[#This Row],[Employee Name]],Employees[[Employee Name]:[Office]],7))</f>
        <v>SANGGUNIANG PANLUNGSOD</v>
      </c>
      <c r="F7099" s="71">
        <f>IF(ISBLANK(LeaveTracker[[#This Row],[Employee Name]]),"-----",VLOOKUP(LeaveTracker[[#This Row],[Employee Name]],Employees[[Employee Name]:[Office]],6))</f>
        <v>0</v>
      </c>
      <c r="G7099" s="73">
        <v>45127</v>
      </c>
      <c r="H7099" s="73">
        <v>45127</v>
      </c>
      <c r="I7099" s="76" t="s">
        <v>82</v>
      </c>
      <c r="K7099" s="61" t="str">
        <f ca="1">LeaveTracker[[#This Row],[Days]]&amp;" "&amp;LeaveTracker[[#This Row],[Type of Leave]]</f>
        <v>1 VL</v>
      </c>
      <c r="L7099" s="74">
        <f ca="1">NETWORKDAYS(LeaveTracker[[#This Row],[Start Date]],LeaveTracker[[#This Row],[End Date]],lstHolidays)</f>
        <v>1</v>
      </c>
      <c r="M7099" s="27"/>
    </row>
    <row r="7100" spans="1:13" ht="30" hidden="1" customHeight="1" x14ac:dyDescent="0.3">
      <c r="A7100" s="27">
        <f>A7098+1</f>
        <v>3228</v>
      </c>
      <c r="B7100" s="69">
        <v>45140</v>
      </c>
      <c r="C7100" s="31">
        <v>45071</v>
      </c>
      <c r="D7100" s="70" t="s">
        <v>2474</v>
      </c>
      <c r="E7100" s="71" t="str">
        <f>IF(ISBLANK(LeaveTracker[[#This Row],[Employee Name]]),"-----",VLOOKUP(LeaveTracker[[#This Row],[Employee Name]],Employees[[Employee Name]:[Office]],7))</f>
        <v>PICNIC GROVE</v>
      </c>
      <c r="F7100" s="71" t="str">
        <f>IF(ISBLANK(LeaveTracker[[#This Row],[Employee Name]]),"-----",VLOOKUP(LeaveTracker[[#This Row],[Employee Name]],Employees[[Employee Name]:[Office]],6))</f>
        <v>REGULAR</v>
      </c>
      <c r="G7100" s="73">
        <v>44979</v>
      </c>
      <c r="H7100" s="73">
        <v>44979</v>
      </c>
      <c r="I7100" s="76" t="s">
        <v>81</v>
      </c>
      <c r="K7100" s="61" t="str">
        <f ca="1">LeaveTracker[[#This Row],[Days]]&amp;" "&amp;LeaveTracker[[#This Row],[Type of Leave]]</f>
        <v>1 SL</v>
      </c>
      <c r="L7100" s="74">
        <f ca="1">NETWORKDAYS(LeaveTracker[[#This Row],[Start Date]],LeaveTracker[[#This Row],[End Date]],lstHolidays)</f>
        <v>1</v>
      </c>
      <c r="M7100" s="27"/>
    </row>
    <row r="7101" spans="1:13" ht="30" hidden="1" customHeight="1" x14ac:dyDescent="0.3">
      <c r="A7101" s="68">
        <v>3228</v>
      </c>
      <c r="B7101" s="69">
        <v>45140</v>
      </c>
      <c r="C7101" s="31">
        <v>45071</v>
      </c>
      <c r="D7101" s="70" t="s">
        <v>2474</v>
      </c>
      <c r="E7101" s="71" t="str">
        <f>IF(ISBLANK(LeaveTracker[[#This Row],[Employee Name]]),"-----",VLOOKUP(LeaveTracker[[#This Row],[Employee Name]],Employees[[Employee Name]:[Office]],7))</f>
        <v>PICNIC GROVE</v>
      </c>
      <c r="F7101" s="71" t="str">
        <f>IF(ISBLANK(LeaveTracker[[#This Row],[Employee Name]]),"-----",VLOOKUP(LeaveTracker[[#This Row],[Employee Name]],Employees[[Employee Name]:[Office]],6))</f>
        <v>REGULAR</v>
      </c>
      <c r="G7101" s="73">
        <v>44984</v>
      </c>
      <c r="H7101" s="73">
        <v>44984</v>
      </c>
      <c r="I7101" s="76" t="s">
        <v>81</v>
      </c>
      <c r="K7101" s="61" t="str">
        <f ca="1">LeaveTracker[[#This Row],[Days]]&amp;" "&amp;LeaveTracker[[#This Row],[Type of Leave]]</f>
        <v>1 SL</v>
      </c>
      <c r="L7101" s="74">
        <f ca="1">NETWORKDAYS(LeaveTracker[[#This Row],[Start Date]],LeaveTracker[[#This Row],[End Date]],lstHolidays)</f>
        <v>1</v>
      </c>
      <c r="M7101" s="27"/>
    </row>
    <row r="7102" spans="1:13" ht="30" hidden="1" customHeight="1" x14ac:dyDescent="0.3">
      <c r="A7102" s="27">
        <f>A7100+1</f>
        <v>3229</v>
      </c>
      <c r="B7102" s="69">
        <v>45140</v>
      </c>
      <c r="C7102" s="31">
        <v>45071</v>
      </c>
      <c r="D7102" s="70" t="s">
        <v>2474</v>
      </c>
      <c r="E7102" s="71" t="str">
        <f>IF(ISBLANK(LeaveTracker[[#This Row],[Employee Name]]),"-----",VLOOKUP(LeaveTracker[[#This Row],[Employee Name]],Employees[[Employee Name]:[Office]],7))</f>
        <v>PICNIC GROVE</v>
      </c>
      <c r="F7102" s="71" t="str">
        <f>IF(ISBLANK(LeaveTracker[[#This Row],[Employee Name]]),"-----",VLOOKUP(LeaveTracker[[#This Row],[Employee Name]],Employees[[Employee Name]:[Office]],6))</f>
        <v>REGULAR</v>
      </c>
      <c r="G7102" s="73">
        <v>45012</v>
      </c>
      <c r="H7102" s="73">
        <v>45012</v>
      </c>
      <c r="I7102" s="76" t="s">
        <v>81</v>
      </c>
      <c r="K7102" s="61" t="str">
        <f ca="1">LeaveTracker[[#This Row],[Days]]&amp;" "&amp;LeaveTracker[[#This Row],[Type of Leave]]</f>
        <v>1 SL</v>
      </c>
      <c r="L7102" s="74">
        <f ca="1">NETWORKDAYS(LeaveTracker[[#This Row],[Start Date]],LeaveTracker[[#This Row],[End Date]],lstHolidays)</f>
        <v>1</v>
      </c>
      <c r="M7102" s="27"/>
    </row>
    <row r="7103" spans="1:13" ht="30" hidden="1" customHeight="1" x14ac:dyDescent="0.3">
      <c r="A7103" s="27">
        <f t="shared" si="85"/>
        <v>3230</v>
      </c>
      <c r="B7103" s="69">
        <v>45140</v>
      </c>
      <c r="C7103" s="31">
        <v>45071</v>
      </c>
      <c r="D7103" s="70" t="s">
        <v>2474</v>
      </c>
      <c r="E7103" s="71" t="str">
        <f>IF(ISBLANK(LeaveTracker[[#This Row],[Employee Name]]),"-----",VLOOKUP(LeaveTracker[[#This Row],[Employee Name]],Employees[[Employee Name]:[Office]],7))</f>
        <v>PICNIC GROVE</v>
      </c>
      <c r="F7103" s="71" t="str">
        <f>IF(ISBLANK(LeaveTracker[[#This Row],[Employee Name]]),"-----",VLOOKUP(LeaveTracker[[#This Row],[Employee Name]],Employees[[Employee Name]:[Office]],6))</f>
        <v>REGULAR</v>
      </c>
      <c r="G7103" s="73">
        <v>45064</v>
      </c>
      <c r="H7103" s="73">
        <v>45065</v>
      </c>
      <c r="I7103" s="76" t="s">
        <v>81</v>
      </c>
      <c r="K7103" s="61" t="str">
        <f ca="1">LeaveTracker[[#This Row],[Days]]&amp;" "&amp;LeaveTracker[[#This Row],[Type of Leave]]</f>
        <v>2 SL</v>
      </c>
      <c r="L7103" s="74">
        <f ca="1">NETWORKDAYS(LeaveTracker[[#This Row],[Start Date]],LeaveTracker[[#This Row],[End Date]],lstHolidays)</f>
        <v>2</v>
      </c>
      <c r="M7103" s="27"/>
    </row>
    <row r="7104" spans="1:13" ht="30" hidden="1" customHeight="1" x14ac:dyDescent="0.3">
      <c r="A7104" s="27">
        <f t="shared" ref="A7104:A7172" si="86">A7103+1</f>
        <v>3231</v>
      </c>
      <c r="B7104" s="69">
        <v>45140</v>
      </c>
      <c r="C7104" s="31">
        <v>45127</v>
      </c>
      <c r="D7104" s="70" t="s">
        <v>1954</v>
      </c>
      <c r="E7104" s="71" t="str">
        <f>IF(ISBLANK(LeaveTracker[[#This Row],[Employee Name]]),"-----",VLOOKUP(LeaveTracker[[#This Row],[Employee Name]],Employees[[Employee Name]:[Office]],7))</f>
        <v>BPLO</v>
      </c>
      <c r="F7104" s="71" t="str">
        <f>IF(ISBLANK(LeaveTracker[[#This Row],[Employee Name]]),"-----",VLOOKUP(LeaveTracker[[#This Row],[Employee Name]],Employees[[Employee Name]:[Office]],6))</f>
        <v>JOBCON</v>
      </c>
      <c r="G7104" s="73">
        <v>45121</v>
      </c>
      <c r="H7104" s="73">
        <v>45126</v>
      </c>
      <c r="I7104" s="76" t="s">
        <v>81</v>
      </c>
      <c r="K7104" s="61" t="str">
        <f ca="1">LeaveTracker[[#This Row],[Days]]&amp;" "&amp;LeaveTracker[[#This Row],[Type of Leave]]</f>
        <v>4 SL</v>
      </c>
      <c r="L7104" s="74">
        <f ca="1">NETWORKDAYS(LeaveTracker[[#This Row],[Start Date]],LeaveTracker[[#This Row],[End Date]],lstHolidays)</f>
        <v>4</v>
      </c>
      <c r="M7104" s="27"/>
    </row>
    <row r="7105" spans="1:13" ht="30" hidden="1" customHeight="1" x14ac:dyDescent="0.3">
      <c r="A7105" s="27">
        <f t="shared" si="86"/>
        <v>3232</v>
      </c>
      <c r="B7105" s="69">
        <v>45140</v>
      </c>
      <c r="C7105" s="31">
        <v>45122</v>
      </c>
      <c r="D7105" s="70" t="s">
        <v>1908</v>
      </c>
      <c r="E7105" s="71" t="str">
        <f>IF(ISBLANK(LeaveTracker[[#This Row],[Employee Name]]),"-----",VLOOKUP(LeaveTracker[[#This Row],[Employee Name]],Employees[[Employee Name]:[Office]],7))</f>
        <v>EEO/CITY MARKET</v>
      </c>
      <c r="F7105" s="71" t="str">
        <f>IF(ISBLANK(LeaveTracker[[#This Row],[Employee Name]]),"-----",VLOOKUP(LeaveTracker[[#This Row],[Employee Name]],Employees[[Employee Name]:[Office]],6))</f>
        <v>JOBCON</v>
      </c>
      <c r="G7105" s="73">
        <v>45117</v>
      </c>
      <c r="H7105" s="73">
        <v>45120</v>
      </c>
      <c r="I7105" s="76" t="s">
        <v>81</v>
      </c>
      <c r="K7105" s="61" t="str">
        <f ca="1">LeaveTracker[[#This Row],[Days]]&amp;" "&amp;LeaveTracker[[#This Row],[Type of Leave]]</f>
        <v>4 SL</v>
      </c>
      <c r="L7105" s="74">
        <f ca="1">NETWORKDAYS(LeaveTracker[[#This Row],[Start Date]],LeaveTracker[[#This Row],[End Date]],lstHolidays)</f>
        <v>4</v>
      </c>
      <c r="M7105" s="27"/>
    </row>
    <row r="7106" spans="1:13" ht="30" hidden="1" customHeight="1" x14ac:dyDescent="0.3">
      <c r="A7106" s="27">
        <f t="shared" si="86"/>
        <v>3233</v>
      </c>
      <c r="B7106" s="69">
        <v>45140</v>
      </c>
      <c r="C7106" s="31">
        <v>45124</v>
      </c>
      <c r="D7106" s="70" t="s">
        <v>2478</v>
      </c>
      <c r="E7106" s="71" t="str">
        <f>IF(ISBLANK(LeaveTracker[[#This Row],[Employee Name]]),"-----",VLOOKUP(LeaveTracker[[#This Row],[Employee Name]],Employees[[Employee Name]:[Office]],7))</f>
        <v>VMO</v>
      </c>
      <c r="F7106" s="71" t="str">
        <f>IF(ISBLANK(LeaveTracker[[#This Row],[Employee Name]]),"-----",VLOOKUP(LeaveTracker[[#This Row],[Employee Name]],Employees[[Employee Name]:[Office]],6))</f>
        <v>CASUAL</v>
      </c>
      <c r="G7106" s="73">
        <v>45124</v>
      </c>
      <c r="H7106" s="73">
        <v>45146</v>
      </c>
      <c r="I7106" s="76" t="s">
        <v>82</v>
      </c>
      <c r="K7106" s="61" t="str">
        <f ca="1">LeaveTracker[[#This Row],[Days]]&amp;" "&amp;LeaveTracker[[#This Row],[Type of Leave]]</f>
        <v>16 VL</v>
      </c>
      <c r="L7106" s="74">
        <f ca="1">NETWORKDAYS(LeaveTracker[[#This Row],[Start Date]],LeaveTracker[[#This Row],[End Date]],lstHolidays)</f>
        <v>16</v>
      </c>
      <c r="M7106" s="27"/>
    </row>
    <row r="7107" spans="1:13" ht="30" hidden="1" customHeight="1" x14ac:dyDescent="0.3">
      <c r="A7107" s="27">
        <f t="shared" si="86"/>
        <v>3234</v>
      </c>
      <c r="B7107" s="69">
        <v>45140</v>
      </c>
      <c r="C7107" s="31">
        <v>45139</v>
      </c>
      <c r="D7107" s="70" t="s">
        <v>1926</v>
      </c>
      <c r="E7107" s="71" t="str">
        <f>IF(ISBLANK(LeaveTracker[[#This Row],[Employee Name]]),"-----",VLOOKUP(LeaveTracker[[#This Row],[Employee Name]],Employees[[Employee Name]:[Office]],7))</f>
        <v>INTERNAL</v>
      </c>
      <c r="F7107" s="71" t="str">
        <f>IF(ISBLANK(LeaveTracker[[#This Row],[Employee Name]]),"-----",VLOOKUP(LeaveTracker[[#This Row],[Employee Name]],Employees[[Employee Name]:[Office]],6))</f>
        <v>CASUAL</v>
      </c>
      <c r="G7107" s="73">
        <v>45138</v>
      </c>
      <c r="H7107" s="73">
        <v>45138</v>
      </c>
      <c r="I7107" s="76" t="s">
        <v>81</v>
      </c>
      <c r="K7107" s="61" t="str">
        <f ca="1">LeaveTracker[[#This Row],[Days]]&amp;" "&amp;LeaveTracker[[#This Row],[Type of Leave]]</f>
        <v>1 SL</v>
      </c>
      <c r="L7107" s="74">
        <f ca="1">NETWORKDAYS(LeaveTracker[[#This Row],[Start Date]],LeaveTracker[[#This Row],[End Date]],lstHolidays)</f>
        <v>1</v>
      </c>
      <c r="M7107" s="27"/>
    </row>
    <row r="7108" spans="1:13" ht="30" hidden="1" customHeight="1" x14ac:dyDescent="0.3">
      <c r="A7108" s="27">
        <f t="shared" si="86"/>
        <v>3235</v>
      </c>
      <c r="B7108" s="69">
        <v>45140</v>
      </c>
      <c r="C7108" s="31">
        <v>45133</v>
      </c>
      <c r="D7108" s="70" t="s">
        <v>726</v>
      </c>
      <c r="E7108" s="71" t="str">
        <f>IF(ISBLANK(LeaveTracker[[#This Row],[Employee Name]]),"-----",VLOOKUP(LeaveTracker[[#This Row],[Employee Name]],Employees[[Employee Name]:[Office]],7))</f>
        <v>SP</v>
      </c>
      <c r="F7108" s="71" t="str">
        <f>IF(ISBLANK(LeaveTracker[[#This Row],[Employee Name]]),"-----",VLOOKUP(LeaveTracker[[#This Row],[Employee Name]],Employees[[Employee Name]:[Office]],6))</f>
        <v>REGULAR</v>
      </c>
      <c r="G7108" s="73">
        <v>45132</v>
      </c>
      <c r="H7108" s="73">
        <v>45132</v>
      </c>
      <c r="I7108" s="76" t="s">
        <v>81</v>
      </c>
      <c r="K7108" s="61" t="str">
        <f ca="1">LeaveTracker[[#This Row],[Days]]&amp;" "&amp;LeaveTracker[[#This Row],[Type of Leave]]</f>
        <v>1 SL</v>
      </c>
      <c r="L7108" s="74">
        <f ca="1">NETWORKDAYS(LeaveTracker[[#This Row],[Start Date]],LeaveTracker[[#This Row],[End Date]],lstHolidays)</f>
        <v>1</v>
      </c>
      <c r="M7108" s="27"/>
    </row>
    <row r="7109" spans="1:13" ht="30" hidden="1" customHeight="1" x14ac:dyDescent="0.3">
      <c r="A7109" s="27">
        <f t="shared" si="86"/>
        <v>3236</v>
      </c>
      <c r="B7109" s="69">
        <v>45140</v>
      </c>
      <c r="C7109" s="31">
        <v>45139</v>
      </c>
      <c r="D7109" s="70" t="s">
        <v>1765</v>
      </c>
      <c r="E7109" s="71" t="str">
        <f>IF(ISBLANK(LeaveTracker[[#This Row],[Employee Name]]),"-----",VLOOKUP(LeaveTracker[[#This Row],[Employee Name]],Employees[[Employee Name]:[Office]],7))</f>
        <v>SP</v>
      </c>
      <c r="F7109" s="71" t="str">
        <f>IF(ISBLANK(LeaveTracker[[#This Row],[Employee Name]]),"-----",VLOOKUP(LeaveTracker[[#This Row],[Employee Name]],Employees[[Employee Name]:[Office]],6))</f>
        <v>CASUAL</v>
      </c>
      <c r="G7109" s="73">
        <v>45139</v>
      </c>
      <c r="H7109" s="73">
        <v>45139</v>
      </c>
      <c r="I7109" s="76" t="s">
        <v>82</v>
      </c>
      <c r="K7109" s="61" t="str">
        <f ca="1">LeaveTracker[[#This Row],[Days]]&amp;" "&amp;LeaveTracker[[#This Row],[Type of Leave]]</f>
        <v>1 VL</v>
      </c>
      <c r="L7109" s="74">
        <f ca="1">NETWORKDAYS(LeaveTracker[[#This Row],[Start Date]],LeaveTracker[[#This Row],[End Date]],lstHolidays)</f>
        <v>1</v>
      </c>
      <c r="M7109" s="27"/>
    </row>
    <row r="7110" spans="1:13" ht="30" hidden="1" customHeight="1" x14ac:dyDescent="0.3">
      <c r="A7110" s="68">
        <v>3236</v>
      </c>
      <c r="B7110" s="69">
        <v>45140</v>
      </c>
      <c r="C7110" s="31">
        <v>45139</v>
      </c>
      <c r="D7110" s="70" t="s">
        <v>1765</v>
      </c>
      <c r="E7110" s="71" t="str">
        <f>IF(ISBLANK(LeaveTracker[[#This Row],[Employee Name]]),"-----",VLOOKUP(LeaveTracker[[#This Row],[Employee Name]],Employees[[Employee Name]:[Office]],7))</f>
        <v>SP</v>
      </c>
      <c r="F7110" s="71" t="str">
        <f>IF(ISBLANK(LeaveTracker[[#This Row],[Employee Name]]),"-----",VLOOKUP(LeaveTracker[[#This Row],[Employee Name]],Employees[[Employee Name]:[Office]],6))</f>
        <v>CASUAL</v>
      </c>
      <c r="G7110" s="73">
        <v>45142</v>
      </c>
      <c r="H7110" s="73">
        <v>45142</v>
      </c>
      <c r="I7110" s="76" t="s">
        <v>82</v>
      </c>
      <c r="K7110" s="61" t="str">
        <f ca="1">LeaveTracker[[#This Row],[Days]]&amp;" "&amp;LeaveTracker[[#This Row],[Type of Leave]]</f>
        <v>1 VL</v>
      </c>
      <c r="L7110" s="74">
        <f ca="1">NETWORKDAYS(LeaveTracker[[#This Row],[Start Date]],LeaveTracker[[#This Row],[End Date]],lstHolidays)</f>
        <v>1</v>
      </c>
      <c r="M7110" s="27"/>
    </row>
    <row r="7111" spans="1:13" ht="30" hidden="1" customHeight="1" x14ac:dyDescent="0.3">
      <c r="A7111" s="68">
        <v>3236</v>
      </c>
      <c r="B7111" s="69">
        <v>45140</v>
      </c>
      <c r="C7111" s="31">
        <v>45139</v>
      </c>
      <c r="D7111" s="70" t="s">
        <v>1765</v>
      </c>
      <c r="E7111" s="71" t="str">
        <f>IF(ISBLANK(LeaveTracker[[#This Row],[Employee Name]]),"-----",VLOOKUP(LeaveTracker[[#This Row],[Employee Name]],Employees[[Employee Name]:[Office]],7))</f>
        <v>SP</v>
      </c>
      <c r="F7111" s="71" t="str">
        <f>IF(ISBLANK(LeaveTracker[[#This Row],[Employee Name]]),"-----",VLOOKUP(LeaveTracker[[#This Row],[Employee Name]],Employees[[Employee Name]:[Office]],6))</f>
        <v>CASUAL</v>
      </c>
      <c r="G7111" s="73">
        <v>45146</v>
      </c>
      <c r="H7111" s="73">
        <v>45146</v>
      </c>
      <c r="I7111" s="76" t="s">
        <v>82</v>
      </c>
      <c r="K7111" s="61" t="str">
        <f ca="1">LeaveTracker[[#This Row],[Days]]&amp;" "&amp;LeaveTracker[[#This Row],[Type of Leave]]</f>
        <v>1 VL</v>
      </c>
      <c r="L7111" s="74">
        <f ca="1">NETWORKDAYS(LeaveTracker[[#This Row],[Start Date]],LeaveTracker[[#This Row],[End Date]],lstHolidays)</f>
        <v>1</v>
      </c>
      <c r="M7111" s="27"/>
    </row>
    <row r="7112" spans="1:13" ht="30" hidden="1" customHeight="1" x14ac:dyDescent="0.3">
      <c r="A7112" s="68">
        <v>3236</v>
      </c>
      <c r="B7112" s="69">
        <v>45140</v>
      </c>
      <c r="C7112" s="31">
        <v>45139</v>
      </c>
      <c r="D7112" s="70" t="s">
        <v>1765</v>
      </c>
      <c r="E7112" s="71" t="str">
        <f>IF(ISBLANK(LeaveTracker[[#This Row],[Employee Name]]),"-----",VLOOKUP(LeaveTracker[[#This Row],[Employee Name]],Employees[[Employee Name]:[Office]],7))</f>
        <v>SP</v>
      </c>
      <c r="F7112" s="71" t="str">
        <f>IF(ISBLANK(LeaveTracker[[#This Row],[Employee Name]]),"-----",VLOOKUP(LeaveTracker[[#This Row],[Employee Name]],Employees[[Employee Name]:[Office]],6))</f>
        <v>CASUAL</v>
      </c>
      <c r="G7112" s="73">
        <v>45149</v>
      </c>
      <c r="H7112" s="73">
        <v>45149</v>
      </c>
      <c r="I7112" s="76" t="s">
        <v>82</v>
      </c>
      <c r="K7112" s="61" t="str">
        <f ca="1">LeaveTracker[[#This Row],[Days]]&amp;" "&amp;LeaveTracker[[#This Row],[Type of Leave]]</f>
        <v>1 VL</v>
      </c>
      <c r="L7112" s="74">
        <f ca="1">NETWORKDAYS(LeaveTracker[[#This Row],[Start Date]],LeaveTracker[[#This Row],[End Date]],lstHolidays)</f>
        <v>1</v>
      </c>
      <c r="M7112" s="27"/>
    </row>
    <row r="7113" spans="1:13" ht="30" hidden="1" customHeight="1" x14ac:dyDescent="0.3">
      <c r="A7113" s="68">
        <v>3236</v>
      </c>
      <c r="B7113" s="69">
        <v>45140</v>
      </c>
      <c r="C7113" s="31">
        <v>45139</v>
      </c>
      <c r="D7113" s="70" t="s">
        <v>1765</v>
      </c>
      <c r="E7113" s="71" t="str">
        <f>IF(ISBLANK(LeaveTracker[[#This Row],[Employee Name]]),"-----",VLOOKUP(LeaveTracker[[#This Row],[Employee Name]],Employees[[Employee Name]:[Office]],7))</f>
        <v>SP</v>
      </c>
      <c r="F7113" s="71" t="str">
        <f>IF(ISBLANK(LeaveTracker[[#This Row],[Employee Name]]),"-----",VLOOKUP(LeaveTracker[[#This Row],[Employee Name]],Employees[[Employee Name]:[Office]],6))</f>
        <v>CASUAL</v>
      </c>
      <c r="G7113" s="73">
        <v>45153</v>
      </c>
      <c r="H7113" s="73">
        <v>45153</v>
      </c>
      <c r="I7113" s="76" t="s">
        <v>82</v>
      </c>
      <c r="K7113" s="61" t="str">
        <f ca="1">LeaveTracker[[#This Row],[Days]]&amp;" "&amp;LeaveTracker[[#This Row],[Type of Leave]]</f>
        <v>1 VL</v>
      </c>
      <c r="L7113" s="74">
        <f ca="1">NETWORKDAYS(LeaveTracker[[#This Row],[Start Date]],LeaveTracker[[#This Row],[End Date]],lstHolidays)</f>
        <v>1</v>
      </c>
      <c r="M7113" s="27"/>
    </row>
    <row r="7114" spans="1:13" ht="30" hidden="1" customHeight="1" x14ac:dyDescent="0.3">
      <c r="A7114" s="68">
        <v>3236</v>
      </c>
      <c r="B7114" s="69">
        <v>45140</v>
      </c>
      <c r="C7114" s="31">
        <v>45139</v>
      </c>
      <c r="D7114" s="70" t="s">
        <v>1765</v>
      </c>
      <c r="E7114" s="71" t="str">
        <f>IF(ISBLANK(LeaveTracker[[#This Row],[Employee Name]]),"-----",VLOOKUP(LeaveTracker[[#This Row],[Employee Name]],Employees[[Employee Name]:[Office]],7))</f>
        <v>SP</v>
      </c>
      <c r="F7114" s="71" t="str">
        <f>IF(ISBLANK(LeaveTracker[[#This Row],[Employee Name]]),"-----",VLOOKUP(LeaveTracker[[#This Row],[Employee Name]],Employees[[Employee Name]:[Office]],6))</f>
        <v>CASUAL</v>
      </c>
      <c r="G7114" s="73">
        <v>45156</v>
      </c>
      <c r="H7114" s="73">
        <v>45156</v>
      </c>
      <c r="I7114" s="76" t="s">
        <v>82</v>
      </c>
      <c r="K7114" s="61" t="str">
        <f ca="1">LeaveTracker[[#This Row],[Days]]&amp;" "&amp;LeaveTracker[[#This Row],[Type of Leave]]</f>
        <v>1 VL</v>
      </c>
      <c r="L7114" s="74">
        <f ca="1">NETWORKDAYS(LeaveTracker[[#This Row],[Start Date]],LeaveTracker[[#This Row],[End Date]],lstHolidays)</f>
        <v>1</v>
      </c>
      <c r="M7114" s="27"/>
    </row>
    <row r="7115" spans="1:13" ht="30" hidden="1" customHeight="1" x14ac:dyDescent="0.3">
      <c r="A7115" s="68">
        <v>3236</v>
      </c>
      <c r="B7115" s="69">
        <v>45140</v>
      </c>
      <c r="C7115" s="31">
        <v>45139</v>
      </c>
      <c r="D7115" s="70" t="s">
        <v>1765</v>
      </c>
      <c r="E7115" s="71" t="str">
        <f>IF(ISBLANK(LeaveTracker[[#This Row],[Employee Name]]),"-----",VLOOKUP(LeaveTracker[[#This Row],[Employee Name]],Employees[[Employee Name]:[Office]],7))</f>
        <v>SP</v>
      </c>
      <c r="F7115" s="71" t="str">
        <f>IF(ISBLANK(LeaveTracker[[#This Row],[Employee Name]]),"-----",VLOOKUP(LeaveTracker[[#This Row],[Employee Name]],Employees[[Employee Name]:[Office]],6))</f>
        <v>CASUAL</v>
      </c>
      <c r="G7115" s="73">
        <v>45160</v>
      </c>
      <c r="H7115" s="73">
        <v>45160</v>
      </c>
      <c r="I7115" s="76" t="s">
        <v>82</v>
      </c>
      <c r="K7115" s="61" t="str">
        <f ca="1">LeaveTracker[[#This Row],[Days]]&amp;" "&amp;LeaveTracker[[#This Row],[Type of Leave]]</f>
        <v>1 VL</v>
      </c>
      <c r="L7115" s="74">
        <f ca="1">NETWORKDAYS(LeaveTracker[[#This Row],[Start Date]],LeaveTracker[[#This Row],[End Date]],lstHolidays)</f>
        <v>1</v>
      </c>
      <c r="M7115" s="27"/>
    </row>
    <row r="7116" spans="1:13" ht="30" hidden="1" customHeight="1" x14ac:dyDescent="0.3">
      <c r="A7116" s="68">
        <v>3236</v>
      </c>
      <c r="B7116" s="69">
        <v>45140</v>
      </c>
      <c r="C7116" s="31">
        <v>45139</v>
      </c>
      <c r="D7116" s="70" t="s">
        <v>1765</v>
      </c>
      <c r="E7116" s="71" t="str">
        <f>IF(ISBLANK(LeaveTracker[[#This Row],[Employee Name]]),"-----",VLOOKUP(LeaveTracker[[#This Row],[Employee Name]],Employees[[Employee Name]:[Office]],7))</f>
        <v>SP</v>
      </c>
      <c r="F7116" s="71" t="str">
        <f>IF(ISBLANK(LeaveTracker[[#This Row],[Employee Name]]),"-----",VLOOKUP(LeaveTracker[[#This Row],[Employee Name]],Employees[[Employee Name]:[Office]],6))</f>
        <v>CASUAL</v>
      </c>
      <c r="G7116" s="73">
        <v>45163</v>
      </c>
      <c r="H7116" s="73">
        <v>45163</v>
      </c>
      <c r="I7116" s="76" t="s">
        <v>82</v>
      </c>
      <c r="K7116" s="61" t="str">
        <f ca="1">LeaveTracker[[#This Row],[Days]]&amp;" "&amp;LeaveTracker[[#This Row],[Type of Leave]]</f>
        <v>1 VL</v>
      </c>
      <c r="L7116" s="74">
        <f ca="1">NETWORKDAYS(LeaveTracker[[#This Row],[Start Date]],LeaveTracker[[#This Row],[End Date]],lstHolidays)</f>
        <v>1</v>
      </c>
      <c r="M7116" s="27"/>
    </row>
    <row r="7117" spans="1:13" ht="30" hidden="1" customHeight="1" x14ac:dyDescent="0.3">
      <c r="A7117" s="68">
        <v>3236</v>
      </c>
      <c r="B7117" s="69">
        <v>45140</v>
      </c>
      <c r="C7117" s="31">
        <v>45139</v>
      </c>
      <c r="D7117" s="70" t="s">
        <v>1765</v>
      </c>
      <c r="E7117" s="71" t="str">
        <f>IF(ISBLANK(LeaveTracker[[#This Row],[Employee Name]]),"-----",VLOOKUP(LeaveTracker[[#This Row],[Employee Name]],Employees[[Employee Name]:[Office]],7))</f>
        <v>SP</v>
      </c>
      <c r="F7117" s="71" t="str">
        <f>IF(ISBLANK(LeaveTracker[[#This Row],[Employee Name]]),"-----",VLOOKUP(LeaveTracker[[#This Row],[Employee Name]],Employees[[Employee Name]:[Office]],6))</f>
        <v>CASUAL</v>
      </c>
      <c r="G7117" s="73">
        <v>45167</v>
      </c>
      <c r="H7117" s="73">
        <v>45167</v>
      </c>
      <c r="I7117" s="76" t="s">
        <v>82</v>
      </c>
      <c r="K7117" s="61" t="str">
        <f ca="1">LeaveTracker[[#This Row],[Days]]&amp;" "&amp;LeaveTracker[[#This Row],[Type of Leave]]</f>
        <v>1 VL</v>
      </c>
      <c r="L7117" s="74">
        <f ca="1">NETWORKDAYS(LeaveTracker[[#This Row],[Start Date]],LeaveTracker[[#This Row],[End Date]],lstHolidays)</f>
        <v>1</v>
      </c>
      <c r="M7117" s="27"/>
    </row>
    <row r="7118" spans="1:13" ht="30" hidden="1" customHeight="1" x14ac:dyDescent="0.3">
      <c r="A7118" s="68">
        <v>3236</v>
      </c>
      <c r="B7118" s="69">
        <v>45140</v>
      </c>
      <c r="C7118" s="31">
        <v>45139</v>
      </c>
      <c r="D7118" s="70" t="s">
        <v>1765</v>
      </c>
      <c r="E7118" s="71" t="str">
        <f>IF(ISBLANK(LeaveTracker[[#This Row],[Employee Name]]),"-----",VLOOKUP(LeaveTracker[[#This Row],[Employee Name]],Employees[[Employee Name]:[Office]],7))</f>
        <v>SP</v>
      </c>
      <c r="F7118" s="71" t="str">
        <f>IF(ISBLANK(LeaveTracker[[#This Row],[Employee Name]]),"-----",VLOOKUP(LeaveTracker[[#This Row],[Employee Name]],Employees[[Employee Name]:[Office]],6))</f>
        <v>CASUAL</v>
      </c>
      <c r="G7118" s="73">
        <v>45169</v>
      </c>
      <c r="H7118" s="73">
        <v>45169</v>
      </c>
      <c r="I7118" s="76" t="s">
        <v>82</v>
      </c>
      <c r="K7118" s="61" t="str">
        <f ca="1">LeaveTracker[[#This Row],[Days]]&amp;" "&amp;LeaveTracker[[#This Row],[Type of Leave]]</f>
        <v>1 VL</v>
      </c>
      <c r="L7118" s="74">
        <f ca="1">NETWORKDAYS(LeaveTracker[[#This Row],[Start Date]],LeaveTracker[[#This Row],[End Date]],lstHolidays)</f>
        <v>1</v>
      </c>
      <c r="M7118" s="27"/>
    </row>
    <row r="7119" spans="1:13" ht="30" hidden="1" customHeight="1" x14ac:dyDescent="0.3">
      <c r="A7119" s="27">
        <f>A7109+1</f>
        <v>3237</v>
      </c>
      <c r="B7119" s="69">
        <v>45140</v>
      </c>
      <c r="C7119" s="31">
        <v>45125</v>
      </c>
      <c r="D7119" s="70" t="s">
        <v>1837</v>
      </c>
      <c r="E7119" s="71" t="str">
        <f>IF(ISBLANK(LeaveTracker[[#This Row],[Employee Name]]),"-----",VLOOKUP(LeaveTracker[[#This Row],[Employee Name]],Employees[[Employee Name]:[Office]],7))</f>
        <v>SP</v>
      </c>
      <c r="F7119" s="71" t="str">
        <f>IF(ISBLANK(LeaveTracker[[#This Row],[Employee Name]]),"-----",VLOOKUP(LeaveTracker[[#This Row],[Employee Name]],Employees[[Employee Name]:[Office]],6))</f>
        <v>CASUAL</v>
      </c>
      <c r="G7119" s="73">
        <v>45134</v>
      </c>
      <c r="H7119" s="73">
        <v>45135</v>
      </c>
      <c r="I7119" s="76" t="s">
        <v>298</v>
      </c>
      <c r="J7119" s="43" t="s">
        <v>1003</v>
      </c>
      <c r="K7119" s="61" t="str">
        <f ca="1">LeaveTracker[[#This Row],[Days]]&amp;" "&amp;LeaveTracker[[#This Row],[Type of Leave]]</f>
        <v>2 OTHER</v>
      </c>
      <c r="L7119" s="74">
        <f ca="1">NETWORKDAYS(LeaveTracker[[#This Row],[Start Date]],LeaveTracker[[#This Row],[End Date]],lstHolidays)</f>
        <v>2</v>
      </c>
      <c r="M7119" s="27"/>
    </row>
    <row r="7120" spans="1:13" ht="30" hidden="1" customHeight="1" x14ac:dyDescent="0.3">
      <c r="A7120" s="27">
        <f t="shared" si="86"/>
        <v>3238</v>
      </c>
      <c r="B7120" s="69">
        <v>45140</v>
      </c>
      <c r="C7120" s="31">
        <v>45133</v>
      </c>
      <c r="D7120" s="70" t="s">
        <v>1095</v>
      </c>
      <c r="E7120" s="71" t="str">
        <f>IF(ISBLANK(LeaveTracker[[#This Row],[Employee Name]]),"-----",VLOOKUP(LeaveTracker[[#This Row],[Employee Name]],Employees[[Employee Name]:[Office]],7))</f>
        <v>VMO</v>
      </c>
      <c r="F7120" s="71" t="str">
        <f>IF(ISBLANK(LeaveTracker[[#This Row],[Employee Name]]),"-----",VLOOKUP(LeaveTracker[[#This Row],[Employee Name]],Employees[[Employee Name]:[Office]],6))</f>
        <v>REGULAR</v>
      </c>
      <c r="G7120" s="73">
        <v>45132</v>
      </c>
      <c r="H7120" s="73">
        <v>45132</v>
      </c>
      <c r="I7120" s="76" t="s">
        <v>81</v>
      </c>
      <c r="K7120" s="61" t="str">
        <f ca="1">LeaveTracker[[#This Row],[Days]]&amp;" "&amp;LeaveTracker[[#This Row],[Type of Leave]]</f>
        <v>1 SL</v>
      </c>
      <c r="L7120" s="74">
        <f ca="1">NETWORKDAYS(LeaveTracker[[#This Row],[Start Date]],LeaveTracker[[#This Row],[End Date]],lstHolidays)</f>
        <v>1</v>
      </c>
      <c r="M7120" s="27"/>
    </row>
    <row r="7121" spans="1:13" ht="30" hidden="1" customHeight="1" x14ac:dyDescent="0.3">
      <c r="A7121" s="27">
        <f t="shared" si="86"/>
        <v>3239</v>
      </c>
      <c r="B7121" s="69">
        <v>45140</v>
      </c>
      <c r="C7121" s="31">
        <v>45138</v>
      </c>
      <c r="D7121" s="70" t="s">
        <v>362</v>
      </c>
      <c r="E7121" s="71" t="str">
        <f>IF(ISBLANK(LeaveTracker[[#This Row],[Employee Name]]),"-----",VLOOKUP(LeaveTracker[[#This Row],[Employee Name]],Employees[[Employee Name]:[Office]],7))</f>
        <v>SP</v>
      </c>
      <c r="F7121" s="71" t="str">
        <f>IF(ISBLANK(LeaveTracker[[#This Row],[Employee Name]]),"-----",VLOOKUP(LeaveTracker[[#This Row],[Employee Name]],Employees[[Employee Name]:[Office]],6))</f>
        <v>REGULAR</v>
      </c>
      <c r="G7121" s="73">
        <v>45134</v>
      </c>
      <c r="H7121" s="73">
        <v>45135</v>
      </c>
      <c r="I7121" s="76" t="s">
        <v>81</v>
      </c>
      <c r="K7121" s="61" t="str">
        <f ca="1">LeaveTracker[[#This Row],[Days]]&amp;" "&amp;LeaveTracker[[#This Row],[Type of Leave]]</f>
        <v>2 SL</v>
      </c>
      <c r="L7121" s="74">
        <f ca="1">NETWORKDAYS(LeaveTracker[[#This Row],[Start Date]],LeaveTracker[[#This Row],[End Date]],lstHolidays)</f>
        <v>2</v>
      </c>
      <c r="M7121" s="27"/>
    </row>
    <row r="7122" spans="1:13" ht="30" hidden="1" customHeight="1" x14ac:dyDescent="0.3">
      <c r="A7122" s="27">
        <f t="shared" si="86"/>
        <v>3240</v>
      </c>
      <c r="B7122" s="69">
        <v>45140</v>
      </c>
      <c r="C7122" s="31">
        <v>45134</v>
      </c>
      <c r="D7122" s="70" t="s">
        <v>1784</v>
      </c>
      <c r="E7122" s="71" t="str">
        <f>IF(ISBLANK(LeaveTracker[[#This Row],[Employee Name]]),"-----",VLOOKUP(LeaveTracker[[#This Row],[Employee Name]],Employees[[Employee Name]:[Office]],7))</f>
        <v>SP</v>
      </c>
      <c r="F7122" s="71" t="str">
        <f>IF(ISBLANK(LeaveTracker[[#This Row],[Employee Name]]),"-----",VLOOKUP(LeaveTracker[[#This Row],[Employee Name]],Employees[[Employee Name]:[Office]],6))</f>
        <v>CASUAL</v>
      </c>
      <c r="G7122" s="73">
        <v>45133</v>
      </c>
      <c r="H7122" s="73">
        <v>45133</v>
      </c>
      <c r="I7122" s="76" t="s">
        <v>81</v>
      </c>
      <c r="K7122" s="61" t="str">
        <f ca="1">LeaveTracker[[#This Row],[Days]]&amp;" "&amp;LeaveTracker[[#This Row],[Type of Leave]]</f>
        <v>1 SL</v>
      </c>
      <c r="L7122" s="74">
        <f ca="1">NETWORKDAYS(LeaveTracker[[#This Row],[Start Date]],LeaveTracker[[#This Row],[End Date]],lstHolidays)</f>
        <v>1</v>
      </c>
      <c r="M7122" s="27"/>
    </row>
    <row r="7123" spans="1:13" ht="30" hidden="1" customHeight="1" x14ac:dyDescent="0.3">
      <c r="A7123" s="27">
        <f>A7122+1</f>
        <v>3241</v>
      </c>
      <c r="B7123" s="69">
        <v>45140</v>
      </c>
      <c r="C7123" s="31">
        <v>45138</v>
      </c>
      <c r="D7123" s="70" t="s">
        <v>1763</v>
      </c>
      <c r="E7123" s="71" t="str">
        <f>IF(ISBLANK(LeaveTracker[[#This Row],[Employee Name]]),"-----",VLOOKUP(LeaveTracker[[#This Row],[Employee Name]],Employees[[Employee Name]:[Office]],7))</f>
        <v>SP</v>
      </c>
      <c r="F7123" s="71" t="str">
        <f>IF(ISBLANK(LeaveTracker[[#This Row],[Employee Name]]),"-----",VLOOKUP(LeaveTracker[[#This Row],[Employee Name]],Employees[[Employee Name]:[Office]],6))</f>
        <v>CASUAL</v>
      </c>
      <c r="G7123" s="73">
        <v>45149</v>
      </c>
      <c r="H7123" s="73">
        <v>45153</v>
      </c>
      <c r="I7123" s="76" t="s">
        <v>82</v>
      </c>
      <c r="K7123" s="61" t="str">
        <f ca="1">LeaveTracker[[#This Row],[Days]]&amp;" "&amp;LeaveTracker[[#This Row],[Type of Leave]]</f>
        <v>3 VL</v>
      </c>
      <c r="L7123" s="74">
        <f ca="1">NETWORKDAYS(LeaveTracker[[#This Row],[Start Date]],LeaveTracker[[#This Row],[End Date]],lstHolidays)</f>
        <v>3</v>
      </c>
      <c r="M7123" s="27"/>
    </row>
    <row r="7124" spans="1:13" ht="30" hidden="1" customHeight="1" x14ac:dyDescent="0.3">
      <c r="A7124" s="27">
        <f>A7123+1</f>
        <v>3242</v>
      </c>
      <c r="B7124" s="69">
        <v>45140</v>
      </c>
      <c r="C7124" s="31">
        <v>45138</v>
      </c>
      <c r="D7124" s="70" t="s">
        <v>1078</v>
      </c>
      <c r="E7124" s="71" t="str">
        <f>IF(ISBLANK(LeaveTracker[[#This Row],[Employee Name]]),"-----",VLOOKUP(LeaveTracker[[#This Row],[Employee Name]],Employees[[Employee Name]:[Office]],7))</f>
        <v>CTO</v>
      </c>
      <c r="F7124" s="71" t="str">
        <f>IF(ISBLANK(LeaveTracker[[#This Row],[Employee Name]]),"-----",VLOOKUP(LeaveTracker[[#This Row],[Employee Name]],Employees[[Employee Name]:[Office]],6))</f>
        <v>REGULAR</v>
      </c>
      <c r="G7124" s="73">
        <v>45135</v>
      </c>
      <c r="H7124" s="73">
        <v>45135</v>
      </c>
      <c r="I7124" s="76" t="s">
        <v>81</v>
      </c>
      <c r="K7124" s="61" t="str">
        <f ca="1">LeaveTracker[[#This Row],[Days]]&amp;" "&amp;LeaveTracker[[#This Row],[Type of Leave]]</f>
        <v>1 SL</v>
      </c>
      <c r="L7124" s="74">
        <f ca="1">NETWORKDAYS(LeaveTracker[[#This Row],[Start Date]],LeaveTracker[[#This Row],[End Date]],lstHolidays)</f>
        <v>1</v>
      </c>
      <c r="M7124" s="27"/>
    </row>
    <row r="7125" spans="1:13" ht="30" hidden="1" customHeight="1" x14ac:dyDescent="0.3">
      <c r="A7125" s="27">
        <f t="shared" si="86"/>
        <v>3243</v>
      </c>
      <c r="B7125" s="69">
        <v>45140</v>
      </c>
      <c r="C7125" s="31">
        <v>45140</v>
      </c>
      <c r="D7125" s="70" t="s">
        <v>1759</v>
      </c>
      <c r="E7125" s="71" t="str">
        <f>IF(ISBLANK(LeaveTracker[[#This Row],[Employee Name]]),"-----",VLOOKUP(LeaveTracker[[#This Row],[Employee Name]],Employees[[Employee Name]:[Office]],7))</f>
        <v>TCIS</v>
      </c>
      <c r="F7125" s="71" t="str">
        <f>IF(ISBLANK(LeaveTracker[[#This Row],[Employee Name]]),"-----",VLOOKUP(LeaveTracker[[#This Row],[Employee Name]],Employees[[Employee Name]:[Office]],6))</f>
        <v>CASUAL</v>
      </c>
      <c r="G7125" s="73">
        <v>45138</v>
      </c>
      <c r="H7125" s="73">
        <v>45140</v>
      </c>
      <c r="I7125" s="76" t="s">
        <v>81</v>
      </c>
      <c r="K7125" s="61" t="str">
        <f ca="1">LeaveTracker[[#This Row],[Days]]&amp;" "&amp;LeaveTracker[[#This Row],[Type of Leave]]</f>
        <v>3 SL</v>
      </c>
      <c r="L7125" s="74">
        <f ca="1">NETWORKDAYS(LeaveTracker[[#This Row],[Start Date]],LeaveTracker[[#This Row],[End Date]],lstHolidays)</f>
        <v>3</v>
      </c>
      <c r="M7125" s="27"/>
    </row>
    <row r="7126" spans="1:13" ht="30" hidden="1" customHeight="1" x14ac:dyDescent="0.3">
      <c r="A7126" s="27">
        <f t="shared" si="86"/>
        <v>3244</v>
      </c>
      <c r="B7126" s="69">
        <v>45140</v>
      </c>
      <c r="C7126" s="31">
        <v>45124</v>
      </c>
      <c r="D7126" s="70" t="s">
        <v>2483</v>
      </c>
      <c r="E7126" s="71" t="str">
        <f>IF(ISBLANK(LeaveTracker[[#This Row],[Employee Name]]),"-----",VLOOKUP(LeaveTracker[[#This Row],[Employee Name]],Employees[[Employee Name]:[Office]],7))</f>
        <v>CHO</v>
      </c>
      <c r="F7126" s="71" t="str">
        <f>IF(ISBLANK(LeaveTracker[[#This Row],[Employee Name]]),"-----",VLOOKUP(LeaveTracker[[#This Row],[Employee Name]],Employees[[Employee Name]:[Office]],6))</f>
        <v>REGULAR</v>
      </c>
      <c r="G7126" s="73">
        <v>45110</v>
      </c>
      <c r="H7126" s="73">
        <v>45110</v>
      </c>
      <c r="I7126" s="76" t="s">
        <v>81</v>
      </c>
      <c r="K7126" s="61" t="str">
        <f ca="1">LeaveTracker[[#This Row],[Days]]&amp;" "&amp;LeaveTracker[[#This Row],[Type of Leave]]</f>
        <v>1 SL</v>
      </c>
      <c r="L7126" s="74">
        <f ca="1">NETWORKDAYS(LeaveTracker[[#This Row],[Start Date]],LeaveTracker[[#This Row],[End Date]],lstHolidays)</f>
        <v>1</v>
      </c>
      <c r="M7126" s="27"/>
    </row>
    <row r="7127" spans="1:13" ht="30" hidden="1" customHeight="1" x14ac:dyDescent="0.3">
      <c r="A7127" s="27">
        <f t="shared" si="86"/>
        <v>3245</v>
      </c>
      <c r="B7127" s="69">
        <v>45140</v>
      </c>
      <c r="C7127" s="31">
        <v>45124</v>
      </c>
      <c r="D7127" s="70" t="s">
        <v>2483</v>
      </c>
      <c r="E7127" s="71" t="str">
        <f>IF(ISBLANK(LeaveTracker[[#This Row],[Employee Name]]),"-----",VLOOKUP(LeaveTracker[[#This Row],[Employee Name]],Employees[[Employee Name]:[Office]],7))</f>
        <v>CHO</v>
      </c>
      <c r="F7127" s="71" t="str">
        <f>IF(ISBLANK(LeaveTracker[[#This Row],[Employee Name]]),"-----",VLOOKUP(LeaveTracker[[#This Row],[Employee Name]],Employees[[Employee Name]:[Office]],6))</f>
        <v>REGULAR</v>
      </c>
      <c r="G7127" s="73">
        <v>45118</v>
      </c>
      <c r="H7127" s="73">
        <v>45118</v>
      </c>
      <c r="I7127" s="76" t="s">
        <v>81</v>
      </c>
      <c r="K7127" s="61" t="str">
        <f ca="1">LeaveTracker[[#This Row],[Days]]&amp;" "&amp;LeaveTracker[[#This Row],[Type of Leave]]</f>
        <v>1 SL</v>
      </c>
      <c r="L7127" s="74">
        <f ca="1">NETWORKDAYS(LeaveTracker[[#This Row],[Start Date]],LeaveTracker[[#This Row],[End Date]],lstHolidays)</f>
        <v>1</v>
      </c>
      <c r="M7127" s="27"/>
    </row>
    <row r="7128" spans="1:13" ht="30" hidden="1" customHeight="1" x14ac:dyDescent="0.3">
      <c r="A7128" s="27">
        <f t="shared" si="86"/>
        <v>3246</v>
      </c>
      <c r="B7128" s="69">
        <v>45140</v>
      </c>
      <c r="C7128" s="31">
        <v>45124</v>
      </c>
      <c r="D7128" s="70" t="s">
        <v>2483</v>
      </c>
      <c r="E7128" s="71" t="str">
        <f>IF(ISBLANK(LeaveTracker[[#This Row],[Employee Name]]),"-----",VLOOKUP(LeaveTracker[[#This Row],[Employee Name]],Employees[[Employee Name]:[Office]],7))</f>
        <v>CHO</v>
      </c>
      <c r="F7128" s="71" t="str">
        <f>IF(ISBLANK(LeaveTracker[[#This Row],[Employee Name]]),"-----",VLOOKUP(LeaveTracker[[#This Row],[Employee Name]],Employees[[Employee Name]:[Office]],6))</f>
        <v>REGULAR</v>
      </c>
      <c r="G7128" s="73">
        <v>45121</v>
      </c>
      <c r="H7128" s="73">
        <v>45121</v>
      </c>
      <c r="I7128" s="76" t="s">
        <v>81</v>
      </c>
      <c r="K7128" s="61" t="str">
        <f ca="1">LeaveTracker[[#This Row],[Days]]&amp;" "&amp;LeaveTracker[[#This Row],[Type of Leave]]</f>
        <v>1 SL</v>
      </c>
      <c r="L7128" s="74">
        <f ca="1">NETWORKDAYS(LeaveTracker[[#This Row],[Start Date]],LeaveTracker[[#This Row],[End Date]],lstHolidays)</f>
        <v>1</v>
      </c>
      <c r="M7128" s="27"/>
    </row>
    <row r="7129" spans="1:13" ht="30" customHeight="1" x14ac:dyDescent="0.3">
      <c r="A7129" s="27">
        <f t="shared" si="86"/>
        <v>3247</v>
      </c>
      <c r="B7129" s="69">
        <v>45145</v>
      </c>
      <c r="C7129" s="31">
        <v>45145</v>
      </c>
      <c r="D7129" s="70" t="s">
        <v>1017</v>
      </c>
      <c r="E7129" s="71" t="str">
        <f>IF(ISBLANK(LeaveTracker[[#This Row],[Employee Name]]),"-----",VLOOKUP(LeaveTracker[[#This Row],[Employee Name]],Employees[[Employee Name]:[Office]],7))</f>
        <v>LANDTAX</v>
      </c>
      <c r="F7129" s="71" t="str">
        <f>IF(ISBLANK(LeaveTracker[[#This Row],[Employee Name]]),"-----",VLOOKUP(LeaveTracker[[#This Row],[Employee Name]],Employees[[Employee Name]:[Office]],6))</f>
        <v>REGULAR</v>
      </c>
      <c r="G7129" s="73">
        <v>45141</v>
      </c>
      <c r="H7129" s="73">
        <v>45143</v>
      </c>
      <c r="I7129" s="76" t="s">
        <v>81</v>
      </c>
      <c r="K7129" s="61" t="str">
        <f>LeaveTracker[[#This Row],[Days]]&amp;" "&amp;LeaveTracker[[#This Row],[Type of Leave]]</f>
        <v>3 SL</v>
      </c>
      <c r="L7129" s="74">
        <v>3</v>
      </c>
      <c r="M7129" s="27"/>
    </row>
    <row r="7130" spans="1:13" ht="30" customHeight="1" x14ac:dyDescent="0.3">
      <c r="A7130" s="27">
        <f t="shared" si="86"/>
        <v>3248</v>
      </c>
      <c r="B7130" s="69">
        <v>45145</v>
      </c>
      <c r="C7130" s="31">
        <v>45140</v>
      </c>
      <c r="D7130" s="70" t="s">
        <v>1017</v>
      </c>
      <c r="E7130" s="71" t="str">
        <f>IF(ISBLANK(LeaveTracker[[#This Row],[Employee Name]]),"-----",VLOOKUP(LeaveTracker[[#This Row],[Employee Name]],Employees[[Employee Name]:[Office]],7))</f>
        <v>LANDTAX</v>
      </c>
      <c r="F7130" s="71" t="str">
        <f>IF(ISBLANK(LeaveTracker[[#This Row],[Employee Name]]),"-----",VLOOKUP(LeaveTracker[[#This Row],[Employee Name]],Employees[[Employee Name]:[Office]],6))</f>
        <v>REGULAR</v>
      </c>
      <c r="G7130" s="73">
        <v>45134</v>
      </c>
      <c r="H7130" s="73">
        <v>45134</v>
      </c>
      <c r="I7130" s="76" t="s">
        <v>81</v>
      </c>
      <c r="K7130" s="61" t="str">
        <f ca="1">LeaveTracker[[#This Row],[Days]]&amp;" "&amp;LeaveTracker[[#This Row],[Type of Leave]]</f>
        <v>1 SL</v>
      </c>
      <c r="L7130" s="74">
        <f ca="1">NETWORKDAYS(LeaveTracker[[#This Row],[Start Date]],LeaveTracker[[#This Row],[End Date]],lstHolidays)</f>
        <v>1</v>
      </c>
      <c r="M7130" s="27"/>
    </row>
    <row r="7131" spans="1:13" ht="30" customHeight="1" x14ac:dyDescent="0.3">
      <c r="A7131" s="27">
        <f t="shared" si="86"/>
        <v>3249</v>
      </c>
      <c r="B7131" s="69">
        <v>45145</v>
      </c>
      <c r="C7131" s="31">
        <v>45141</v>
      </c>
      <c r="D7131" s="70" t="s">
        <v>779</v>
      </c>
      <c r="E7131" s="71" t="str">
        <f>IF(ISBLANK(LeaveTracker[[#This Row],[Employee Name]]),"-----",VLOOKUP(LeaveTracker[[#This Row],[Employee Name]],Employees[[Employee Name]:[Office]],7))</f>
        <v>AGRICULTURE OFFICE</v>
      </c>
      <c r="F7131" s="71" t="str">
        <f>IF(ISBLANK(LeaveTracker[[#This Row],[Employee Name]]),"-----",VLOOKUP(LeaveTracker[[#This Row],[Employee Name]],Employees[[Employee Name]:[Office]],6))</f>
        <v>REGULAR</v>
      </c>
      <c r="G7131" s="73">
        <v>45140</v>
      </c>
      <c r="H7131" s="73">
        <v>45140</v>
      </c>
      <c r="I7131" s="76" t="s">
        <v>81</v>
      </c>
      <c r="K7131" s="61" t="str">
        <f ca="1">LeaveTracker[[#This Row],[Days]]&amp;" "&amp;LeaveTracker[[#This Row],[Type of Leave]]</f>
        <v>1 SL</v>
      </c>
      <c r="L7131" s="74">
        <f ca="1">NETWORKDAYS(LeaveTracker[[#This Row],[Start Date]],LeaveTracker[[#This Row],[End Date]],lstHolidays)</f>
        <v>1</v>
      </c>
      <c r="M7131" s="27"/>
    </row>
    <row r="7132" spans="1:13" ht="30" customHeight="1" x14ac:dyDescent="0.3">
      <c r="A7132" s="27">
        <f t="shared" si="86"/>
        <v>3250</v>
      </c>
      <c r="B7132" s="69">
        <v>45145</v>
      </c>
      <c r="C7132" s="31">
        <v>45132</v>
      </c>
      <c r="D7132" s="70" t="s">
        <v>624</v>
      </c>
      <c r="E7132" s="71" t="str">
        <f>IF(ISBLANK(LeaveTracker[[#This Row],[Employee Name]]),"-----",VLOOKUP(LeaveTracker[[#This Row],[Employee Name]],Employees[[Employee Name]:[Office]],7))</f>
        <v>CTO</v>
      </c>
      <c r="F7132" s="71" t="str">
        <f>IF(ISBLANK(LeaveTracker[[#This Row],[Employee Name]]),"-----",VLOOKUP(LeaveTracker[[#This Row],[Employee Name]],Employees[[Employee Name]:[Office]],6))</f>
        <v>REGULAR</v>
      </c>
      <c r="G7132" s="73">
        <v>45146</v>
      </c>
      <c r="H7132" s="73">
        <v>45146</v>
      </c>
      <c r="I7132" s="76" t="s">
        <v>82</v>
      </c>
      <c r="K7132" s="61" t="str">
        <f ca="1">LeaveTracker[[#This Row],[Days]]&amp;" "&amp;LeaveTracker[[#This Row],[Type of Leave]]</f>
        <v>1 VL</v>
      </c>
      <c r="L7132" s="74">
        <f ca="1">NETWORKDAYS(LeaveTracker[[#This Row],[Start Date]],LeaveTracker[[#This Row],[End Date]],lstHolidays)</f>
        <v>1</v>
      </c>
      <c r="M7132" s="27"/>
    </row>
    <row r="7133" spans="1:13" ht="30" customHeight="1" x14ac:dyDescent="0.3">
      <c r="A7133" s="27">
        <f t="shared" si="86"/>
        <v>3251</v>
      </c>
      <c r="B7133" s="69">
        <v>45145</v>
      </c>
      <c r="C7133" s="31">
        <v>45140</v>
      </c>
      <c r="D7133" s="70" t="s">
        <v>268</v>
      </c>
      <c r="E7133" s="71" t="str">
        <f>IF(ISBLANK(LeaveTracker[[#This Row],[Employee Name]]),"-----",VLOOKUP(LeaveTracker[[#This Row],[Employee Name]],Employees[[Employee Name]:[Office]],7))</f>
        <v>PICNIC GROVE</v>
      </c>
      <c r="F7133" s="71" t="str">
        <f>IF(ISBLANK(LeaveTracker[[#This Row],[Employee Name]]),"-----",VLOOKUP(LeaveTracker[[#This Row],[Employee Name]],Employees[[Employee Name]:[Office]],6))</f>
        <v>REGULAR</v>
      </c>
      <c r="G7133" s="73">
        <v>45138</v>
      </c>
      <c r="H7133" s="73">
        <v>45138</v>
      </c>
      <c r="I7133" s="76" t="s">
        <v>81</v>
      </c>
      <c r="K7133" s="61" t="str">
        <f ca="1">LeaveTracker[[#This Row],[Days]]&amp;" "&amp;LeaveTracker[[#This Row],[Type of Leave]]</f>
        <v>1 SL</v>
      </c>
      <c r="L7133" s="74">
        <f ca="1">NETWORKDAYS(LeaveTracker[[#This Row],[Start Date]],LeaveTracker[[#This Row],[End Date]],lstHolidays)</f>
        <v>1</v>
      </c>
      <c r="M7133" s="27"/>
    </row>
    <row r="7134" spans="1:13" ht="30" customHeight="1" x14ac:dyDescent="0.3">
      <c r="A7134" s="27">
        <f t="shared" si="86"/>
        <v>3252</v>
      </c>
      <c r="B7134" s="69">
        <v>45145</v>
      </c>
      <c r="C7134" s="31">
        <v>45140</v>
      </c>
      <c r="D7134" s="70" t="s">
        <v>1002</v>
      </c>
      <c r="E7134" s="71" t="str">
        <f>IF(ISBLANK(LeaveTracker[[#This Row],[Employee Name]]),"-----",VLOOKUP(LeaveTracker[[#This Row],[Employee Name]],Employees[[Employee Name]:[Office]],7))</f>
        <v>CEO</v>
      </c>
      <c r="F7134" s="71" t="str">
        <f>IF(ISBLANK(LeaveTracker[[#This Row],[Employee Name]]),"-----",VLOOKUP(LeaveTracker[[#This Row],[Employee Name]],Employees[[Employee Name]:[Office]],6))</f>
        <v>REGULAR</v>
      </c>
      <c r="G7134" s="73">
        <v>45147</v>
      </c>
      <c r="H7134" s="73">
        <v>45147</v>
      </c>
      <c r="I7134" s="76" t="s">
        <v>82</v>
      </c>
      <c r="K7134" s="61" t="str">
        <f ca="1">LeaveTracker[[#This Row],[Days]]&amp;" "&amp;LeaveTracker[[#This Row],[Type of Leave]]</f>
        <v>1 VL</v>
      </c>
      <c r="L7134" s="74">
        <f ca="1">NETWORKDAYS(LeaveTracker[[#This Row],[Start Date]],LeaveTracker[[#This Row],[End Date]],lstHolidays)</f>
        <v>1</v>
      </c>
      <c r="M7134" s="27"/>
    </row>
    <row r="7135" spans="1:13" ht="30" customHeight="1" x14ac:dyDescent="0.3">
      <c r="A7135" s="27">
        <f t="shared" si="86"/>
        <v>3253</v>
      </c>
      <c r="B7135" s="69">
        <v>45145</v>
      </c>
      <c r="C7135" s="31">
        <v>45138</v>
      </c>
      <c r="D7135" s="70" t="s">
        <v>1308</v>
      </c>
      <c r="E7135" s="71" t="str">
        <f>IF(ISBLANK(LeaveTracker[[#This Row],[Employee Name]]),"-----",VLOOKUP(LeaveTracker[[#This Row],[Employee Name]],Employees[[Employee Name]:[Office]],7))</f>
        <v>CTO</v>
      </c>
      <c r="F7135" s="71" t="str">
        <f>IF(ISBLANK(LeaveTracker[[#This Row],[Employee Name]]),"-----",VLOOKUP(LeaveTracker[[#This Row],[Employee Name]],Employees[[Employee Name]:[Office]],6))</f>
        <v>REGULAR</v>
      </c>
      <c r="G7135" s="73">
        <v>45140</v>
      </c>
      <c r="H7135" s="73">
        <v>45140</v>
      </c>
      <c r="I7135" s="76" t="s">
        <v>81</v>
      </c>
      <c r="K7135" s="61" t="str">
        <f ca="1">LeaveTracker[[#This Row],[Days]]&amp;" "&amp;LeaveTracker[[#This Row],[Type of Leave]]</f>
        <v>1 SL</v>
      </c>
      <c r="L7135" s="74">
        <f ca="1">NETWORKDAYS(LeaveTracker[[#This Row],[Start Date]],LeaveTracker[[#This Row],[End Date]],lstHolidays)</f>
        <v>1</v>
      </c>
      <c r="M7135" s="27"/>
    </row>
    <row r="7136" spans="1:13" ht="30" customHeight="1" x14ac:dyDescent="0.3">
      <c r="A7136" s="27">
        <f t="shared" si="86"/>
        <v>3254</v>
      </c>
      <c r="B7136" s="69">
        <v>45145</v>
      </c>
      <c r="C7136" s="31">
        <v>45141</v>
      </c>
      <c r="D7136" s="70" t="s">
        <v>422</v>
      </c>
      <c r="E7136" s="71" t="str">
        <f>IF(ISBLANK(LeaveTracker[[#This Row],[Employee Name]]),"-----",VLOOKUP(LeaveTracker[[#This Row],[Employee Name]],Employees[[Employee Name]:[Office]],7))</f>
        <v>CTO</v>
      </c>
      <c r="F7136" s="71" t="str">
        <f>IF(ISBLANK(LeaveTracker[[#This Row],[Employee Name]]),"-----",VLOOKUP(LeaveTracker[[#This Row],[Employee Name]],Employees[[Employee Name]:[Office]],6))</f>
        <v>REGULAR</v>
      </c>
      <c r="G7136" s="73">
        <v>45139</v>
      </c>
      <c r="H7136" s="73">
        <v>45140</v>
      </c>
      <c r="I7136" s="76" t="s">
        <v>81</v>
      </c>
      <c r="K7136" s="61" t="str">
        <f ca="1">LeaveTracker[[#This Row],[Days]]&amp;" "&amp;LeaveTracker[[#This Row],[Type of Leave]]</f>
        <v>2 SL</v>
      </c>
      <c r="L7136" s="74">
        <f ca="1">NETWORKDAYS(LeaveTracker[[#This Row],[Start Date]],LeaveTracker[[#This Row],[End Date]],lstHolidays)</f>
        <v>2</v>
      </c>
      <c r="M7136" s="27"/>
    </row>
    <row r="7137" spans="1:13" ht="30" customHeight="1" x14ac:dyDescent="0.3">
      <c r="A7137" s="27">
        <f t="shared" si="86"/>
        <v>3255</v>
      </c>
      <c r="B7137" s="69">
        <v>45145</v>
      </c>
      <c r="C7137" s="31">
        <v>45138</v>
      </c>
      <c r="D7137" s="70" t="s">
        <v>960</v>
      </c>
      <c r="E7137" s="71" t="str">
        <f>IF(ISBLANK(LeaveTracker[[#This Row],[Employee Name]]),"-----",VLOOKUP(LeaveTracker[[#This Row],[Employee Name]],Employees[[Employee Name]:[Office]],7))</f>
        <v>ASSESSORS OFFICE</v>
      </c>
      <c r="F7137" s="71" t="str">
        <f>IF(ISBLANK(LeaveTracker[[#This Row],[Employee Name]]),"-----",VLOOKUP(LeaveTracker[[#This Row],[Employee Name]],Employees[[Employee Name]:[Office]],6))</f>
        <v>REGULAR</v>
      </c>
      <c r="G7137" s="73">
        <v>45124</v>
      </c>
      <c r="H7137" s="73">
        <v>45128</v>
      </c>
      <c r="I7137" s="76" t="s">
        <v>81</v>
      </c>
      <c r="K7137" s="61" t="str">
        <f ca="1">LeaveTracker[[#This Row],[Days]]&amp;" "&amp;LeaveTracker[[#This Row],[Type of Leave]]</f>
        <v>5 SL</v>
      </c>
      <c r="L7137" s="74">
        <f ca="1">NETWORKDAYS(LeaveTracker[[#This Row],[Start Date]],LeaveTracker[[#This Row],[End Date]],lstHolidays)</f>
        <v>5</v>
      </c>
      <c r="M7137" s="27"/>
    </row>
    <row r="7138" spans="1:13" ht="30" customHeight="1" x14ac:dyDescent="0.3">
      <c r="A7138" s="27">
        <v>3255</v>
      </c>
      <c r="B7138" s="69">
        <v>45145</v>
      </c>
      <c r="C7138" s="31">
        <v>45138</v>
      </c>
      <c r="D7138" s="70" t="s">
        <v>960</v>
      </c>
      <c r="E7138" s="71" t="str">
        <f>IF(ISBLANK(LeaveTracker[[#This Row],[Employee Name]]),"-----",VLOOKUP(LeaveTracker[[#This Row],[Employee Name]],Employees[[Employee Name]:[Office]],7))</f>
        <v>ASSESSORS OFFICE</v>
      </c>
      <c r="F7138" s="71" t="str">
        <f>IF(ISBLANK(LeaveTracker[[#This Row],[Employee Name]]),"-----",VLOOKUP(LeaveTracker[[#This Row],[Employee Name]],Employees[[Employee Name]:[Office]],6))</f>
        <v>REGULAR</v>
      </c>
      <c r="G7138" s="73">
        <v>45132</v>
      </c>
      <c r="H7138" s="73">
        <v>45135</v>
      </c>
      <c r="I7138" s="76" t="s">
        <v>81</v>
      </c>
      <c r="K7138" s="61" t="str">
        <f ca="1">LeaveTracker[[#This Row],[Days]]&amp;" "&amp;LeaveTracker[[#This Row],[Type of Leave]]</f>
        <v>4 SL</v>
      </c>
      <c r="L7138" s="74">
        <f ca="1">NETWORKDAYS(LeaveTracker[[#This Row],[Start Date]],LeaveTracker[[#This Row],[End Date]],lstHolidays)</f>
        <v>4</v>
      </c>
      <c r="M7138" s="27"/>
    </row>
    <row r="7139" spans="1:13" ht="30" customHeight="1" x14ac:dyDescent="0.3">
      <c r="A7139" s="68">
        <v>3255</v>
      </c>
      <c r="B7139" s="69">
        <v>45145</v>
      </c>
      <c r="C7139" s="31">
        <v>45138</v>
      </c>
      <c r="D7139" s="70" t="s">
        <v>960</v>
      </c>
      <c r="E7139" s="71" t="str">
        <f>IF(ISBLANK(LeaveTracker[[#This Row],[Employee Name]]),"-----",VLOOKUP(LeaveTracker[[#This Row],[Employee Name]],Employees[[Employee Name]:[Office]],7))</f>
        <v>ASSESSORS OFFICE</v>
      </c>
      <c r="F7139" s="71" t="str">
        <f>IF(ISBLANK(LeaveTracker[[#This Row],[Employee Name]]),"-----",VLOOKUP(LeaveTracker[[#This Row],[Employee Name]],Employees[[Employee Name]:[Office]],6))</f>
        <v>REGULAR</v>
      </c>
      <c r="G7139" s="73">
        <v>45138</v>
      </c>
      <c r="H7139" s="73">
        <v>45153</v>
      </c>
      <c r="I7139" s="76" t="s">
        <v>81</v>
      </c>
      <c r="K7139" s="61" t="str">
        <f ca="1">LeaveTracker[[#This Row],[Days]]&amp;" "&amp;LeaveTracker[[#This Row],[Type of Leave]]</f>
        <v>12 SL</v>
      </c>
      <c r="L7139" s="74">
        <f ca="1">NETWORKDAYS(LeaveTracker[[#This Row],[Start Date]],LeaveTracker[[#This Row],[End Date]],lstHolidays)</f>
        <v>12</v>
      </c>
      <c r="M7139" s="27"/>
    </row>
    <row r="7140" spans="1:13" ht="30" customHeight="1" x14ac:dyDescent="0.3">
      <c r="A7140" s="27">
        <f>A7138+1</f>
        <v>3256</v>
      </c>
      <c r="B7140" s="69">
        <v>45145</v>
      </c>
      <c r="C7140" s="31">
        <v>45140</v>
      </c>
      <c r="D7140" s="70" t="s">
        <v>693</v>
      </c>
      <c r="E7140" s="71" t="str">
        <f>IF(ISBLANK(LeaveTracker[[#This Row],[Employee Name]]),"-----",VLOOKUP(LeaveTracker[[#This Row],[Employee Name]],Employees[[Employee Name]:[Office]],7))</f>
        <v>VMO</v>
      </c>
      <c r="F7140" s="71" t="str">
        <f>IF(ISBLANK(LeaveTracker[[#This Row],[Employee Name]]),"-----",VLOOKUP(LeaveTracker[[#This Row],[Employee Name]],Employees[[Employee Name]:[Office]],6))</f>
        <v>REGULAR</v>
      </c>
      <c r="G7140" s="73">
        <v>45133</v>
      </c>
      <c r="H7140" s="73">
        <v>45133</v>
      </c>
      <c r="I7140" s="76" t="s">
        <v>81</v>
      </c>
      <c r="K7140" s="61" t="str">
        <f ca="1">LeaveTracker[[#This Row],[Days]]&amp;" "&amp;LeaveTracker[[#This Row],[Type of Leave]]</f>
        <v>1 SL</v>
      </c>
      <c r="L7140" s="74">
        <f ca="1">NETWORKDAYS(LeaveTracker[[#This Row],[Start Date]],LeaveTracker[[#This Row],[End Date]],lstHolidays)</f>
        <v>1</v>
      </c>
      <c r="M7140" s="27"/>
    </row>
    <row r="7141" spans="1:13" ht="30" customHeight="1" x14ac:dyDescent="0.3">
      <c r="A7141" s="68">
        <v>3256</v>
      </c>
      <c r="B7141" s="69">
        <v>45145</v>
      </c>
      <c r="C7141" s="31">
        <v>45140</v>
      </c>
      <c r="D7141" s="70" t="s">
        <v>693</v>
      </c>
      <c r="E7141" s="71" t="str">
        <f>IF(ISBLANK(LeaveTracker[[#This Row],[Employee Name]]),"-----",VLOOKUP(LeaveTracker[[#This Row],[Employee Name]],Employees[[Employee Name]:[Office]],7))</f>
        <v>VMO</v>
      </c>
      <c r="F7141" s="71" t="str">
        <f>IF(ISBLANK(LeaveTracker[[#This Row],[Employee Name]]),"-----",VLOOKUP(LeaveTracker[[#This Row],[Employee Name]],Employees[[Employee Name]:[Office]],6))</f>
        <v>REGULAR</v>
      </c>
      <c r="G7141" s="73">
        <v>45138</v>
      </c>
      <c r="H7141" s="73">
        <v>45138</v>
      </c>
      <c r="I7141" s="76" t="s">
        <v>81</v>
      </c>
      <c r="K7141" s="61" t="str">
        <f ca="1">LeaveTracker[[#This Row],[Days]]&amp;" "&amp;LeaveTracker[[#This Row],[Type of Leave]]</f>
        <v>1 SL</v>
      </c>
      <c r="L7141" s="74">
        <f ca="1">NETWORKDAYS(LeaveTracker[[#This Row],[Start Date]],LeaveTracker[[#This Row],[End Date]],lstHolidays)</f>
        <v>1</v>
      </c>
      <c r="M7141" s="27"/>
    </row>
    <row r="7142" spans="1:13" ht="30" customHeight="1" x14ac:dyDescent="0.3">
      <c r="A7142" s="27">
        <f>A7140+1</f>
        <v>3257</v>
      </c>
      <c r="B7142" s="69">
        <v>45145</v>
      </c>
      <c r="C7142" s="31">
        <v>45141</v>
      </c>
      <c r="D7142" s="70" t="s">
        <v>110</v>
      </c>
      <c r="E7142" s="71" t="str">
        <f>IF(ISBLANK(LeaveTracker[[#This Row],[Employee Name]]),"-----",VLOOKUP(LeaveTracker[[#This Row],[Employee Name]],Employees[[Employee Name]:[Office]],7))</f>
        <v>ADMIN OFFICE</v>
      </c>
      <c r="F7142" s="71" t="str">
        <f>IF(ISBLANK(LeaveTracker[[#This Row],[Employee Name]]),"-----",VLOOKUP(LeaveTracker[[#This Row],[Employee Name]],Employees[[Employee Name]:[Office]],6))</f>
        <v>REGULAR</v>
      </c>
      <c r="G7142" s="73">
        <v>45140</v>
      </c>
      <c r="H7142" s="73">
        <v>45140</v>
      </c>
      <c r="I7142" s="76" t="s">
        <v>81</v>
      </c>
      <c r="K7142" s="61" t="str">
        <f ca="1">LeaveTracker[[#This Row],[Days]]&amp;" "&amp;LeaveTracker[[#This Row],[Type of Leave]]</f>
        <v>1 SL</v>
      </c>
      <c r="L7142" s="74">
        <f ca="1">NETWORKDAYS(LeaveTracker[[#This Row],[Start Date]],LeaveTracker[[#This Row],[End Date]],lstHolidays)</f>
        <v>1</v>
      </c>
      <c r="M7142" s="27"/>
    </row>
    <row r="7143" spans="1:13" ht="30" customHeight="1" x14ac:dyDescent="0.3">
      <c r="A7143" s="27">
        <f t="shared" si="86"/>
        <v>3258</v>
      </c>
      <c r="B7143" s="69">
        <v>45145</v>
      </c>
      <c r="C7143" s="31">
        <v>45140</v>
      </c>
      <c r="D7143" s="70" t="s">
        <v>833</v>
      </c>
      <c r="E7143" s="71" t="str">
        <f>IF(ISBLANK(LeaveTracker[[#This Row],[Employee Name]]),"-----",VLOOKUP(LeaveTracker[[#This Row],[Employee Name]],Employees[[Employee Name]:[Office]],7))</f>
        <v>CTO</v>
      </c>
      <c r="F7143" s="71" t="str">
        <f>IF(ISBLANK(LeaveTracker[[#This Row],[Employee Name]]),"-----",VLOOKUP(LeaveTracker[[#This Row],[Employee Name]],Employees[[Employee Name]:[Office]],6))</f>
        <v>REGULAR</v>
      </c>
      <c r="G7143" s="73">
        <v>45139</v>
      </c>
      <c r="H7143" s="73">
        <v>45139</v>
      </c>
      <c r="I7143" s="76" t="s">
        <v>81</v>
      </c>
      <c r="K7143" s="61" t="str">
        <f ca="1">LeaveTracker[[#This Row],[Days]]&amp;" "&amp;LeaveTracker[[#This Row],[Type of Leave]]</f>
        <v>1 SL</v>
      </c>
      <c r="L7143" s="74">
        <f ca="1">NETWORKDAYS(LeaveTracker[[#This Row],[Start Date]],LeaveTracker[[#This Row],[End Date]],lstHolidays)</f>
        <v>1</v>
      </c>
      <c r="M7143" s="27"/>
    </row>
    <row r="7144" spans="1:13" ht="30" customHeight="1" x14ac:dyDescent="0.3">
      <c r="A7144" s="27">
        <f t="shared" si="86"/>
        <v>3259</v>
      </c>
      <c r="B7144" s="69">
        <v>45145</v>
      </c>
      <c r="C7144" s="31">
        <v>45140</v>
      </c>
      <c r="D7144" s="70" t="s">
        <v>2309</v>
      </c>
      <c r="E7144" s="71" t="str">
        <f>IF(ISBLANK(LeaveTracker[[#This Row],[Employee Name]]),"-----",VLOOKUP(LeaveTracker[[#This Row],[Employee Name]],Employees[[Employee Name]:[Office]],7))</f>
        <v>ONT</v>
      </c>
      <c r="F7144" s="71">
        <f>IF(ISBLANK(LeaveTracker[[#This Row],[Employee Name]]),"-----",VLOOKUP(LeaveTracker[[#This Row],[Employee Name]],Employees[[Employee Name]:[Office]],6))</f>
        <v>0</v>
      </c>
      <c r="G7144" s="73">
        <v>45160</v>
      </c>
      <c r="H7144" s="73">
        <v>45166</v>
      </c>
      <c r="I7144" s="76" t="s">
        <v>82</v>
      </c>
      <c r="K7144" s="61" t="str">
        <f ca="1">LeaveTracker[[#This Row],[Days]]&amp;" "&amp;LeaveTracker[[#This Row],[Type of Leave]]</f>
        <v>5 VL</v>
      </c>
      <c r="L7144" s="74">
        <f ca="1">NETWORKDAYS(LeaveTracker[[#This Row],[Start Date]],LeaveTracker[[#This Row],[End Date]],lstHolidays)</f>
        <v>5</v>
      </c>
      <c r="M7144" s="27"/>
    </row>
    <row r="7145" spans="1:13" ht="30" customHeight="1" x14ac:dyDescent="0.3">
      <c r="A7145" s="27">
        <f t="shared" si="86"/>
        <v>3260</v>
      </c>
      <c r="B7145" s="69">
        <v>45145</v>
      </c>
      <c r="C7145" s="31">
        <v>45141</v>
      </c>
      <c r="D7145" s="70" t="s">
        <v>530</v>
      </c>
      <c r="E7145" s="71" t="str">
        <f>IF(ISBLANK(LeaveTracker[[#This Row],[Employee Name]]),"-----",VLOOKUP(LeaveTracker[[#This Row],[Employee Name]],Employees[[Employee Name]:[Office]],7))</f>
        <v>GSO</v>
      </c>
      <c r="F7145" s="71" t="str">
        <f>IF(ISBLANK(LeaveTracker[[#This Row],[Employee Name]]),"-----",VLOOKUP(LeaveTracker[[#This Row],[Employee Name]],Employees[[Employee Name]:[Office]],6))</f>
        <v>REGULAR</v>
      </c>
      <c r="G7145" s="73">
        <v>45140</v>
      </c>
      <c r="H7145" s="73">
        <v>45140</v>
      </c>
      <c r="I7145" s="76" t="s">
        <v>298</v>
      </c>
      <c r="J7145" s="43" t="s">
        <v>1003</v>
      </c>
      <c r="K7145" s="61" t="str">
        <f ca="1">LeaveTracker[[#This Row],[Days]]&amp;" "&amp;LeaveTracker[[#This Row],[Type of Leave]]</f>
        <v>1 OTHER</v>
      </c>
      <c r="L7145" s="74">
        <f ca="1">NETWORKDAYS(LeaveTracker[[#This Row],[Start Date]],LeaveTracker[[#This Row],[End Date]],lstHolidays)</f>
        <v>1</v>
      </c>
      <c r="M7145" s="27"/>
    </row>
    <row r="7146" spans="1:13" ht="30" customHeight="1" x14ac:dyDescent="0.3">
      <c r="A7146" s="27">
        <f t="shared" si="86"/>
        <v>3261</v>
      </c>
      <c r="B7146" s="69">
        <v>45145</v>
      </c>
      <c r="C7146" s="31">
        <v>45131</v>
      </c>
      <c r="D7146" s="70" t="s">
        <v>394</v>
      </c>
      <c r="E7146" s="71" t="str">
        <f>IF(ISBLANK(LeaveTracker[[#This Row],[Employee Name]]),"-----",VLOOKUP(LeaveTracker[[#This Row],[Employee Name]],Employees[[Employee Name]:[Office]],7))</f>
        <v>CTO</v>
      </c>
      <c r="F7146" s="71" t="str">
        <f>IF(ISBLANK(LeaveTracker[[#This Row],[Employee Name]]),"-----",VLOOKUP(LeaveTracker[[#This Row],[Employee Name]],Employees[[Employee Name]:[Office]],6))</f>
        <v>REGULAR</v>
      </c>
      <c r="G7146" s="73">
        <v>45135</v>
      </c>
      <c r="H7146" s="73">
        <v>45135</v>
      </c>
      <c r="I7146" s="76" t="s">
        <v>298</v>
      </c>
      <c r="J7146" s="43" t="s">
        <v>1003</v>
      </c>
      <c r="K7146" s="61" t="str">
        <f ca="1">LeaveTracker[[#This Row],[Days]]&amp;" "&amp;LeaveTracker[[#This Row],[Type of Leave]]</f>
        <v>1 OTHER</v>
      </c>
      <c r="L7146" s="74">
        <f ca="1">NETWORKDAYS(LeaveTracker[[#This Row],[Start Date]],LeaveTracker[[#This Row],[End Date]],lstHolidays)</f>
        <v>1</v>
      </c>
      <c r="M7146" s="27"/>
    </row>
    <row r="7147" spans="1:13" ht="30" customHeight="1" x14ac:dyDescent="0.3">
      <c r="A7147" s="27">
        <f t="shared" si="86"/>
        <v>3262</v>
      </c>
      <c r="B7147" s="69">
        <v>45145</v>
      </c>
      <c r="C7147" s="31">
        <v>45140</v>
      </c>
      <c r="D7147" s="70" t="s">
        <v>380</v>
      </c>
      <c r="E7147" s="71" t="str">
        <f>IF(ISBLANK(LeaveTracker[[#This Row],[Employee Name]]),"-----",VLOOKUP(LeaveTracker[[#This Row],[Employee Name]],Employees[[Employee Name]:[Office]],7))</f>
        <v>CCT</v>
      </c>
      <c r="F7147" s="71" t="str">
        <f>IF(ISBLANK(LeaveTracker[[#This Row],[Employee Name]]),"-----",VLOOKUP(LeaveTracker[[#This Row],[Employee Name]],Employees[[Employee Name]:[Office]],6))</f>
        <v>REGULAR</v>
      </c>
      <c r="G7147" s="73">
        <v>45139</v>
      </c>
      <c r="H7147" s="73">
        <v>45139</v>
      </c>
      <c r="I7147" s="76" t="s">
        <v>81</v>
      </c>
      <c r="K7147" s="61" t="str">
        <f ca="1">LeaveTracker[[#This Row],[Days]]&amp;" "&amp;LeaveTracker[[#This Row],[Type of Leave]]</f>
        <v>1 SL</v>
      </c>
      <c r="L7147" s="74">
        <f ca="1">NETWORKDAYS(LeaveTracker[[#This Row],[Start Date]],LeaveTracker[[#This Row],[End Date]],lstHolidays)</f>
        <v>1</v>
      </c>
      <c r="M7147" s="27"/>
    </row>
    <row r="7148" spans="1:13" ht="30" customHeight="1" x14ac:dyDescent="0.3">
      <c r="A7148" s="27">
        <f t="shared" si="86"/>
        <v>3263</v>
      </c>
      <c r="B7148" s="69">
        <v>45145</v>
      </c>
      <c r="C7148" s="31">
        <v>45128</v>
      </c>
      <c r="D7148" s="70" t="s">
        <v>380</v>
      </c>
      <c r="E7148" s="71" t="str">
        <f>IF(ISBLANK(LeaveTracker[[#This Row],[Employee Name]]),"-----",VLOOKUP(LeaveTracker[[#This Row],[Employee Name]],Employees[[Employee Name]:[Office]],7))</f>
        <v>CCT</v>
      </c>
      <c r="F7148" s="71" t="str">
        <f>IF(ISBLANK(LeaveTracker[[#This Row],[Employee Name]]),"-----",VLOOKUP(LeaveTracker[[#This Row],[Employee Name]],Employees[[Employee Name]:[Office]],6))</f>
        <v>REGULAR</v>
      </c>
      <c r="G7148" s="73">
        <v>45146</v>
      </c>
      <c r="H7148" s="73">
        <v>45149</v>
      </c>
      <c r="I7148" s="76" t="s">
        <v>82</v>
      </c>
      <c r="K7148" s="61" t="str">
        <f ca="1">LeaveTracker[[#This Row],[Days]]&amp;" "&amp;LeaveTracker[[#This Row],[Type of Leave]]</f>
        <v>4 VL</v>
      </c>
      <c r="L7148" s="74">
        <f ca="1">NETWORKDAYS(LeaveTracker[[#This Row],[Start Date]],LeaveTracker[[#This Row],[End Date]],lstHolidays)</f>
        <v>4</v>
      </c>
      <c r="M7148" s="27"/>
    </row>
    <row r="7149" spans="1:13" ht="30" customHeight="1" x14ac:dyDescent="0.3">
      <c r="A7149" s="27">
        <f t="shared" si="86"/>
        <v>3264</v>
      </c>
      <c r="B7149" s="69">
        <v>45145</v>
      </c>
      <c r="C7149" s="31">
        <v>45140</v>
      </c>
      <c r="D7149" s="70" t="s">
        <v>737</v>
      </c>
      <c r="E7149" s="71" t="str">
        <f>IF(ISBLANK(LeaveTracker[[#This Row],[Employee Name]]),"-----",VLOOKUP(LeaveTracker[[#This Row],[Employee Name]],Employees[[Employee Name]:[Office]],7))</f>
        <v>CSWDO</v>
      </c>
      <c r="F7149" s="71" t="str">
        <f>IF(ISBLANK(LeaveTracker[[#This Row],[Employee Name]]),"-----",VLOOKUP(LeaveTracker[[#This Row],[Employee Name]],Employees[[Employee Name]:[Office]],6))</f>
        <v>REGULAR</v>
      </c>
      <c r="G7149" s="73">
        <v>45139</v>
      </c>
      <c r="H7149" s="73">
        <v>45139</v>
      </c>
      <c r="I7149" s="76" t="s">
        <v>81</v>
      </c>
      <c r="K7149" s="61" t="str">
        <f ca="1">LeaveTracker[[#This Row],[Days]]&amp;" "&amp;LeaveTracker[[#This Row],[Type of Leave]]</f>
        <v>1 SL</v>
      </c>
      <c r="L7149" s="74">
        <f ca="1">NETWORKDAYS(LeaveTracker[[#This Row],[Start Date]],LeaveTracker[[#This Row],[End Date]],lstHolidays)</f>
        <v>1</v>
      </c>
      <c r="M7149" s="27"/>
    </row>
    <row r="7150" spans="1:13" ht="30" customHeight="1" x14ac:dyDescent="0.3">
      <c r="A7150" s="27">
        <f t="shared" si="86"/>
        <v>3265</v>
      </c>
      <c r="B7150" s="69">
        <v>45145</v>
      </c>
      <c r="C7150" s="31">
        <v>45139</v>
      </c>
      <c r="D7150" s="70" t="s">
        <v>740</v>
      </c>
      <c r="E7150" s="71" t="str">
        <f>IF(ISBLANK(LeaveTracker[[#This Row],[Employee Name]]),"-----",VLOOKUP(LeaveTracker[[#This Row],[Employee Name]],Employees[[Employee Name]:[Office]],7))</f>
        <v>CSWDO</v>
      </c>
      <c r="F7150" s="71" t="str">
        <f>IF(ISBLANK(LeaveTracker[[#This Row],[Employee Name]]),"-----",VLOOKUP(LeaveTracker[[#This Row],[Employee Name]],Employees[[Employee Name]:[Office]],6))</f>
        <v>REGULAR</v>
      </c>
      <c r="G7150" s="73">
        <v>45148</v>
      </c>
      <c r="H7150" s="73">
        <v>45149</v>
      </c>
      <c r="I7150" s="76" t="s">
        <v>298</v>
      </c>
      <c r="J7150" s="43" t="s">
        <v>1003</v>
      </c>
      <c r="K7150" s="61" t="str">
        <f ca="1">LeaveTracker[[#This Row],[Days]]&amp;" "&amp;LeaveTracker[[#This Row],[Type of Leave]]</f>
        <v>2 OTHER</v>
      </c>
      <c r="L7150" s="74">
        <f ca="1">NETWORKDAYS(LeaveTracker[[#This Row],[Start Date]],LeaveTracker[[#This Row],[End Date]],lstHolidays)</f>
        <v>2</v>
      </c>
      <c r="M7150" s="27"/>
    </row>
    <row r="7151" spans="1:13" ht="30" customHeight="1" x14ac:dyDescent="0.3">
      <c r="A7151" s="27">
        <f t="shared" si="86"/>
        <v>3266</v>
      </c>
      <c r="B7151" s="69">
        <v>45145</v>
      </c>
      <c r="C7151" s="31">
        <v>45142</v>
      </c>
      <c r="D7151" s="70" t="s">
        <v>904</v>
      </c>
      <c r="E7151" s="71" t="str">
        <f>IF(ISBLANK(LeaveTracker[[#This Row],[Employee Name]]),"-----",VLOOKUP(LeaveTracker[[#This Row],[Employee Name]],Employees[[Employee Name]:[Office]],7))</f>
        <v>CEO</v>
      </c>
      <c r="F7151" s="71" t="str">
        <f>IF(ISBLANK(LeaveTracker[[#This Row],[Employee Name]]),"-----",VLOOKUP(LeaveTracker[[#This Row],[Employee Name]],Employees[[Employee Name]:[Office]],6))</f>
        <v>REGULAR</v>
      </c>
      <c r="G7151" s="73">
        <v>45138</v>
      </c>
      <c r="H7151" s="73">
        <v>45139</v>
      </c>
      <c r="I7151" s="76" t="s">
        <v>81</v>
      </c>
      <c r="K7151" s="61" t="str">
        <f ca="1">LeaveTracker[[#This Row],[Days]]&amp;" "&amp;LeaveTracker[[#This Row],[Type of Leave]]</f>
        <v>2 SL</v>
      </c>
      <c r="L7151" s="74">
        <f ca="1">NETWORKDAYS(LeaveTracker[[#This Row],[Start Date]],LeaveTracker[[#This Row],[End Date]],lstHolidays)</f>
        <v>2</v>
      </c>
      <c r="M7151" s="27"/>
    </row>
    <row r="7152" spans="1:13" ht="30" customHeight="1" x14ac:dyDescent="0.3">
      <c r="A7152" s="27">
        <f t="shared" si="86"/>
        <v>3267</v>
      </c>
      <c r="B7152" s="69">
        <v>45145</v>
      </c>
      <c r="C7152" s="31">
        <v>45145</v>
      </c>
      <c r="D7152" s="70" t="s">
        <v>840</v>
      </c>
      <c r="E7152" s="71" t="str">
        <f>IF(ISBLANK(LeaveTracker[[#This Row],[Employee Name]]),"-----",VLOOKUP(LeaveTracker[[#This Row],[Employee Name]],Employees[[Employee Name]:[Office]],7))</f>
        <v>CEO</v>
      </c>
      <c r="F7152" s="71" t="str">
        <f>IF(ISBLANK(LeaveTracker[[#This Row],[Employee Name]]),"-----",VLOOKUP(LeaveTracker[[#This Row],[Employee Name]],Employees[[Employee Name]:[Office]],6))</f>
        <v>REGULAR</v>
      </c>
      <c r="G7152" s="73">
        <v>45141</v>
      </c>
      <c r="H7152" s="73">
        <v>45141</v>
      </c>
      <c r="I7152" s="76" t="s">
        <v>81</v>
      </c>
      <c r="K7152" s="61" t="str">
        <f ca="1">LeaveTracker[[#This Row],[Days]]&amp;" "&amp;LeaveTracker[[#This Row],[Type of Leave]]</f>
        <v>1 SL</v>
      </c>
      <c r="L7152" s="74">
        <f ca="1">NETWORKDAYS(LeaveTracker[[#This Row],[Start Date]],LeaveTracker[[#This Row],[End Date]],lstHolidays)</f>
        <v>1</v>
      </c>
      <c r="M7152" s="27"/>
    </row>
    <row r="7153" spans="1:13" ht="30" customHeight="1" x14ac:dyDescent="0.3">
      <c r="A7153" s="27">
        <f t="shared" si="86"/>
        <v>3268</v>
      </c>
      <c r="B7153" s="69">
        <v>45145</v>
      </c>
      <c r="C7153" s="31">
        <v>45140</v>
      </c>
      <c r="D7153" s="70" t="s">
        <v>1078</v>
      </c>
      <c r="E7153" s="71" t="str">
        <f>IF(ISBLANK(LeaveTracker[[#This Row],[Employee Name]]),"-----",VLOOKUP(LeaveTracker[[#This Row],[Employee Name]],Employees[[Employee Name]:[Office]],7))</f>
        <v>CTO</v>
      </c>
      <c r="F7153" s="71" t="str">
        <f>IF(ISBLANK(LeaveTracker[[#This Row],[Employee Name]]),"-----",VLOOKUP(LeaveTracker[[#This Row],[Employee Name]],Employees[[Employee Name]:[Office]],6))</f>
        <v>REGULAR</v>
      </c>
      <c r="G7153" s="73">
        <v>45139</v>
      </c>
      <c r="H7153" s="73">
        <v>45139</v>
      </c>
      <c r="I7153" s="76" t="s">
        <v>81</v>
      </c>
      <c r="K7153" s="61" t="str">
        <f ca="1">LeaveTracker[[#This Row],[Days]]&amp;" "&amp;LeaveTracker[[#This Row],[Type of Leave]]</f>
        <v>1 SL</v>
      </c>
      <c r="L7153" s="74">
        <f ca="1">NETWORKDAYS(LeaveTracker[[#This Row],[Start Date]],LeaveTracker[[#This Row],[End Date]],lstHolidays)</f>
        <v>1</v>
      </c>
      <c r="M7153" s="27"/>
    </row>
    <row r="7154" spans="1:13" ht="30" customHeight="1" x14ac:dyDescent="0.3">
      <c r="A7154" s="27">
        <f t="shared" si="86"/>
        <v>3269</v>
      </c>
      <c r="B7154" s="69">
        <v>45145</v>
      </c>
      <c r="C7154" s="31">
        <v>45139</v>
      </c>
      <c r="D7154" s="70" t="s">
        <v>676</v>
      </c>
      <c r="E7154" s="71" t="str">
        <f>IF(ISBLANK(LeaveTracker[[#This Row],[Employee Name]]),"-----",VLOOKUP(LeaveTracker[[#This Row],[Employee Name]],Employees[[Employee Name]:[Office]],7))</f>
        <v>PICNIC GROVE</v>
      </c>
      <c r="F7154" s="71" t="str">
        <f>IF(ISBLANK(LeaveTracker[[#This Row],[Employee Name]]),"-----",VLOOKUP(LeaveTracker[[#This Row],[Employee Name]],Employees[[Employee Name]:[Office]],6))</f>
        <v>REGULAR</v>
      </c>
      <c r="G7154" s="73">
        <v>45136</v>
      </c>
      <c r="H7154" s="73">
        <v>45137</v>
      </c>
      <c r="I7154" s="76" t="s">
        <v>81</v>
      </c>
      <c r="K7154" s="61" t="str">
        <f>LeaveTracker[[#This Row],[Days]]&amp;" "&amp;LeaveTracker[[#This Row],[Type of Leave]]</f>
        <v>2 SL</v>
      </c>
      <c r="L7154" s="74">
        <v>2</v>
      </c>
      <c r="M7154" s="27"/>
    </row>
    <row r="7155" spans="1:13" ht="30" customHeight="1" x14ac:dyDescent="0.3">
      <c r="A7155" s="27">
        <f t="shared" si="86"/>
        <v>3270</v>
      </c>
      <c r="B7155" s="69">
        <v>45145</v>
      </c>
      <c r="C7155" s="31">
        <v>45127</v>
      </c>
      <c r="D7155" s="70" t="s">
        <v>1954</v>
      </c>
      <c r="E7155" s="71" t="str">
        <f>IF(ISBLANK(LeaveTracker[[#This Row],[Employee Name]]),"-----",VLOOKUP(LeaveTracker[[#This Row],[Employee Name]],Employees[[Employee Name]:[Office]],7))</f>
        <v>BPLO</v>
      </c>
      <c r="F7155" s="71" t="str">
        <f>IF(ISBLANK(LeaveTracker[[#This Row],[Employee Name]]),"-----",VLOOKUP(LeaveTracker[[#This Row],[Employee Name]],Employees[[Employee Name]:[Office]],6))</f>
        <v>JOBCON</v>
      </c>
      <c r="G7155" s="73">
        <v>45141</v>
      </c>
      <c r="H7155" s="73">
        <v>45141</v>
      </c>
      <c r="I7155" s="76" t="s">
        <v>81</v>
      </c>
      <c r="K7155" s="61" t="str">
        <f ca="1">LeaveTracker[[#This Row],[Days]]&amp;" "&amp;LeaveTracker[[#This Row],[Type of Leave]]</f>
        <v>1 SL</v>
      </c>
      <c r="L7155" s="74">
        <f ca="1">NETWORKDAYS(LeaveTracker[[#This Row],[Start Date]],LeaveTracker[[#This Row],[End Date]],lstHolidays)</f>
        <v>1</v>
      </c>
      <c r="M7155" s="27"/>
    </row>
    <row r="7156" spans="1:13" ht="30" customHeight="1" x14ac:dyDescent="0.3">
      <c r="A7156" s="27">
        <f t="shared" si="86"/>
        <v>3271</v>
      </c>
      <c r="B7156" s="69">
        <v>45145</v>
      </c>
      <c r="C7156" s="31">
        <v>45141</v>
      </c>
      <c r="D7156" s="70" t="s">
        <v>2486</v>
      </c>
      <c r="E7156" s="71" t="str">
        <f>IF(ISBLANK(LeaveTracker[[#This Row],[Employee Name]]),"-----",VLOOKUP(LeaveTracker[[#This Row],[Employee Name]],Employees[[Employee Name]:[Office]],7))</f>
        <v>CHO</v>
      </c>
      <c r="F7156" s="71" t="str">
        <f>IF(ISBLANK(LeaveTracker[[#This Row],[Employee Name]]),"-----",VLOOKUP(LeaveTracker[[#This Row],[Employee Name]],Employees[[Employee Name]:[Office]],6))</f>
        <v>JOBCON</v>
      </c>
      <c r="G7156" s="73">
        <v>45138</v>
      </c>
      <c r="H7156" s="73">
        <v>45139</v>
      </c>
      <c r="I7156" s="76" t="s">
        <v>298</v>
      </c>
      <c r="J7156" s="43" t="s">
        <v>2487</v>
      </c>
      <c r="K7156" s="61" t="str">
        <f ca="1">LeaveTracker[[#This Row],[Days]]&amp;" "&amp;LeaveTracker[[#This Row],[Type of Leave]]</f>
        <v>2 OTHER</v>
      </c>
      <c r="L7156" s="74">
        <f ca="1">NETWORKDAYS(LeaveTracker[[#This Row],[Start Date]],LeaveTracker[[#This Row],[End Date]],lstHolidays)</f>
        <v>2</v>
      </c>
      <c r="M7156" s="27"/>
    </row>
    <row r="7157" spans="1:13" ht="30" customHeight="1" x14ac:dyDescent="0.3">
      <c r="A7157" s="27">
        <f t="shared" si="86"/>
        <v>3272</v>
      </c>
      <c r="B7157" s="69">
        <v>45145</v>
      </c>
      <c r="C7157" s="31">
        <v>45141</v>
      </c>
      <c r="D7157" s="70" t="s">
        <v>1895</v>
      </c>
      <c r="E7157" s="71" t="str">
        <f>IF(ISBLANK(LeaveTracker[[#This Row],[Employee Name]]),"-----",VLOOKUP(LeaveTracker[[#This Row],[Employee Name]],Employees[[Employee Name]:[Office]],7))</f>
        <v>CTO</v>
      </c>
      <c r="F7157" s="71" t="str">
        <f>IF(ISBLANK(LeaveTracker[[#This Row],[Employee Name]]),"-----",VLOOKUP(LeaveTracker[[#This Row],[Employee Name]],Employees[[Employee Name]:[Office]],6))</f>
        <v>JOBCON</v>
      </c>
      <c r="G7157" s="73">
        <v>45140</v>
      </c>
      <c r="H7157" s="73">
        <v>45140</v>
      </c>
      <c r="I7157" s="76" t="s">
        <v>81</v>
      </c>
      <c r="K7157" s="61" t="str">
        <f ca="1">LeaveTracker[[#This Row],[Days]]&amp;" "&amp;LeaveTracker[[#This Row],[Type of Leave]]</f>
        <v>1 SL</v>
      </c>
      <c r="L7157" s="74">
        <f ca="1">NETWORKDAYS(LeaveTracker[[#This Row],[Start Date]],LeaveTracker[[#This Row],[End Date]],lstHolidays)</f>
        <v>1</v>
      </c>
      <c r="M7157" s="27"/>
    </row>
    <row r="7158" spans="1:13" ht="30" customHeight="1" x14ac:dyDescent="0.3">
      <c r="A7158" s="27">
        <f t="shared" si="86"/>
        <v>3273</v>
      </c>
      <c r="B7158" s="69">
        <v>45145</v>
      </c>
      <c r="C7158" s="31">
        <v>45138</v>
      </c>
      <c r="D7158" s="70" t="s">
        <v>1895</v>
      </c>
      <c r="E7158" s="71" t="str">
        <f>IF(ISBLANK(LeaveTracker[[#This Row],[Employee Name]]),"-----",VLOOKUP(LeaveTracker[[#This Row],[Employee Name]],Employees[[Employee Name]:[Office]],7))</f>
        <v>CTO</v>
      </c>
      <c r="F7158" s="71" t="str">
        <f>IF(ISBLANK(LeaveTracker[[#This Row],[Employee Name]]),"-----",VLOOKUP(LeaveTracker[[#This Row],[Employee Name]],Employees[[Employee Name]:[Office]],6))</f>
        <v>JOBCON</v>
      </c>
      <c r="G7158" s="73">
        <v>45135</v>
      </c>
      <c r="H7158" s="73">
        <v>45135</v>
      </c>
      <c r="I7158" s="76" t="s">
        <v>81</v>
      </c>
      <c r="K7158" s="61" t="str">
        <f ca="1">LeaveTracker[[#This Row],[Days]]&amp;" "&amp;LeaveTracker[[#This Row],[Type of Leave]]</f>
        <v>1 SL</v>
      </c>
      <c r="L7158" s="74">
        <f ca="1">NETWORKDAYS(LeaveTracker[[#This Row],[Start Date]],LeaveTracker[[#This Row],[End Date]],lstHolidays)</f>
        <v>1</v>
      </c>
      <c r="M7158" s="27"/>
    </row>
    <row r="7159" spans="1:13" ht="30" customHeight="1" x14ac:dyDescent="0.3">
      <c r="A7159" s="27">
        <f t="shared" si="86"/>
        <v>3274</v>
      </c>
      <c r="B7159" s="69">
        <v>45145</v>
      </c>
      <c r="C7159" s="31">
        <v>45140</v>
      </c>
      <c r="D7159" s="70" t="s">
        <v>405</v>
      </c>
      <c r="E7159" s="71" t="str">
        <f>IF(ISBLANK(LeaveTracker[[#This Row],[Employee Name]]),"-----",VLOOKUP(LeaveTracker[[#This Row],[Employee Name]],Employees[[Employee Name]:[Office]],7))</f>
        <v>CTO</v>
      </c>
      <c r="F7159" s="71" t="str">
        <f>IF(ISBLANK(LeaveTracker[[#This Row],[Employee Name]]),"-----",VLOOKUP(LeaveTracker[[#This Row],[Employee Name]],Employees[[Employee Name]:[Office]],6))</f>
        <v>REGULAR</v>
      </c>
      <c r="G7159" s="73">
        <v>45139</v>
      </c>
      <c r="H7159" s="73">
        <v>45139</v>
      </c>
      <c r="I7159" s="76" t="s">
        <v>81</v>
      </c>
      <c r="K7159" s="61" t="str">
        <f ca="1">LeaveTracker[[#This Row],[Days]]&amp;" "&amp;LeaveTracker[[#This Row],[Type of Leave]]</f>
        <v>1 SL</v>
      </c>
      <c r="L7159" s="74">
        <f ca="1">NETWORKDAYS(LeaveTracker[[#This Row],[Start Date]],LeaveTracker[[#This Row],[End Date]],lstHolidays)</f>
        <v>1</v>
      </c>
      <c r="M7159" s="27"/>
    </row>
    <row r="7160" spans="1:13" ht="30" customHeight="1" x14ac:dyDescent="0.3">
      <c r="A7160" s="27">
        <f t="shared" si="86"/>
        <v>3275</v>
      </c>
      <c r="B7160" s="69">
        <v>45145</v>
      </c>
      <c r="C7160" s="31">
        <v>45136</v>
      </c>
      <c r="D7160" s="70" t="s">
        <v>1970</v>
      </c>
      <c r="E7160" s="71" t="str">
        <f>IF(ISBLANK(LeaveTracker[[#This Row],[Employee Name]]),"-----",VLOOKUP(LeaveTracker[[#This Row],[Employee Name]],Employees[[Employee Name]:[Office]],7))</f>
        <v>EEO/CITY MARKET</v>
      </c>
      <c r="F7160" s="71" t="str">
        <f>IF(ISBLANK(LeaveTracker[[#This Row],[Employee Name]]),"-----",VLOOKUP(LeaveTracker[[#This Row],[Employee Name]],Employees[[Employee Name]:[Office]],6))</f>
        <v>CASUAL</v>
      </c>
      <c r="G7160" s="73">
        <v>45133</v>
      </c>
      <c r="H7160" s="73">
        <v>45133</v>
      </c>
      <c r="I7160" s="76" t="s">
        <v>81</v>
      </c>
      <c r="K7160" s="61" t="str">
        <f ca="1">LeaveTracker[[#This Row],[Days]]&amp;" "&amp;LeaveTracker[[#This Row],[Type of Leave]]</f>
        <v>1 SL</v>
      </c>
      <c r="L7160" s="74">
        <f ca="1">NETWORKDAYS(LeaveTracker[[#This Row],[Start Date]],LeaveTracker[[#This Row],[End Date]],lstHolidays)</f>
        <v>1</v>
      </c>
      <c r="M7160" s="27"/>
    </row>
    <row r="7161" spans="1:13" ht="30" customHeight="1" x14ac:dyDescent="0.3">
      <c r="A7161" s="27">
        <f t="shared" si="86"/>
        <v>3276</v>
      </c>
      <c r="B7161" s="69">
        <v>45145</v>
      </c>
      <c r="C7161" s="31">
        <v>45138</v>
      </c>
      <c r="D7161" s="70" t="s">
        <v>1970</v>
      </c>
      <c r="E7161" s="71" t="str">
        <f>IF(ISBLANK(LeaveTracker[[#This Row],[Employee Name]]),"-----",VLOOKUP(LeaveTracker[[#This Row],[Employee Name]],Employees[[Employee Name]:[Office]],7))</f>
        <v>EEO/CITY MARKET</v>
      </c>
      <c r="F7161" s="71" t="str">
        <f>IF(ISBLANK(LeaveTracker[[#This Row],[Employee Name]]),"-----",VLOOKUP(LeaveTracker[[#This Row],[Employee Name]],Employees[[Employee Name]:[Office]],6))</f>
        <v>CASUAL</v>
      </c>
      <c r="G7161" s="73">
        <v>45145</v>
      </c>
      <c r="H7161" s="73">
        <v>45146</v>
      </c>
      <c r="I7161" s="76" t="s">
        <v>82</v>
      </c>
      <c r="K7161" s="61" t="str">
        <f ca="1">LeaveTracker[[#This Row],[Days]]&amp;" "&amp;LeaveTracker[[#This Row],[Type of Leave]]</f>
        <v>2 VL</v>
      </c>
      <c r="L7161" s="74">
        <f ca="1">NETWORKDAYS(LeaveTracker[[#This Row],[Start Date]],LeaveTracker[[#This Row],[End Date]],lstHolidays)</f>
        <v>2</v>
      </c>
      <c r="M7161" s="27"/>
    </row>
    <row r="7162" spans="1:13" ht="30" customHeight="1" x14ac:dyDescent="0.3">
      <c r="A7162" s="27">
        <f t="shared" si="86"/>
        <v>3277</v>
      </c>
      <c r="B7162" s="69">
        <v>45145</v>
      </c>
      <c r="C7162" s="31">
        <v>45142</v>
      </c>
      <c r="D7162" s="70" t="s">
        <v>1973</v>
      </c>
      <c r="E7162" s="71" t="str">
        <f>IF(ISBLANK(LeaveTracker[[#This Row],[Employee Name]]),"-----",VLOOKUP(LeaveTracker[[#This Row],[Employee Name]],Employees[[Employee Name]:[Office]],7))</f>
        <v>CENRO</v>
      </c>
      <c r="F7162" s="71">
        <f>IF(ISBLANK(LeaveTracker[[#This Row],[Employee Name]]),"-----",VLOOKUP(LeaveTracker[[#This Row],[Employee Name]],Employees[[Employee Name]:[Office]],6))</f>
        <v>0</v>
      </c>
      <c r="G7162" s="73">
        <v>45140</v>
      </c>
      <c r="H7162" s="73">
        <v>45141</v>
      </c>
      <c r="I7162" s="76" t="s">
        <v>81</v>
      </c>
      <c r="K7162" s="61" t="str">
        <f ca="1">LeaveTracker[[#This Row],[Days]]&amp;" "&amp;LeaveTracker[[#This Row],[Type of Leave]]</f>
        <v>2 SL</v>
      </c>
      <c r="L7162" s="74">
        <f ca="1">NETWORKDAYS(LeaveTracker[[#This Row],[Start Date]],LeaveTracker[[#This Row],[End Date]],lstHolidays)</f>
        <v>2</v>
      </c>
      <c r="M7162" s="27"/>
    </row>
    <row r="7163" spans="1:13" ht="30" customHeight="1" x14ac:dyDescent="0.3">
      <c r="A7163" s="27">
        <f t="shared" si="86"/>
        <v>3278</v>
      </c>
      <c r="B7163" s="69">
        <v>45145</v>
      </c>
      <c r="C7163" s="31">
        <v>45138</v>
      </c>
      <c r="D7163" s="70" t="s">
        <v>1973</v>
      </c>
      <c r="E7163" s="71" t="str">
        <f>IF(ISBLANK(LeaveTracker[[#This Row],[Employee Name]]),"-----",VLOOKUP(LeaveTracker[[#This Row],[Employee Name]],Employees[[Employee Name]:[Office]],7))</f>
        <v>CENRO</v>
      </c>
      <c r="F7163" s="71">
        <f>IF(ISBLANK(LeaveTracker[[#This Row],[Employee Name]]),"-----",VLOOKUP(LeaveTracker[[#This Row],[Employee Name]],Employees[[Employee Name]:[Office]],6))</f>
        <v>0</v>
      </c>
      <c r="G7163" s="73">
        <v>45147</v>
      </c>
      <c r="H7163" s="73">
        <v>45150</v>
      </c>
      <c r="I7163" s="76" t="s">
        <v>82</v>
      </c>
      <c r="K7163" s="61" t="str">
        <f ca="1">LeaveTracker[[#This Row],[Days]]&amp;" "&amp;LeaveTracker[[#This Row],[Type of Leave]]</f>
        <v>3 VL</v>
      </c>
      <c r="L7163" s="74">
        <f ca="1">NETWORKDAYS(LeaveTracker[[#This Row],[Start Date]],LeaveTracker[[#This Row],[End Date]],lstHolidays)</f>
        <v>3</v>
      </c>
      <c r="M7163" s="27"/>
    </row>
    <row r="7164" spans="1:13" ht="30" customHeight="1" x14ac:dyDescent="0.3">
      <c r="A7164" s="27">
        <f t="shared" si="86"/>
        <v>3279</v>
      </c>
      <c r="B7164" s="69">
        <v>45145</v>
      </c>
      <c r="C7164" s="31">
        <v>45142</v>
      </c>
      <c r="D7164" s="70" t="s">
        <v>1813</v>
      </c>
      <c r="E7164" s="71" t="str">
        <f>IF(ISBLANK(LeaveTracker[[#This Row],[Employee Name]]),"-----",VLOOKUP(LeaveTracker[[#This Row],[Employee Name]],Employees[[Employee Name]:[Office]],7))</f>
        <v>HOUSING</v>
      </c>
      <c r="F7164" s="71" t="str">
        <f>IF(ISBLANK(LeaveTracker[[#This Row],[Employee Name]]),"-----",VLOOKUP(LeaveTracker[[#This Row],[Employee Name]],Employees[[Employee Name]:[Office]],6))</f>
        <v>CASUAL</v>
      </c>
      <c r="G7164" s="73">
        <v>45139</v>
      </c>
      <c r="H7164" s="73">
        <v>45139</v>
      </c>
      <c r="I7164" s="76" t="s">
        <v>81</v>
      </c>
      <c r="K7164" s="61" t="str">
        <f ca="1">LeaveTracker[[#This Row],[Days]]&amp;" "&amp;LeaveTracker[[#This Row],[Type of Leave]]</f>
        <v>1 SL</v>
      </c>
      <c r="L7164" s="74">
        <f ca="1">NETWORKDAYS(LeaveTracker[[#This Row],[Start Date]],LeaveTracker[[#This Row],[End Date]],lstHolidays)</f>
        <v>1</v>
      </c>
      <c r="M7164" s="27"/>
    </row>
    <row r="7165" spans="1:13" ht="30" customHeight="1" x14ac:dyDescent="0.3">
      <c r="A7165" s="68">
        <v>3279</v>
      </c>
      <c r="B7165" s="69">
        <v>45145</v>
      </c>
      <c r="C7165" s="31">
        <v>45142</v>
      </c>
      <c r="D7165" s="70" t="s">
        <v>1813</v>
      </c>
      <c r="E7165" s="71" t="str">
        <f>IF(ISBLANK(LeaveTracker[[#This Row],[Employee Name]]),"-----",VLOOKUP(LeaveTracker[[#This Row],[Employee Name]],Employees[[Employee Name]:[Office]],7))</f>
        <v>HOUSING</v>
      </c>
      <c r="F7165" s="71" t="str">
        <f>IF(ISBLANK(LeaveTracker[[#This Row],[Employee Name]]),"-----",VLOOKUP(LeaveTracker[[#This Row],[Employee Name]],Employees[[Employee Name]:[Office]],6))</f>
        <v>CASUAL</v>
      </c>
      <c r="G7165" s="73">
        <v>45141</v>
      </c>
      <c r="H7165" s="73">
        <v>45141</v>
      </c>
      <c r="I7165" s="76" t="s">
        <v>81</v>
      </c>
      <c r="K7165" s="61" t="str">
        <f ca="1">LeaveTracker[[#This Row],[Days]]&amp;" "&amp;LeaveTracker[[#This Row],[Type of Leave]]</f>
        <v>1 SL</v>
      </c>
      <c r="L7165" s="74">
        <f ca="1">NETWORKDAYS(LeaveTracker[[#This Row],[Start Date]],LeaveTracker[[#This Row],[End Date]],lstHolidays)</f>
        <v>1</v>
      </c>
      <c r="M7165" s="27"/>
    </row>
    <row r="7166" spans="1:13" ht="30" customHeight="1" x14ac:dyDescent="0.3">
      <c r="A7166" s="27">
        <f>A7164+1</f>
        <v>3280</v>
      </c>
      <c r="B7166" s="69">
        <v>45145</v>
      </c>
      <c r="C7166" s="31">
        <v>45142</v>
      </c>
      <c r="D7166" s="70" t="s">
        <v>1890</v>
      </c>
      <c r="E7166" s="71" t="str">
        <f>IF(ISBLANK(LeaveTracker[[#This Row],[Employee Name]]),"-----",VLOOKUP(LeaveTracker[[#This Row],[Employee Name]],Employees[[Employee Name]:[Office]],7))</f>
        <v>PICNIC GROVE</v>
      </c>
      <c r="F7166" s="71" t="str">
        <f>IF(ISBLANK(LeaveTracker[[#This Row],[Employee Name]]),"-----",VLOOKUP(LeaveTracker[[#This Row],[Employee Name]],Employees[[Employee Name]:[Office]],6))</f>
        <v>CASUAL</v>
      </c>
      <c r="G7166" s="73">
        <v>45202</v>
      </c>
      <c r="H7166" s="73">
        <v>45205</v>
      </c>
      <c r="I7166" s="76" t="s">
        <v>82</v>
      </c>
      <c r="K7166" s="61" t="str">
        <f ca="1">LeaveTracker[[#This Row],[Days]]&amp;" "&amp;LeaveTracker[[#This Row],[Type of Leave]]</f>
        <v>4 VL</v>
      </c>
      <c r="L7166" s="74">
        <f ca="1">NETWORKDAYS(LeaveTracker[[#This Row],[Start Date]],LeaveTracker[[#This Row],[End Date]],lstHolidays)</f>
        <v>4</v>
      </c>
      <c r="M7166" s="27"/>
    </row>
    <row r="7167" spans="1:13" ht="30" customHeight="1" x14ac:dyDescent="0.3">
      <c r="A7167" s="68">
        <v>3280</v>
      </c>
      <c r="B7167" s="69">
        <v>45145</v>
      </c>
      <c r="C7167" s="31">
        <v>45142</v>
      </c>
      <c r="D7167" s="70" t="s">
        <v>1890</v>
      </c>
      <c r="E7167" s="71" t="str">
        <f>IF(ISBLANK(LeaveTracker[[#This Row],[Employee Name]]),"-----",VLOOKUP(LeaveTracker[[#This Row],[Employee Name]],Employees[[Employee Name]:[Office]],7))</f>
        <v>PICNIC GROVE</v>
      </c>
      <c r="F7167" s="71" t="str">
        <f>IF(ISBLANK(LeaveTracker[[#This Row],[Employee Name]]),"-----",VLOOKUP(LeaveTracker[[#This Row],[Employee Name]],Employees[[Employee Name]:[Office]],6))</f>
        <v>CASUAL</v>
      </c>
      <c r="G7167" s="73">
        <v>45209</v>
      </c>
      <c r="H7167" s="73">
        <v>45211</v>
      </c>
      <c r="I7167" s="76" t="s">
        <v>82</v>
      </c>
      <c r="K7167" s="61" t="str">
        <f ca="1">LeaveTracker[[#This Row],[Days]]&amp;" "&amp;LeaveTracker[[#This Row],[Type of Leave]]</f>
        <v>3 VL</v>
      </c>
      <c r="L7167" s="74">
        <f ca="1">NETWORKDAYS(LeaveTracker[[#This Row],[Start Date]],LeaveTracker[[#This Row],[End Date]],lstHolidays)</f>
        <v>3</v>
      </c>
      <c r="M7167" s="27"/>
    </row>
    <row r="7168" spans="1:13" ht="30" customHeight="1" x14ac:dyDescent="0.3">
      <c r="A7168" s="27">
        <f>A7166+1</f>
        <v>3281</v>
      </c>
      <c r="B7168" s="69">
        <v>45145</v>
      </c>
      <c r="C7168" s="31">
        <v>45141</v>
      </c>
      <c r="D7168" s="70" t="s">
        <v>1890</v>
      </c>
      <c r="E7168" s="71" t="str">
        <f>IF(ISBLANK(LeaveTracker[[#This Row],[Employee Name]]),"-----",VLOOKUP(LeaveTracker[[#This Row],[Employee Name]],Employees[[Employee Name]:[Office]],7))</f>
        <v>PICNIC GROVE</v>
      </c>
      <c r="F7168" s="71" t="str">
        <f>IF(ISBLANK(LeaveTracker[[#This Row],[Employee Name]]),"-----",VLOOKUP(LeaveTracker[[#This Row],[Employee Name]],Employees[[Employee Name]:[Office]],6))</f>
        <v>CASUAL</v>
      </c>
      <c r="G7168" s="73">
        <v>45174</v>
      </c>
      <c r="H7168" s="73">
        <v>45177</v>
      </c>
      <c r="I7168" s="76" t="s">
        <v>82</v>
      </c>
      <c r="K7168" s="61" t="str">
        <f ca="1">LeaveTracker[[#This Row],[Days]]&amp;" "&amp;LeaveTracker[[#This Row],[Type of Leave]]</f>
        <v>4 VL</v>
      </c>
      <c r="L7168" s="74">
        <f ca="1">NETWORKDAYS(LeaveTracker[[#This Row],[Start Date]],LeaveTracker[[#This Row],[End Date]],lstHolidays)</f>
        <v>4</v>
      </c>
      <c r="M7168" s="27"/>
    </row>
    <row r="7169" spans="1:13" ht="30" customHeight="1" x14ac:dyDescent="0.3">
      <c r="A7169" s="68">
        <v>3281</v>
      </c>
      <c r="B7169" s="69">
        <v>45145</v>
      </c>
      <c r="C7169" s="31">
        <v>45141</v>
      </c>
      <c r="D7169" s="70" t="s">
        <v>1890</v>
      </c>
      <c r="E7169" s="71" t="str">
        <f>IF(ISBLANK(LeaveTracker[[#This Row],[Employee Name]]),"-----",VLOOKUP(LeaveTracker[[#This Row],[Employee Name]],Employees[[Employee Name]:[Office]],7))</f>
        <v>PICNIC GROVE</v>
      </c>
      <c r="F7169" s="71" t="str">
        <f>IF(ISBLANK(LeaveTracker[[#This Row],[Employee Name]]),"-----",VLOOKUP(LeaveTracker[[#This Row],[Employee Name]],Employees[[Employee Name]:[Office]],6))</f>
        <v>CASUAL</v>
      </c>
      <c r="G7169" s="73">
        <v>45181</v>
      </c>
      <c r="H7169" s="73">
        <v>45184</v>
      </c>
      <c r="I7169" s="76" t="s">
        <v>82</v>
      </c>
      <c r="K7169" s="61" t="str">
        <f ca="1">LeaveTracker[[#This Row],[Days]]&amp;" "&amp;LeaveTracker[[#This Row],[Type of Leave]]</f>
        <v>4 VL</v>
      </c>
      <c r="L7169" s="74">
        <f ca="1">NETWORKDAYS(LeaveTracker[[#This Row],[Start Date]],LeaveTracker[[#This Row],[End Date]],lstHolidays)</f>
        <v>4</v>
      </c>
      <c r="M7169" s="27"/>
    </row>
    <row r="7170" spans="1:13" ht="30" customHeight="1" x14ac:dyDescent="0.3">
      <c r="A7170" s="27">
        <f>A7168+1</f>
        <v>3282</v>
      </c>
      <c r="B7170" s="69">
        <v>45145</v>
      </c>
      <c r="C7170" s="31">
        <v>45142</v>
      </c>
      <c r="D7170" s="70" t="s">
        <v>2490</v>
      </c>
      <c r="E7170" s="71" t="str">
        <f>IF(ISBLANK(LeaveTracker[[#This Row],[Employee Name]]),"-----",VLOOKUP(LeaveTracker[[#This Row],[Employee Name]],Employees[[Employee Name]:[Office]],7))</f>
        <v>RTC BRANCA</v>
      </c>
      <c r="F7170" s="71" t="str">
        <f>IF(ISBLANK(LeaveTracker[[#This Row],[Employee Name]]),"-----",VLOOKUP(LeaveTracker[[#This Row],[Employee Name]],Employees[[Employee Name]:[Office]],6))</f>
        <v>CASUAL</v>
      </c>
      <c r="G7170" s="73">
        <v>45138</v>
      </c>
      <c r="H7170" s="73">
        <v>45140</v>
      </c>
      <c r="I7170" s="76" t="s">
        <v>81</v>
      </c>
      <c r="K7170" s="61" t="str">
        <f ca="1">LeaveTracker[[#This Row],[Days]]&amp;" "&amp;LeaveTracker[[#This Row],[Type of Leave]]</f>
        <v>3 SL</v>
      </c>
      <c r="L7170" s="74">
        <f ca="1">NETWORKDAYS(LeaveTracker[[#This Row],[Start Date]],LeaveTracker[[#This Row],[End Date]],lstHolidays)</f>
        <v>3</v>
      </c>
      <c r="M7170" s="27"/>
    </row>
    <row r="7171" spans="1:13" ht="30" customHeight="1" x14ac:dyDescent="0.3">
      <c r="A7171" s="27">
        <f t="shared" si="86"/>
        <v>3283</v>
      </c>
      <c r="B7171" s="69">
        <v>45145</v>
      </c>
      <c r="C7171" s="31">
        <v>45140</v>
      </c>
      <c r="D7171" s="70" t="s">
        <v>1833</v>
      </c>
      <c r="E7171" s="71" t="str">
        <f>IF(ISBLANK(LeaveTracker[[#This Row],[Employee Name]]),"-----",VLOOKUP(LeaveTracker[[#This Row],[Employee Name]],Employees[[Employee Name]:[Office]],7))</f>
        <v>EEO/CITY MARKET</v>
      </c>
      <c r="F7171" s="71" t="str">
        <f>IF(ISBLANK(LeaveTracker[[#This Row],[Employee Name]]),"-----",VLOOKUP(LeaveTracker[[#This Row],[Employee Name]],Employees[[Employee Name]:[Office]],6))</f>
        <v>CASUAL</v>
      </c>
      <c r="G7171" s="73">
        <v>45153</v>
      </c>
      <c r="H7171" s="73">
        <v>45153</v>
      </c>
      <c r="I7171" s="76" t="s">
        <v>82</v>
      </c>
      <c r="K7171" s="61" t="str">
        <f ca="1">LeaveTracker[[#This Row],[Days]]&amp;" "&amp;LeaveTracker[[#This Row],[Type of Leave]]</f>
        <v>1 VL</v>
      </c>
      <c r="L7171" s="74">
        <f ca="1">NETWORKDAYS(LeaveTracker[[#This Row],[Start Date]],LeaveTracker[[#This Row],[End Date]],lstHolidays)</f>
        <v>1</v>
      </c>
      <c r="M7171" s="27"/>
    </row>
    <row r="7172" spans="1:13" ht="30" customHeight="1" x14ac:dyDescent="0.3">
      <c r="A7172" s="27">
        <f t="shared" si="86"/>
        <v>3284</v>
      </c>
      <c r="B7172" s="69">
        <v>45145</v>
      </c>
      <c r="C7172" s="31">
        <v>45140</v>
      </c>
      <c r="D7172" s="70" t="s">
        <v>1764</v>
      </c>
      <c r="E7172" s="71" t="str">
        <f>IF(ISBLANK(LeaveTracker[[#This Row],[Employee Name]]),"-----",VLOOKUP(LeaveTracker[[#This Row],[Employee Name]],Employees[[Employee Name]:[Office]],7))</f>
        <v>EEO/CITY MARKET</v>
      </c>
      <c r="F7172" s="71" t="str">
        <f>IF(ISBLANK(LeaveTracker[[#This Row],[Employee Name]]),"-----",VLOOKUP(LeaveTracker[[#This Row],[Employee Name]],Employees[[Employee Name]:[Office]],6))</f>
        <v>CASUAL</v>
      </c>
      <c r="G7172" s="73">
        <v>45160</v>
      </c>
      <c r="H7172" s="73">
        <v>45160</v>
      </c>
      <c r="I7172" s="76" t="s">
        <v>82</v>
      </c>
      <c r="K7172" s="61" t="str">
        <f ca="1">LeaveTracker[[#This Row],[Days]]&amp;" "&amp;LeaveTracker[[#This Row],[Type of Leave]]</f>
        <v>1 VL</v>
      </c>
      <c r="L7172" s="74">
        <f ca="1">NETWORKDAYS(LeaveTracker[[#This Row],[Start Date]],LeaveTracker[[#This Row],[End Date]],lstHolidays)</f>
        <v>1</v>
      </c>
      <c r="M7172" s="27"/>
    </row>
    <row r="7173" spans="1:13" ht="30" customHeight="1" x14ac:dyDescent="0.3">
      <c r="A7173" s="27">
        <f t="shared" ref="A7173:A7191" si="87">A7172+1</f>
        <v>3285</v>
      </c>
      <c r="B7173" s="69">
        <v>45145</v>
      </c>
      <c r="C7173" s="31">
        <v>45142</v>
      </c>
      <c r="D7173" s="70" t="s">
        <v>1926</v>
      </c>
      <c r="E7173" s="71" t="str">
        <f>IF(ISBLANK(LeaveTracker[[#This Row],[Employee Name]]),"-----",VLOOKUP(LeaveTracker[[#This Row],[Employee Name]],Employees[[Employee Name]:[Office]],7))</f>
        <v>INTERNAL</v>
      </c>
      <c r="F7173" s="71" t="str">
        <f>IF(ISBLANK(LeaveTracker[[#This Row],[Employee Name]]),"-----",VLOOKUP(LeaveTracker[[#This Row],[Employee Name]],Employees[[Employee Name]:[Office]],6))</f>
        <v>CASUAL</v>
      </c>
      <c r="G7173" s="73">
        <v>45140</v>
      </c>
      <c r="H7173" s="73">
        <v>45141</v>
      </c>
      <c r="I7173" s="76" t="s">
        <v>81</v>
      </c>
      <c r="K7173" s="61" t="str">
        <f ca="1">LeaveTracker[[#This Row],[Days]]&amp;" "&amp;LeaveTracker[[#This Row],[Type of Leave]]</f>
        <v>2 SL</v>
      </c>
      <c r="L7173" s="74">
        <f ca="1">NETWORKDAYS(LeaveTracker[[#This Row],[Start Date]],LeaveTracker[[#This Row],[End Date]],lstHolidays)</f>
        <v>2</v>
      </c>
      <c r="M7173" s="27"/>
    </row>
    <row r="7174" spans="1:13" ht="30" customHeight="1" x14ac:dyDescent="0.3">
      <c r="A7174" s="27">
        <f t="shared" si="87"/>
        <v>3286</v>
      </c>
      <c r="B7174" s="69">
        <v>45145</v>
      </c>
      <c r="C7174" s="31">
        <v>45140</v>
      </c>
      <c r="D7174" s="70" t="s">
        <v>1803</v>
      </c>
      <c r="E7174" s="71" t="str">
        <f>IF(ISBLANK(LeaveTracker[[#This Row],[Employee Name]]),"-----",VLOOKUP(LeaveTracker[[#This Row],[Employee Name]],Employees[[Employee Name]:[Office]],7))</f>
        <v>CENRO</v>
      </c>
      <c r="F7174" s="71" t="str">
        <f>IF(ISBLANK(LeaveTracker[[#This Row],[Employee Name]]),"-----",VLOOKUP(LeaveTracker[[#This Row],[Employee Name]],Employees[[Employee Name]:[Office]],6))</f>
        <v>CASUAL</v>
      </c>
      <c r="G7174" s="73">
        <v>45147</v>
      </c>
      <c r="H7174" s="73">
        <v>45147</v>
      </c>
      <c r="I7174" s="76" t="s">
        <v>82</v>
      </c>
      <c r="K7174" s="61" t="str">
        <f ca="1">LeaveTracker[[#This Row],[Days]]&amp;" "&amp;LeaveTracker[[#This Row],[Type of Leave]]</f>
        <v>1 VL</v>
      </c>
      <c r="L7174" s="74">
        <f ca="1">NETWORKDAYS(LeaveTracker[[#This Row],[Start Date]],LeaveTracker[[#This Row],[End Date]],lstHolidays)</f>
        <v>1</v>
      </c>
      <c r="M7174" s="27"/>
    </row>
    <row r="7175" spans="1:13" ht="30" customHeight="1" x14ac:dyDescent="0.3">
      <c r="A7175" s="27">
        <f t="shared" si="87"/>
        <v>3287</v>
      </c>
      <c r="B7175" s="69">
        <v>45145</v>
      </c>
      <c r="C7175" s="31">
        <v>45132</v>
      </c>
      <c r="D7175" s="70" t="s">
        <v>2226</v>
      </c>
      <c r="E7175" s="71" t="str">
        <f>IF(ISBLANK(LeaveTracker[[#This Row],[Employee Name]]),"-----",VLOOKUP(LeaveTracker[[#This Row],[Employee Name]],Employees[[Employee Name]:[Office]],7))</f>
        <v>CENRO</v>
      </c>
      <c r="F7175" s="71">
        <f>IF(ISBLANK(LeaveTracker[[#This Row],[Employee Name]]),"-----",VLOOKUP(LeaveTracker[[#This Row],[Employee Name]],Employees[[Employee Name]:[Office]],6))</f>
        <v>0</v>
      </c>
      <c r="G7175" s="73">
        <v>45139</v>
      </c>
      <c r="H7175" s="73">
        <v>45139</v>
      </c>
      <c r="I7175" s="76" t="s">
        <v>82</v>
      </c>
      <c r="K7175" s="61" t="str">
        <f ca="1">LeaveTracker[[#This Row],[Days]]&amp;" "&amp;LeaveTracker[[#This Row],[Type of Leave]]</f>
        <v>1 VL</v>
      </c>
      <c r="L7175" s="74">
        <f ca="1">NETWORKDAYS(LeaveTracker[[#This Row],[Start Date]],LeaveTracker[[#This Row],[End Date]],lstHolidays)</f>
        <v>1</v>
      </c>
      <c r="M7175" s="27"/>
    </row>
    <row r="7176" spans="1:13" ht="30" customHeight="1" x14ac:dyDescent="0.3">
      <c r="A7176" s="68">
        <v>3287</v>
      </c>
      <c r="B7176" s="69">
        <v>45145</v>
      </c>
      <c r="C7176" s="31">
        <v>45132</v>
      </c>
      <c r="D7176" s="70" t="s">
        <v>2226</v>
      </c>
      <c r="E7176" s="71" t="str">
        <f>IF(ISBLANK(LeaveTracker[[#This Row],[Employee Name]]),"-----",VLOOKUP(LeaveTracker[[#This Row],[Employee Name]],Employees[[Employee Name]:[Office]],7))</f>
        <v>CENRO</v>
      </c>
      <c r="F7176" s="71">
        <f>IF(ISBLANK(LeaveTracker[[#This Row],[Employee Name]]),"-----",VLOOKUP(LeaveTracker[[#This Row],[Employee Name]],Employees[[Employee Name]:[Office]],6))</f>
        <v>0</v>
      </c>
      <c r="G7176" s="73">
        <v>45142</v>
      </c>
      <c r="H7176" s="73">
        <v>45142</v>
      </c>
      <c r="I7176" s="76" t="s">
        <v>82</v>
      </c>
      <c r="K7176" s="61" t="str">
        <f ca="1">LeaveTracker[[#This Row],[Days]]&amp;" "&amp;LeaveTracker[[#This Row],[Type of Leave]]</f>
        <v>1 VL</v>
      </c>
      <c r="L7176" s="74">
        <f ca="1">NETWORKDAYS(LeaveTracker[[#This Row],[Start Date]],LeaveTracker[[#This Row],[End Date]],lstHolidays)</f>
        <v>1</v>
      </c>
      <c r="M7176" s="27"/>
    </row>
    <row r="7177" spans="1:13" ht="30" customHeight="1" x14ac:dyDescent="0.3">
      <c r="A7177" s="68">
        <v>3287</v>
      </c>
      <c r="B7177" s="69">
        <v>45145</v>
      </c>
      <c r="C7177" s="31">
        <v>45132</v>
      </c>
      <c r="D7177" s="70" t="s">
        <v>2226</v>
      </c>
      <c r="E7177" s="71" t="str">
        <f>IF(ISBLANK(LeaveTracker[[#This Row],[Employee Name]]),"-----",VLOOKUP(LeaveTracker[[#This Row],[Employee Name]],Employees[[Employee Name]:[Office]],7))</f>
        <v>CENRO</v>
      </c>
      <c r="F7177" s="71">
        <f>IF(ISBLANK(LeaveTracker[[#This Row],[Employee Name]]),"-----",VLOOKUP(LeaveTracker[[#This Row],[Employee Name]],Employees[[Employee Name]:[Office]],6))</f>
        <v>0</v>
      </c>
      <c r="G7177" s="73">
        <v>45146</v>
      </c>
      <c r="H7177" s="73">
        <v>45146</v>
      </c>
      <c r="I7177" s="76" t="s">
        <v>82</v>
      </c>
      <c r="K7177" s="61" t="str">
        <f ca="1">LeaveTracker[[#This Row],[Days]]&amp;" "&amp;LeaveTracker[[#This Row],[Type of Leave]]</f>
        <v>1 VL</v>
      </c>
      <c r="L7177" s="74">
        <f ca="1">NETWORKDAYS(LeaveTracker[[#This Row],[Start Date]],LeaveTracker[[#This Row],[End Date]],lstHolidays)</f>
        <v>1</v>
      </c>
      <c r="M7177" s="27"/>
    </row>
    <row r="7178" spans="1:13" ht="30" customHeight="1" x14ac:dyDescent="0.3">
      <c r="A7178" s="68">
        <v>3287</v>
      </c>
      <c r="B7178" s="69">
        <v>45145</v>
      </c>
      <c r="C7178" s="31">
        <v>45132</v>
      </c>
      <c r="D7178" s="70" t="s">
        <v>2226</v>
      </c>
      <c r="E7178" s="71" t="str">
        <f>IF(ISBLANK(LeaveTracker[[#This Row],[Employee Name]]),"-----",VLOOKUP(LeaveTracker[[#This Row],[Employee Name]],Employees[[Employee Name]:[Office]],7))</f>
        <v>CENRO</v>
      </c>
      <c r="F7178" s="71">
        <f>IF(ISBLANK(LeaveTracker[[#This Row],[Employee Name]]),"-----",VLOOKUP(LeaveTracker[[#This Row],[Employee Name]],Employees[[Employee Name]:[Office]],6))</f>
        <v>0</v>
      </c>
      <c r="G7178" s="73">
        <v>45149</v>
      </c>
      <c r="H7178" s="73">
        <v>45149</v>
      </c>
      <c r="I7178" s="76" t="s">
        <v>82</v>
      </c>
      <c r="K7178" s="61" t="str">
        <f ca="1">LeaveTracker[[#This Row],[Days]]&amp;" "&amp;LeaveTracker[[#This Row],[Type of Leave]]</f>
        <v>1 VL</v>
      </c>
      <c r="L7178" s="74">
        <f ca="1">NETWORKDAYS(LeaveTracker[[#This Row],[Start Date]],LeaveTracker[[#This Row],[End Date]],lstHolidays)</f>
        <v>1</v>
      </c>
      <c r="M7178" s="27"/>
    </row>
    <row r="7179" spans="1:13" ht="30" customHeight="1" x14ac:dyDescent="0.3">
      <c r="A7179" s="68">
        <v>3287</v>
      </c>
      <c r="B7179" s="69">
        <v>45145</v>
      </c>
      <c r="C7179" s="31">
        <v>45132</v>
      </c>
      <c r="D7179" s="70" t="s">
        <v>2226</v>
      </c>
      <c r="E7179" s="71" t="str">
        <f>IF(ISBLANK(LeaveTracker[[#This Row],[Employee Name]]),"-----",VLOOKUP(LeaveTracker[[#This Row],[Employee Name]],Employees[[Employee Name]:[Office]],7))</f>
        <v>CENRO</v>
      </c>
      <c r="F7179" s="71">
        <f>IF(ISBLANK(LeaveTracker[[#This Row],[Employee Name]]),"-----",VLOOKUP(LeaveTracker[[#This Row],[Employee Name]],Employees[[Employee Name]:[Office]],6))</f>
        <v>0</v>
      </c>
      <c r="G7179" s="73">
        <v>45153</v>
      </c>
      <c r="H7179" s="73">
        <v>45153</v>
      </c>
      <c r="I7179" s="76" t="s">
        <v>82</v>
      </c>
      <c r="K7179" s="61" t="str">
        <f ca="1">LeaveTracker[[#This Row],[Days]]&amp;" "&amp;LeaveTracker[[#This Row],[Type of Leave]]</f>
        <v>1 VL</v>
      </c>
      <c r="L7179" s="74">
        <f ca="1">NETWORKDAYS(LeaveTracker[[#This Row],[Start Date]],LeaveTracker[[#This Row],[End Date]],lstHolidays)</f>
        <v>1</v>
      </c>
      <c r="M7179" s="27"/>
    </row>
    <row r="7180" spans="1:13" ht="30" customHeight="1" x14ac:dyDescent="0.3">
      <c r="A7180" s="68">
        <v>3287</v>
      </c>
      <c r="B7180" s="69">
        <v>45145</v>
      </c>
      <c r="C7180" s="31">
        <v>45132</v>
      </c>
      <c r="D7180" s="70" t="s">
        <v>2226</v>
      </c>
      <c r="E7180" s="71" t="str">
        <f>IF(ISBLANK(LeaveTracker[[#This Row],[Employee Name]]),"-----",VLOOKUP(LeaveTracker[[#This Row],[Employee Name]],Employees[[Employee Name]:[Office]],7))</f>
        <v>CENRO</v>
      </c>
      <c r="F7180" s="71">
        <f>IF(ISBLANK(LeaveTracker[[#This Row],[Employee Name]]),"-----",VLOOKUP(LeaveTracker[[#This Row],[Employee Name]],Employees[[Employee Name]:[Office]],6))</f>
        <v>0</v>
      </c>
      <c r="G7180" s="73">
        <v>45156</v>
      </c>
      <c r="H7180" s="73">
        <v>45156</v>
      </c>
      <c r="I7180" s="76" t="s">
        <v>82</v>
      </c>
      <c r="K7180" s="61" t="str">
        <f ca="1">LeaveTracker[[#This Row],[Days]]&amp;" "&amp;LeaveTracker[[#This Row],[Type of Leave]]</f>
        <v>1 VL</v>
      </c>
      <c r="L7180" s="74">
        <f ca="1">NETWORKDAYS(LeaveTracker[[#This Row],[Start Date]],LeaveTracker[[#This Row],[End Date]],lstHolidays)</f>
        <v>1</v>
      </c>
      <c r="M7180" s="27"/>
    </row>
    <row r="7181" spans="1:13" ht="30" customHeight="1" x14ac:dyDescent="0.3">
      <c r="A7181" s="68">
        <v>3287</v>
      </c>
      <c r="B7181" s="69">
        <v>45145</v>
      </c>
      <c r="C7181" s="31">
        <v>45132</v>
      </c>
      <c r="D7181" s="70" t="s">
        <v>2226</v>
      </c>
      <c r="E7181" s="71" t="str">
        <f>IF(ISBLANK(LeaveTracker[[#This Row],[Employee Name]]),"-----",VLOOKUP(LeaveTracker[[#This Row],[Employee Name]],Employees[[Employee Name]:[Office]],7))</f>
        <v>CENRO</v>
      </c>
      <c r="F7181" s="71">
        <f>IF(ISBLANK(LeaveTracker[[#This Row],[Employee Name]]),"-----",VLOOKUP(LeaveTracker[[#This Row],[Employee Name]],Employees[[Employee Name]:[Office]],6))</f>
        <v>0</v>
      </c>
      <c r="G7181" s="73">
        <v>45160</v>
      </c>
      <c r="H7181" s="73">
        <v>45160</v>
      </c>
      <c r="I7181" s="76" t="s">
        <v>82</v>
      </c>
      <c r="K7181" s="61" t="str">
        <f ca="1">LeaveTracker[[#This Row],[Days]]&amp;" "&amp;LeaveTracker[[#This Row],[Type of Leave]]</f>
        <v>1 VL</v>
      </c>
      <c r="L7181" s="74">
        <f ca="1">NETWORKDAYS(LeaveTracker[[#This Row],[Start Date]],LeaveTracker[[#This Row],[End Date]],lstHolidays)</f>
        <v>1</v>
      </c>
      <c r="M7181" s="27"/>
    </row>
    <row r="7182" spans="1:13" ht="30" customHeight="1" x14ac:dyDescent="0.3">
      <c r="A7182" s="68">
        <v>3287</v>
      </c>
      <c r="B7182" s="69">
        <v>45145</v>
      </c>
      <c r="C7182" s="31">
        <v>45132</v>
      </c>
      <c r="D7182" s="70" t="s">
        <v>2226</v>
      </c>
      <c r="E7182" s="71" t="str">
        <f>IF(ISBLANK(LeaveTracker[[#This Row],[Employee Name]]),"-----",VLOOKUP(LeaveTracker[[#This Row],[Employee Name]],Employees[[Employee Name]:[Office]],7))</f>
        <v>CENRO</v>
      </c>
      <c r="F7182" s="71">
        <f>IF(ISBLANK(LeaveTracker[[#This Row],[Employee Name]]),"-----",VLOOKUP(LeaveTracker[[#This Row],[Employee Name]],Employees[[Employee Name]:[Office]],6))</f>
        <v>0</v>
      </c>
      <c r="G7182" s="73">
        <v>45163</v>
      </c>
      <c r="H7182" s="73">
        <v>45163</v>
      </c>
      <c r="I7182" s="76" t="s">
        <v>82</v>
      </c>
      <c r="K7182" s="61" t="str">
        <f ca="1">LeaveTracker[[#This Row],[Days]]&amp;" "&amp;LeaveTracker[[#This Row],[Type of Leave]]</f>
        <v>1 VL</v>
      </c>
      <c r="L7182" s="74">
        <f ca="1">NETWORKDAYS(LeaveTracker[[#This Row],[Start Date]],LeaveTracker[[#This Row],[End Date]],lstHolidays)</f>
        <v>1</v>
      </c>
      <c r="M7182" s="27"/>
    </row>
    <row r="7183" spans="1:13" ht="30" customHeight="1" x14ac:dyDescent="0.3">
      <c r="A7183" s="68">
        <v>3287</v>
      </c>
      <c r="B7183" s="69">
        <v>45145</v>
      </c>
      <c r="C7183" s="31">
        <v>45132</v>
      </c>
      <c r="D7183" s="70" t="s">
        <v>2226</v>
      </c>
      <c r="E7183" s="71" t="str">
        <f>IF(ISBLANK(LeaveTracker[[#This Row],[Employee Name]]),"-----",VLOOKUP(LeaveTracker[[#This Row],[Employee Name]],Employees[[Employee Name]:[Office]],7))</f>
        <v>CENRO</v>
      </c>
      <c r="F7183" s="71">
        <f>IF(ISBLANK(LeaveTracker[[#This Row],[Employee Name]]),"-----",VLOOKUP(LeaveTracker[[#This Row],[Employee Name]],Employees[[Employee Name]:[Office]],6))</f>
        <v>0</v>
      </c>
      <c r="G7183" s="73">
        <v>45167</v>
      </c>
      <c r="H7183" s="73">
        <v>45167</v>
      </c>
      <c r="I7183" s="76" t="s">
        <v>82</v>
      </c>
      <c r="K7183" s="61" t="str">
        <f ca="1">LeaveTracker[[#This Row],[Days]]&amp;" "&amp;LeaveTracker[[#This Row],[Type of Leave]]</f>
        <v>1 VL</v>
      </c>
      <c r="L7183" s="74">
        <f ca="1">NETWORKDAYS(LeaveTracker[[#This Row],[Start Date]],LeaveTracker[[#This Row],[End Date]],lstHolidays)</f>
        <v>1</v>
      </c>
      <c r="M7183" s="27"/>
    </row>
    <row r="7184" spans="1:13" ht="30" customHeight="1" x14ac:dyDescent="0.3">
      <c r="A7184" s="27">
        <f>A7175+1</f>
        <v>3288</v>
      </c>
      <c r="B7184" s="69">
        <v>45145</v>
      </c>
      <c r="C7184" s="31">
        <v>45141</v>
      </c>
      <c r="D7184" s="70" t="s">
        <v>1894</v>
      </c>
      <c r="E7184" s="71" t="str">
        <f>IF(ISBLANK(LeaveTracker[[#This Row],[Employee Name]]),"-----",VLOOKUP(LeaveTracker[[#This Row],[Employee Name]],Employees[[Employee Name]:[Office]],7))</f>
        <v>CTO-LICENSE</v>
      </c>
      <c r="F7184" s="71" t="str">
        <f>IF(ISBLANK(LeaveTracker[[#This Row],[Employee Name]]),"-----",VLOOKUP(LeaveTracker[[#This Row],[Employee Name]],Employees[[Employee Name]:[Office]],6))</f>
        <v>CASUAL</v>
      </c>
      <c r="G7184" s="73">
        <v>45110</v>
      </c>
      <c r="H7184" s="73">
        <v>45110</v>
      </c>
      <c r="I7184" s="76" t="s">
        <v>81</v>
      </c>
      <c r="K7184" s="61" t="str">
        <f ca="1">LeaveTracker[[#This Row],[Days]]&amp;" "&amp;LeaveTracker[[#This Row],[Type of Leave]]</f>
        <v>1 SL</v>
      </c>
      <c r="L7184" s="74">
        <f ca="1">NETWORKDAYS(LeaveTracker[[#This Row],[Start Date]],LeaveTracker[[#This Row],[End Date]],lstHolidays)</f>
        <v>1</v>
      </c>
      <c r="M7184" s="27"/>
    </row>
    <row r="7185" spans="1:13" ht="30" customHeight="1" x14ac:dyDescent="0.3">
      <c r="A7185" s="68">
        <v>3288</v>
      </c>
      <c r="B7185" s="69">
        <v>45145</v>
      </c>
      <c r="C7185" s="31">
        <v>45141</v>
      </c>
      <c r="D7185" s="70" t="s">
        <v>1894</v>
      </c>
      <c r="E7185" s="71" t="str">
        <f>IF(ISBLANK(LeaveTracker[[#This Row],[Employee Name]]),"-----",VLOOKUP(LeaveTracker[[#This Row],[Employee Name]],Employees[[Employee Name]:[Office]],7))</f>
        <v>CTO-LICENSE</v>
      </c>
      <c r="F7185" s="71" t="str">
        <f>IF(ISBLANK(LeaveTracker[[#This Row],[Employee Name]]),"-----",VLOOKUP(LeaveTracker[[#This Row],[Employee Name]],Employees[[Employee Name]:[Office]],6))</f>
        <v>CASUAL</v>
      </c>
      <c r="G7185" s="73">
        <v>45117</v>
      </c>
      <c r="H7185" s="73">
        <v>45118</v>
      </c>
      <c r="I7185" s="76" t="s">
        <v>81</v>
      </c>
      <c r="K7185" s="61" t="str">
        <f ca="1">LeaveTracker[[#This Row],[Days]]&amp;" "&amp;LeaveTracker[[#This Row],[Type of Leave]]</f>
        <v>2 SL</v>
      </c>
      <c r="L7185" s="74">
        <f ca="1">NETWORKDAYS(LeaveTracker[[#This Row],[Start Date]],LeaveTracker[[#This Row],[End Date]],lstHolidays)</f>
        <v>2</v>
      </c>
      <c r="M7185" s="27"/>
    </row>
    <row r="7186" spans="1:13" ht="30" customHeight="1" x14ac:dyDescent="0.3">
      <c r="A7186" s="68">
        <v>3288</v>
      </c>
      <c r="B7186" s="69">
        <v>45145</v>
      </c>
      <c r="C7186" s="31">
        <v>45141</v>
      </c>
      <c r="D7186" s="70" t="s">
        <v>1894</v>
      </c>
      <c r="E7186" s="71" t="str">
        <f>IF(ISBLANK(LeaveTracker[[#This Row],[Employee Name]]),"-----",VLOOKUP(LeaveTracker[[#This Row],[Employee Name]],Employees[[Employee Name]:[Office]],7))</f>
        <v>CTO-LICENSE</v>
      </c>
      <c r="F7186" s="71" t="str">
        <f>IF(ISBLANK(LeaveTracker[[#This Row],[Employee Name]]),"-----",VLOOKUP(LeaveTracker[[#This Row],[Employee Name]],Employees[[Employee Name]:[Office]],6))</f>
        <v>CASUAL</v>
      </c>
      <c r="G7186" s="73">
        <v>45121</v>
      </c>
      <c r="H7186" s="73">
        <v>45121</v>
      </c>
      <c r="I7186" s="76" t="s">
        <v>81</v>
      </c>
      <c r="K7186" s="61" t="str">
        <f ca="1">LeaveTracker[[#This Row],[Days]]&amp;" "&amp;LeaveTracker[[#This Row],[Type of Leave]]</f>
        <v>1 SL</v>
      </c>
      <c r="L7186" s="74">
        <f ca="1">NETWORKDAYS(LeaveTracker[[#This Row],[Start Date]],LeaveTracker[[#This Row],[End Date]],lstHolidays)</f>
        <v>1</v>
      </c>
      <c r="M7186" s="27"/>
    </row>
    <row r="7187" spans="1:13" ht="30" customHeight="1" x14ac:dyDescent="0.3">
      <c r="A7187" s="68">
        <v>3288</v>
      </c>
      <c r="B7187" s="69">
        <v>45145</v>
      </c>
      <c r="C7187" s="31">
        <v>45141</v>
      </c>
      <c r="D7187" s="70" t="s">
        <v>1894</v>
      </c>
      <c r="E7187" s="71" t="str">
        <f>IF(ISBLANK(LeaveTracker[[#This Row],[Employee Name]]),"-----",VLOOKUP(LeaveTracker[[#This Row],[Employee Name]],Employees[[Employee Name]:[Office]],7))</f>
        <v>CTO-LICENSE</v>
      </c>
      <c r="F7187" s="71" t="str">
        <f>IF(ISBLANK(LeaveTracker[[#This Row],[Employee Name]]),"-----",VLOOKUP(LeaveTracker[[#This Row],[Employee Name]],Employees[[Employee Name]:[Office]],6))</f>
        <v>CASUAL</v>
      </c>
      <c r="G7187" s="73">
        <v>45126</v>
      </c>
      <c r="H7187" s="73">
        <v>45126</v>
      </c>
      <c r="I7187" s="76" t="s">
        <v>81</v>
      </c>
      <c r="K7187" s="61" t="str">
        <f ca="1">LeaveTracker[[#This Row],[Days]]&amp;" "&amp;LeaveTracker[[#This Row],[Type of Leave]]</f>
        <v>1 SL</v>
      </c>
      <c r="L7187" s="74">
        <f ca="1">NETWORKDAYS(LeaveTracker[[#This Row],[Start Date]],LeaveTracker[[#This Row],[End Date]],lstHolidays)</f>
        <v>1</v>
      </c>
      <c r="M7187" s="27"/>
    </row>
    <row r="7188" spans="1:13" ht="30" customHeight="1" x14ac:dyDescent="0.3">
      <c r="A7188" s="68">
        <v>3288</v>
      </c>
      <c r="B7188" s="69">
        <v>45145</v>
      </c>
      <c r="C7188" s="31">
        <v>45141</v>
      </c>
      <c r="D7188" s="70" t="s">
        <v>1894</v>
      </c>
      <c r="E7188" s="71" t="str">
        <f>IF(ISBLANK(LeaveTracker[[#This Row],[Employee Name]]),"-----",VLOOKUP(LeaveTracker[[#This Row],[Employee Name]],Employees[[Employee Name]:[Office]],7))</f>
        <v>CTO-LICENSE</v>
      </c>
      <c r="F7188" s="71" t="str">
        <f>IF(ISBLANK(LeaveTracker[[#This Row],[Employee Name]]),"-----",VLOOKUP(LeaveTracker[[#This Row],[Employee Name]],Employees[[Employee Name]:[Office]],6))</f>
        <v>CASUAL</v>
      </c>
      <c r="G7188" s="73">
        <v>45132</v>
      </c>
      <c r="H7188" s="73">
        <v>45132</v>
      </c>
      <c r="I7188" s="76" t="s">
        <v>81</v>
      </c>
      <c r="K7188" s="61" t="str">
        <f ca="1">LeaveTracker[[#This Row],[Days]]&amp;" "&amp;LeaveTracker[[#This Row],[Type of Leave]]</f>
        <v>1 SL</v>
      </c>
      <c r="L7188" s="74">
        <f ca="1">NETWORKDAYS(LeaveTracker[[#This Row],[Start Date]],LeaveTracker[[#This Row],[End Date]],lstHolidays)</f>
        <v>1</v>
      </c>
      <c r="M7188" s="27"/>
    </row>
    <row r="7189" spans="1:13" ht="30" customHeight="1" x14ac:dyDescent="0.3">
      <c r="A7189" s="68">
        <v>3288</v>
      </c>
      <c r="B7189" s="69">
        <v>45145</v>
      </c>
      <c r="C7189" s="31">
        <v>45141</v>
      </c>
      <c r="D7189" s="70" t="s">
        <v>1894</v>
      </c>
      <c r="E7189" s="71" t="str">
        <f>IF(ISBLANK(LeaveTracker[[#This Row],[Employee Name]]),"-----",VLOOKUP(LeaveTracker[[#This Row],[Employee Name]],Employees[[Employee Name]:[Office]],7))</f>
        <v>CTO-LICENSE</v>
      </c>
      <c r="F7189" s="71" t="str">
        <f>IF(ISBLANK(LeaveTracker[[#This Row],[Employee Name]]),"-----",VLOOKUP(LeaveTracker[[#This Row],[Employee Name]],Employees[[Employee Name]:[Office]],6))</f>
        <v>CASUAL</v>
      </c>
      <c r="G7189" s="73">
        <v>45138</v>
      </c>
      <c r="H7189" s="73">
        <v>45138</v>
      </c>
      <c r="I7189" s="76" t="s">
        <v>81</v>
      </c>
      <c r="K7189" s="61" t="str">
        <f ca="1">LeaveTracker[[#This Row],[Days]]&amp;" "&amp;LeaveTracker[[#This Row],[Type of Leave]]</f>
        <v>1 SL</v>
      </c>
      <c r="L7189" s="74">
        <f ca="1">NETWORKDAYS(LeaveTracker[[#This Row],[Start Date]],LeaveTracker[[#This Row],[End Date]],lstHolidays)</f>
        <v>1</v>
      </c>
      <c r="M7189" s="27"/>
    </row>
    <row r="7190" spans="1:13" ht="30" customHeight="1" x14ac:dyDescent="0.3">
      <c r="A7190" s="27">
        <f>A7184+1</f>
        <v>3289</v>
      </c>
      <c r="B7190" s="69">
        <v>45145</v>
      </c>
      <c r="C7190" s="31">
        <v>45145</v>
      </c>
      <c r="D7190" s="70" t="s">
        <v>398</v>
      </c>
      <c r="E7190" s="71" t="str">
        <f>IF(ISBLANK(LeaveTracker[[#This Row],[Employee Name]]),"-----",VLOOKUP(LeaveTracker[[#This Row],[Employee Name]],Employees[[Employee Name]:[Office]],7))</f>
        <v>CTO</v>
      </c>
      <c r="F7190" s="71" t="str">
        <f>IF(ISBLANK(LeaveTracker[[#This Row],[Employee Name]]),"-----",VLOOKUP(LeaveTracker[[#This Row],[Employee Name]],Employees[[Employee Name]:[Office]],6))</f>
        <v>REGULAR</v>
      </c>
      <c r="G7190" s="73">
        <v>45141</v>
      </c>
      <c r="H7190" s="73">
        <v>45142</v>
      </c>
      <c r="I7190" s="76" t="s">
        <v>82</v>
      </c>
      <c r="K7190" s="61" t="str">
        <f ca="1">LeaveTracker[[#This Row],[Days]]&amp;" "&amp;LeaveTracker[[#This Row],[Type of Leave]]</f>
        <v>2 VL</v>
      </c>
      <c r="L7190" s="74">
        <f ca="1">NETWORKDAYS(LeaveTracker[[#This Row],[Start Date]],LeaveTracker[[#This Row],[End Date]],lstHolidays)</f>
        <v>2</v>
      </c>
      <c r="M7190" s="27"/>
    </row>
    <row r="7191" spans="1:13" ht="30" customHeight="1" x14ac:dyDescent="0.3">
      <c r="A7191" s="27">
        <f t="shared" si="87"/>
        <v>3290</v>
      </c>
      <c r="B7191" s="69">
        <v>45145</v>
      </c>
      <c r="C7191" s="31">
        <v>45145</v>
      </c>
      <c r="D7191" s="70" t="s">
        <v>104</v>
      </c>
      <c r="E7191" s="71" t="str">
        <f>IF(ISBLANK(LeaveTracker[[#This Row],[Employee Name]]),"-----",VLOOKUP(LeaveTracker[[#This Row],[Employee Name]],Employees[[Employee Name]:[Office]],7))</f>
        <v>CTO</v>
      </c>
      <c r="F7191" s="71" t="str">
        <f>IF(ISBLANK(LeaveTracker[[#This Row],[Employee Name]]),"-----",VLOOKUP(LeaveTracker[[#This Row],[Employee Name]],Employees[[Employee Name]:[Office]],6))</f>
        <v>REGULAR</v>
      </c>
      <c r="G7191" s="73">
        <v>45140</v>
      </c>
      <c r="H7191" s="73">
        <v>45142</v>
      </c>
      <c r="I7191" s="76" t="s">
        <v>81</v>
      </c>
      <c r="K7191" s="61" t="str">
        <f ca="1">LeaveTracker[[#This Row],[Days]]&amp;" "&amp;LeaveTracker[[#This Row],[Type of Leave]]</f>
        <v>3 SL</v>
      </c>
      <c r="L7191" s="74">
        <f ca="1">NETWORKDAYS(LeaveTracker[[#This Row],[Start Date]],LeaveTracker[[#This Row],[End Date]],lstHolidays)</f>
        <v>3</v>
      </c>
      <c r="M7191"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G5709:H5709 A5739:B5739 B5740:C5978 G5990:H5990 G6000:H6091 G6092:I6092 G6093:H6098 G6111:H6112 G6115:H6115 H6120 G6121:H6126 G6129:H6142 G6147:H6148 G6151:H6152 G6154:H6160 G6162:H6163 G6170:H6170 C6173:C6180 B5980:C6172 D5739:D6252 C6182:C6252 C6253:D6328 D6329:D6332 C6333:D6455 D6456:D6457 C5170:D5511 A5512:D5738 B6173:B1048576 C6458:D1048576 A5740:A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C6329:C6332 C6456:C6457 J5815:L6737 G6182:G6737 H6173:H6737 I6093:I6737 G6738:L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2" priority="3">
      <formula>$I5094=TRUE</formula>
    </cfRule>
  </conditionalFormatting>
  <conditionalFormatting sqref="D5149:D5150">
    <cfRule type="expression" dxfId="1"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G6112:H6112 C6161"/>
    <dataValidation allowBlank="1" showInputMessage="1" showErrorMessage="1" prompt="Enter leave start date in this column_x000a_" sqref="G4:G875 G6110:H6110 G6161:H6161"/>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430 J482:J875 J436:J480 J432:J434 J3152 J4550 J2331 J3127 K4:K7191"/>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I5:I7191</xm:sqref>
        </x14:dataValidation>
        <x14:dataValidation type="list" allowBlank="1" showInputMessage="1" showErrorMessage="1">
          <x14:formula1>
            <xm:f>'List of Employees'!$B$4:$B$717</xm:f>
          </x14:formula1>
          <xm:sqref>D5:D7191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720"/>
  <sheetViews>
    <sheetView topLeftCell="A3" zoomScaleNormal="100" workbookViewId="0">
      <pane ySplit="1425" activePane="bottomLeft"/>
      <selection activeCell="B279" sqref="B279"/>
      <selection pane="bottomLeft" activeCell="B720" sqref="B720"/>
    </sheetView>
  </sheetViews>
  <sheetFormatPr defaultRowHeight="30" customHeight="1" x14ac:dyDescent="0.3"/>
  <cols>
    <col min="1" max="1" width="6.625" customWidth="1"/>
    <col min="2" max="6" width="26.625" customWidth="1"/>
    <col min="7" max="7" width="22.75" customWidth="1"/>
    <col min="8" max="8" width="27.5" customWidth="1"/>
    <col min="9" max="9" width="16.25" customWidth="1"/>
  </cols>
  <sheetData>
    <row r="1" spans="1:9" ht="39.950000000000003"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1995</v>
      </c>
      <c r="H3" s="9" t="s">
        <v>1064</v>
      </c>
      <c r="I3" s="9" t="s">
        <v>2326</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1702</v>
      </c>
      <c r="I5" s="8" t="b">
        <f>COUNTIF(Employees[Employee Name],Employees[[#This Row],[Employee Name]])&gt;1</f>
        <v>0</v>
      </c>
    </row>
    <row r="6" spans="1:9" ht="30" hidden="1" customHeight="1" x14ac:dyDescent="0.3">
      <c r="A6" s="44">
        <f>A4+1</f>
        <v>2</v>
      </c>
      <c r="B6" s="8" t="str">
        <f>CONCATENATE(Employees[[#This Row],[Lastname]]," ",Employees[[#This Row],[Firstname]], " ",LEFT(Employees[[#This Row],[Middlename]],1),IF(ISBLANK(Employees[[#This Row],[Middlename]])," ","."))</f>
        <v>TOLENTINO IMELDA S.</v>
      </c>
      <c r="C6" s="18" t="s">
        <v>281</v>
      </c>
      <c r="D6" s="18" t="s">
        <v>1356</v>
      </c>
      <c r="E6" s="18" t="s">
        <v>2430</v>
      </c>
      <c r="F6" s="18" t="s">
        <v>2432</v>
      </c>
      <c r="G6" s="18" t="s">
        <v>2431</v>
      </c>
      <c r="H6" s="18" t="s">
        <v>199</v>
      </c>
      <c r="I6" s="8" t="b">
        <f>COUNTIF(Employees[Employee Name],Employees[[#This Row],[Employee Name]])&gt;1</f>
        <v>0</v>
      </c>
    </row>
    <row r="7" spans="1:9" ht="30" hidden="1" customHeight="1" x14ac:dyDescent="0.3">
      <c r="A7" s="44">
        <f>IF(ISBLANK(Employees[[#This Row],[Employee Name]]),"",A5+1)</f>
        <v>3</v>
      </c>
      <c r="B7" s="8" t="str">
        <f>CONCATENATE(Employees[[#This Row],[Lastname]]," ",Employees[[#This Row],[Firstname]], " ",LEFT(Employees[[#This Row],[Middlename]],1),IF(ISBLANK(Employees[[#This Row],[Middlename]])," ","."))</f>
        <v>ABELA IMELDA C.</v>
      </c>
      <c r="C7" s="8" t="s">
        <v>1355</v>
      </c>
      <c r="D7" s="8" t="s">
        <v>1356</v>
      </c>
      <c r="E7" s="8" t="s">
        <v>134</v>
      </c>
      <c r="F7" s="8" t="s">
        <v>1290</v>
      </c>
      <c r="G7" s="18" t="s">
        <v>1290</v>
      </c>
      <c r="H7" s="8" t="s">
        <v>439</v>
      </c>
      <c r="I7" s="8" t="b">
        <f>COUNTIF(Employees[Employee Name],Employees[[#This Row],[Employee Name]])&gt;1</f>
        <v>0</v>
      </c>
    </row>
    <row r="8" spans="1:9" ht="30" hidden="1" customHeight="1" x14ac:dyDescent="0.3">
      <c r="A8" s="44">
        <f>IF(ISBLANK(Employees[[#This Row],[Employee Name]]),"",A7+1)</f>
        <v>4</v>
      </c>
      <c r="B8" s="8" t="str">
        <f>CONCATENATE(Employees[[#This Row],[Lastname]]," ",Employees[[#This Row],[Firstname]], " ",LEFT(Employees[[#This Row],[Middlename]],1),IF(ISBLANK(Employees[[#This Row],[Middlename]])," ","."))</f>
        <v>ABENA WINNIE ROSE M.</v>
      </c>
      <c r="C8" s="8" t="s">
        <v>742</v>
      </c>
      <c r="D8" s="8" t="s">
        <v>743</v>
      </c>
      <c r="E8" s="8" t="s">
        <v>84</v>
      </c>
      <c r="F8" s="8" t="s">
        <v>212</v>
      </c>
      <c r="G8" s="18" t="s">
        <v>1996</v>
      </c>
      <c r="H8" s="8" t="s">
        <v>213</v>
      </c>
      <c r="I8" s="8" t="b">
        <f>COUNTIF(Employees[Employee Name],Employees[[#This Row],[Employee Name]])&gt;1</f>
        <v>0</v>
      </c>
    </row>
    <row r="9" spans="1:9" ht="30" hidden="1" customHeight="1" x14ac:dyDescent="0.3">
      <c r="A9" s="44">
        <f>IF(ISBLANK(Employees[[#This Row],[Employee Name]]),"",A8+1)</f>
        <v>5</v>
      </c>
      <c r="B9" s="8" t="str">
        <f>CONCATENATE(Employees[[#This Row],[Lastname]]," ",Employees[[#This Row],[Firstname]], " ",LEFT(Employees[[#This Row],[Middlename]],1),IF(ISBLANK(Employees[[#This Row],[Middlename]])," ","."))</f>
        <v xml:space="preserve">ABLANEDA ARMANDO  </v>
      </c>
      <c r="C9" s="8" t="s">
        <v>1357</v>
      </c>
      <c r="D9" s="8" t="s">
        <v>1358</v>
      </c>
      <c r="E9" s="8"/>
      <c r="F9" s="8" t="s">
        <v>1290</v>
      </c>
      <c r="G9" s="18" t="s">
        <v>1290</v>
      </c>
      <c r="H9" s="8" t="s">
        <v>289</v>
      </c>
      <c r="I9" s="8" t="b">
        <f>COUNTIF(Employees[Employee Name],Employees[[#This Row],[Employee Name]])&gt;1</f>
        <v>0</v>
      </c>
    </row>
    <row r="10" spans="1:9" ht="30" hidden="1" customHeight="1" x14ac:dyDescent="0.3">
      <c r="A10" s="44">
        <f>IF(ISBLANK(Employees[[#This Row],[Employee Name]]),"",A9+1)</f>
        <v>6</v>
      </c>
      <c r="B10" s="8" t="str">
        <f>CONCATENATE(Employees[[#This Row],[Lastname]]," ",Employees[[#This Row],[Firstname]], " ",LEFT(Employees[[#This Row],[Middlename]],1),IF(ISBLANK(Employees[[#This Row],[Middlename]])," ","."))</f>
        <v>ACERON ANGELU V.</v>
      </c>
      <c r="C10" s="8" t="s">
        <v>1303</v>
      </c>
      <c r="D10" s="8" t="s">
        <v>1304</v>
      </c>
      <c r="E10" s="8" t="s">
        <v>1305</v>
      </c>
      <c r="F10" s="8" t="s">
        <v>1041</v>
      </c>
      <c r="G10" s="8" t="s">
        <v>1996</v>
      </c>
      <c r="H10" s="8" t="s">
        <v>97</v>
      </c>
      <c r="I10" s="8" t="b">
        <f>COUNTIF(Employees[Employee Name],Employees[[#This Row],[Employee Name]])&gt;1</f>
        <v>0</v>
      </c>
    </row>
    <row r="11" spans="1:9" ht="30" hidden="1" customHeight="1" x14ac:dyDescent="0.3">
      <c r="A11" s="44">
        <f>IF(ISBLANK(Employees[[#This Row],[Employee Name]]),"",A10+1)</f>
        <v>7</v>
      </c>
      <c r="B11" s="8" t="str">
        <f>CONCATENATE(Employees[[#This Row],[Lastname]]," ",Employees[[#This Row],[Firstname]], " ",LEFT(Employees[[#This Row],[Middlename]],1),IF(ISBLANK(Employees[[#This Row],[Middlename]])," ","."))</f>
        <v>ACUB MA. MARILYN L.</v>
      </c>
      <c r="C11" s="8" t="s">
        <v>1359</v>
      </c>
      <c r="D11" s="8" t="s">
        <v>1360</v>
      </c>
      <c r="E11" s="8" t="s">
        <v>117</v>
      </c>
      <c r="F11" s="8" t="s">
        <v>1290</v>
      </c>
      <c r="G11" s="18" t="s">
        <v>1290</v>
      </c>
      <c r="H11" s="8" t="s">
        <v>199</v>
      </c>
      <c r="I11" s="8" t="b">
        <f>COUNTIF(Employees[Employee Name],Employees[[#This Row],[Employee Name]])&gt;1</f>
        <v>0</v>
      </c>
    </row>
    <row r="12" spans="1:9" ht="30" hidden="1" customHeight="1" x14ac:dyDescent="0.3">
      <c r="A12" s="44">
        <f>IF(ISBLANK(Employees[[#This Row],[Employee Name]]),"",A11+1)</f>
        <v>8</v>
      </c>
      <c r="B12" s="8" t="str">
        <f>CONCATENATE(Employees[[#This Row],[Lastname]]," ",Employees[[#This Row],[Firstname]], " ",LEFT(Employees[[#This Row],[Middlename]],1),IF(ISBLANK(Employees[[#This Row],[Middlename]])," ","."))</f>
        <v>AGUIDO RAFAEL V.</v>
      </c>
      <c r="C12" s="8" t="s">
        <v>967</v>
      </c>
      <c r="D12" s="8" t="s">
        <v>968</v>
      </c>
      <c r="E12" s="8" t="s">
        <v>150</v>
      </c>
      <c r="F12" s="8" t="s">
        <v>969</v>
      </c>
      <c r="G12" s="8" t="s">
        <v>1996</v>
      </c>
      <c r="H12" s="8" t="s">
        <v>296</v>
      </c>
      <c r="I12" s="8" t="b">
        <f>COUNTIF(Employees[Employee Name],Employees[[#This Row],[Employee Name]])&gt;1</f>
        <v>0</v>
      </c>
    </row>
    <row r="13" spans="1:9" ht="30" hidden="1" customHeight="1" x14ac:dyDescent="0.3">
      <c r="A13" s="44">
        <f>IF(ISBLANK(Employees[[#This Row],[Employee Name]]),"",A12+1)</f>
        <v>9</v>
      </c>
      <c r="B13" s="8" t="str">
        <f>CONCATENATE(Employees[[#This Row],[Lastname]]," ",Employees[[#This Row],[Firstname]], " ",LEFT(Employees[[#This Row],[Middlename]],1),IF(ISBLANK(Employees[[#This Row],[Middlename]])," ","."))</f>
        <v>AGUILA JENNIFER A.</v>
      </c>
      <c r="C13" s="18" t="s">
        <v>1592</v>
      </c>
      <c r="D13" s="18" t="s">
        <v>2221</v>
      </c>
      <c r="E13" s="18" t="s">
        <v>88</v>
      </c>
      <c r="F13" s="18" t="s">
        <v>1290</v>
      </c>
      <c r="G13" s="8"/>
      <c r="H13" s="18" t="s">
        <v>2053</v>
      </c>
      <c r="I13" s="8" t="b">
        <f>COUNTIF(Employees[Employee Name],Employees[[#This Row],[Employee Name]])&gt;1</f>
        <v>0</v>
      </c>
    </row>
    <row r="14" spans="1:9" ht="30" hidden="1" customHeight="1" x14ac:dyDescent="0.3">
      <c r="A14" s="44">
        <f>IF(ISBLANK(Employees[[#This Row],[Employee Name]]),"",A13+1)</f>
        <v>10</v>
      </c>
      <c r="B14" s="8" t="str">
        <f>CONCATENATE(Employees[[#This Row],[Lastname]]," ",Employees[[#This Row],[Firstname]], " ",LEFT(Employees[[#This Row],[Middlename]],1),IF(ISBLANK(Employees[[#This Row],[Middlename]])," ","."))</f>
        <v>AGUSTIN MARIA LUISA F.</v>
      </c>
      <c r="C14" s="8" t="s">
        <v>1280</v>
      </c>
      <c r="D14" s="8" t="s">
        <v>1281</v>
      </c>
      <c r="E14" s="8" t="s">
        <v>1129</v>
      </c>
      <c r="F14" s="8" t="s">
        <v>125</v>
      </c>
      <c r="G14" s="18" t="s">
        <v>1996</v>
      </c>
      <c r="H14" s="8" t="s">
        <v>89</v>
      </c>
      <c r="I14" s="8" t="b">
        <f>COUNTIF(Employees[Employee Name],Employees[[#This Row],[Employee Name]])&gt;1</f>
        <v>0</v>
      </c>
    </row>
    <row r="15" spans="1:9" ht="30" hidden="1" customHeight="1" x14ac:dyDescent="0.3">
      <c r="A15" s="44">
        <f>IF(ISBLANK(Employees[[#This Row],[Employee Name]]),"",A14+1)</f>
        <v>11</v>
      </c>
      <c r="B15" s="8" t="str">
        <f>CONCATENATE(Employees[[#This Row],[Lastname]]," ",Employees[[#This Row],[Firstname]], " ",LEFT(Employees[[#This Row],[Middlename]],1),IF(ISBLANK(Employees[[#This Row],[Middlename]])," ","."))</f>
        <v xml:space="preserve">ALBARRACIN ROLAND  </v>
      </c>
      <c r="C15" s="8" t="s">
        <v>1361</v>
      </c>
      <c r="D15" s="8" t="s">
        <v>1362</v>
      </c>
      <c r="E15" s="8"/>
      <c r="F15" s="8" t="s">
        <v>1290</v>
      </c>
      <c r="G15" s="18" t="s">
        <v>1290</v>
      </c>
      <c r="H15" s="8" t="s">
        <v>289</v>
      </c>
      <c r="I15" s="8" t="b">
        <f>COUNTIF(Employees[Employee Name],Employees[[#This Row],[Employee Name]])&gt;1</f>
        <v>0</v>
      </c>
    </row>
    <row r="16" spans="1:9" ht="30" hidden="1" customHeight="1" x14ac:dyDescent="0.3">
      <c r="A16" s="44">
        <f>IF(ISBLANK(Employees[[#This Row],[Employee Name]]),"",A15+1)</f>
        <v>12</v>
      </c>
      <c r="B16" s="8" t="str">
        <f>CONCATENATE(Employees[[#This Row],[Lastname]]," ",Employees[[#This Row],[Firstname]], " ",LEFT(Employees[[#This Row],[Middlename]],1),IF(ISBLANK(Employees[[#This Row],[Middlename]])," ","."))</f>
        <v>ALCALA DANIEL P.</v>
      </c>
      <c r="C16" s="8" t="s">
        <v>1335</v>
      </c>
      <c r="D16" s="8" t="s">
        <v>555</v>
      </c>
      <c r="E16" s="8" t="s">
        <v>124</v>
      </c>
      <c r="F16" s="18" t="s">
        <v>312</v>
      </c>
      <c r="G16" s="8" t="s">
        <v>1996</v>
      </c>
      <c r="H16" s="8" t="s">
        <v>152</v>
      </c>
      <c r="I16" s="8" t="b">
        <f>COUNTIF(Employees[Employee Name],Employees[[#This Row],[Employee Name]])&gt;1</f>
        <v>0</v>
      </c>
    </row>
    <row r="17" spans="1:9" ht="30" hidden="1" customHeight="1" x14ac:dyDescent="0.3">
      <c r="A17" s="44">
        <f>IF(ISBLANK(Employees[[#This Row],[Employee Name]]),"",A16+1)</f>
        <v>13</v>
      </c>
      <c r="B17" s="8" t="str">
        <f>CONCATENATE(Employees[[#This Row],[Lastname]]," ",Employees[[#This Row],[Firstname]], " ",LEFT(Employees[[#This Row],[Middlename]],1),IF(ISBLANK(Employees[[#This Row],[Middlename]])," ","."))</f>
        <v>ALCANTARA RIZALINA B.</v>
      </c>
      <c r="C17" s="8" t="s">
        <v>645</v>
      </c>
      <c r="D17" s="8" t="s">
        <v>646</v>
      </c>
      <c r="E17" s="8" t="s">
        <v>145</v>
      </c>
      <c r="F17" s="8" t="s">
        <v>125</v>
      </c>
      <c r="G17" s="18" t="s">
        <v>1996</v>
      </c>
      <c r="H17" s="8" t="s">
        <v>647</v>
      </c>
      <c r="I17" s="8" t="b">
        <f>COUNTIF(Employees[Employee Name],Employees[[#This Row],[Employee Name]])&gt;1</f>
        <v>0</v>
      </c>
    </row>
    <row r="18" spans="1:9" ht="30" hidden="1" customHeight="1" x14ac:dyDescent="0.3">
      <c r="A18" s="44">
        <f>IF(ISBLANK(Employees[[#This Row],[Employee Name]]),"",A17+1)</f>
        <v>14</v>
      </c>
      <c r="B18" s="8" t="str">
        <f>CONCATENATE(Employees[[#This Row],[Lastname]]," ",Employees[[#This Row],[Firstname]], " ",LEFT(Employees[[#This Row],[Middlename]],1),IF(ISBLANK(Employees[[#This Row],[Middlename]])," ","."))</f>
        <v>ALCAZAR AINEE JOY C.</v>
      </c>
      <c r="C18" s="8" t="s">
        <v>159</v>
      </c>
      <c r="D18" s="8" t="s">
        <v>201</v>
      </c>
      <c r="E18" s="8" t="s">
        <v>134</v>
      </c>
      <c r="F18" s="8" t="s">
        <v>202</v>
      </c>
      <c r="G18" s="8" t="s">
        <v>1996</v>
      </c>
      <c r="H18" s="8" t="s">
        <v>97</v>
      </c>
      <c r="I18" s="8" t="b">
        <f>COUNTIF(Employees[Employee Name],Employees[[#This Row],[Employee Name]])&gt;1</f>
        <v>0</v>
      </c>
    </row>
    <row r="19" spans="1:9" ht="30" hidden="1" customHeight="1" x14ac:dyDescent="0.3">
      <c r="A19" s="44">
        <f>IF(ISBLANK(Employees[[#This Row],[Employee Name]]),"",A18+1)</f>
        <v>15</v>
      </c>
      <c r="B19" s="8" t="str">
        <f>CONCATENATE(Employees[[#This Row],[Lastname]]," ",Employees[[#This Row],[Firstname]], " ",LEFT(Employees[[#This Row],[Middlename]],1),IF(ISBLANK(Employees[[#This Row],[Middlename]])," ","."))</f>
        <v>ALCAZAR AIREEN B.</v>
      </c>
      <c r="C19" s="8" t="s">
        <v>159</v>
      </c>
      <c r="D19" s="8" t="s">
        <v>1482</v>
      </c>
      <c r="E19" s="8" t="s">
        <v>2148</v>
      </c>
      <c r="F19" s="8" t="s">
        <v>1704</v>
      </c>
      <c r="G19" s="8"/>
      <c r="H19" s="8"/>
      <c r="I19" s="8" t="b">
        <f>COUNTIF(Employees[Employee Name],Employees[[#This Row],[Employee Name]])&gt;1</f>
        <v>0</v>
      </c>
    </row>
    <row r="20" spans="1:9" ht="30" hidden="1" customHeight="1" x14ac:dyDescent="0.3">
      <c r="A20" s="44">
        <f>IF(ISBLANK(Employees[[#This Row],[Employee Name]]),"",A19+1)</f>
        <v>16</v>
      </c>
      <c r="B20" s="8" t="str">
        <f>CONCATENATE(Employees[[#This Row],[Lastname]]," ",Employees[[#This Row],[Firstname]], " ",LEFT(Employees[[#This Row],[Middlename]],1),IF(ISBLANK(Employees[[#This Row],[Middlename]])," ","."))</f>
        <v>ALCAZAR ZENAIDA S.</v>
      </c>
      <c r="C20" s="8" t="s">
        <v>159</v>
      </c>
      <c r="D20" s="8" t="s">
        <v>160</v>
      </c>
      <c r="E20" s="8" t="s">
        <v>951</v>
      </c>
      <c r="F20" s="8" t="s">
        <v>162</v>
      </c>
      <c r="G20" s="8" t="s">
        <v>1996</v>
      </c>
      <c r="H20" s="8" t="s">
        <v>135</v>
      </c>
      <c r="I20" s="8" t="b">
        <f>COUNTIF(Employees[Employee Name],Employees[[#This Row],[Employee Name]])&gt;1</f>
        <v>0</v>
      </c>
    </row>
    <row r="21" spans="1:9" ht="30" hidden="1" customHeight="1" x14ac:dyDescent="0.3">
      <c r="A21" s="44">
        <f>IF(ISBLANK(Employees[[#This Row],[Employee Name]]),"",A20+1)</f>
        <v>17</v>
      </c>
      <c r="B21" s="8" t="str">
        <f>CONCATENATE(Employees[[#This Row],[Lastname]]," ",Employees[[#This Row],[Firstname]], " ",LEFT(Employees[[#This Row],[Middlename]],1),IF(ISBLANK(Employees[[#This Row],[Middlename]])," ","."))</f>
        <v>ALEGA ESTELITA M.</v>
      </c>
      <c r="C21" s="8" t="s">
        <v>420</v>
      </c>
      <c r="D21" s="8" t="s">
        <v>421</v>
      </c>
      <c r="E21" s="8" t="s">
        <v>84</v>
      </c>
      <c r="F21" s="8" t="s">
        <v>390</v>
      </c>
      <c r="G21" s="8" t="s">
        <v>1996</v>
      </c>
      <c r="H21" s="8" t="s">
        <v>103</v>
      </c>
      <c r="I21" s="8" t="b">
        <f>COUNTIF(Employees[Employee Name],Employees[[#This Row],[Employee Name]])&gt;1</f>
        <v>0</v>
      </c>
    </row>
    <row r="22" spans="1:9" ht="30" hidden="1" customHeight="1" x14ac:dyDescent="0.3">
      <c r="A22" s="44">
        <f>IF(ISBLANK(Employees[[#This Row],[Employee Name]]),"",A21+1)</f>
        <v>18</v>
      </c>
      <c r="B22" s="8" t="str">
        <f>CONCATENATE(Employees[[#This Row],[Lastname]]," ",Employees[[#This Row],[Firstname]], " ",LEFT(Employees[[#This Row],[Middlename]],1),IF(ISBLANK(Employees[[#This Row],[Middlename]])," ","."))</f>
        <v>ALEGRE MARC JESTER D.</v>
      </c>
      <c r="C22" s="18" t="s">
        <v>663</v>
      </c>
      <c r="D22" s="18" t="s">
        <v>2400</v>
      </c>
      <c r="E22" s="18" t="s">
        <v>119</v>
      </c>
      <c r="F22" s="18" t="s">
        <v>1704</v>
      </c>
      <c r="G22" s="18" t="s">
        <v>1704</v>
      </c>
      <c r="H22" s="18" t="s">
        <v>135</v>
      </c>
      <c r="I22" s="8" t="b">
        <f>COUNTIF(Employees[Employee Name],Employees[[#This Row],[Employee Name]])&gt;1</f>
        <v>0</v>
      </c>
    </row>
    <row r="23" spans="1:9" ht="30" hidden="1" customHeight="1" x14ac:dyDescent="0.3">
      <c r="A23" s="44">
        <f>IF(ISBLANK(Employees[[#This Row],[Employee Name]]),"",A22+1)</f>
        <v>19</v>
      </c>
      <c r="B23" s="8" t="str">
        <f>CONCATENATE(Employees[[#This Row],[Lastname]]," ",Employees[[#This Row],[Firstname]], " ",LEFT(Employees[[#This Row],[Middlename]],1),IF(ISBLANK(Employees[[#This Row],[Middlename]])," ","."))</f>
        <v>ALEGRE VIVENCIO A.</v>
      </c>
      <c r="C23" s="8" t="s">
        <v>663</v>
      </c>
      <c r="D23" s="8" t="s">
        <v>664</v>
      </c>
      <c r="E23" s="8" t="s">
        <v>88</v>
      </c>
      <c r="F23" s="8" t="s">
        <v>665</v>
      </c>
      <c r="G23" s="18" t="s">
        <v>1996</v>
      </c>
      <c r="H23" s="8" t="s">
        <v>642</v>
      </c>
      <c r="I23" s="8" t="b">
        <f>COUNTIF(Employees[Employee Name],Employees[[#This Row],[Employee Name]])&gt;1</f>
        <v>0</v>
      </c>
    </row>
    <row r="24" spans="1:9" ht="30" hidden="1" customHeight="1" x14ac:dyDescent="0.3">
      <c r="A24" s="44">
        <f>IF(ISBLANK(Employees[[#This Row],[Employee Name]]),"",A23+1)</f>
        <v>20</v>
      </c>
      <c r="B24" s="8" t="str">
        <f>CONCATENATE(Employees[[#This Row],[Lastname]]," ",Employees[[#This Row],[Firstname]], " ",LEFT(Employees[[#This Row],[Middlename]],1),IF(ISBLANK(Employees[[#This Row],[Middlename]])," ","."))</f>
        <v>ALERA JEFFREY B.</v>
      </c>
      <c r="C24" s="8" t="s">
        <v>1363</v>
      </c>
      <c r="D24" s="8" t="s">
        <v>1364</v>
      </c>
      <c r="E24" s="8" t="s">
        <v>1365</v>
      </c>
      <c r="F24" s="8" t="s">
        <v>1704</v>
      </c>
      <c r="G24" s="18" t="s">
        <v>1704</v>
      </c>
      <c r="H24" s="8" t="s">
        <v>1705</v>
      </c>
      <c r="I24" s="8" t="b">
        <f>COUNTIF(Employees[Employee Name],Employees[[#This Row],[Employee Name]])&gt;1</f>
        <v>0</v>
      </c>
    </row>
    <row r="25" spans="1:9" ht="30" hidden="1" customHeight="1" x14ac:dyDescent="0.3">
      <c r="A25" s="44">
        <f>IF(ISBLANK(Employees[[#This Row],[Employee Name]]),"",A24+1)</f>
        <v>21</v>
      </c>
      <c r="B25" s="8" t="str">
        <f>CONCATENATE(Employees[[#This Row],[Lastname]]," ",Employees[[#This Row],[Firstname]], " ",LEFT(Employees[[#This Row],[Middlename]],1),IF(ISBLANK(Employees[[#This Row],[Middlename]])," ","."))</f>
        <v>ALFEREZ JOSEPHINE R.</v>
      </c>
      <c r="C25" s="8" t="s">
        <v>816</v>
      </c>
      <c r="D25" s="8" t="s">
        <v>406</v>
      </c>
      <c r="E25" s="8" t="s">
        <v>817</v>
      </c>
      <c r="F25" s="8" t="s">
        <v>818</v>
      </c>
      <c r="G25" s="8" t="s">
        <v>1996</v>
      </c>
      <c r="H25" s="8" t="s">
        <v>135</v>
      </c>
      <c r="I25" s="8" t="b">
        <f>COUNTIF(Employees[Employee Name],Employees[[#This Row],[Employee Name]])&gt;1</f>
        <v>0</v>
      </c>
    </row>
    <row r="26" spans="1:9" ht="30" hidden="1" customHeight="1" x14ac:dyDescent="0.3">
      <c r="A26" s="66">
        <f>A24+1</f>
        <v>21</v>
      </c>
      <c r="B26" s="67" t="str">
        <f>CONCATENATE(Employees[[#This Row],[Lastname]]," ",Employees[[#This Row],[Firstname]], " ",LEFT(Employees[[#This Row],[Middlename]],1),IF(ISBLANK(Employees[[#This Row],[Middlename]])," ","."))</f>
        <v>ALMAREZ GRACITA S.</v>
      </c>
      <c r="C26" s="8" t="s">
        <v>1366</v>
      </c>
      <c r="D26" s="67" t="s">
        <v>811</v>
      </c>
      <c r="E26" s="67" t="s">
        <v>2377</v>
      </c>
      <c r="F26" s="67" t="s">
        <v>1704</v>
      </c>
      <c r="G26" s="65" t="s">
        <v>1704</v>
      </c>
      <c r="H26" s="67" t="s">
        <v>135</v>
      </c>
      <c r="I26" s="67" t="b">
        <f>COUNTIF(Employees[Employee Name],Employees[[#This Row],[Employee Name]])&gt;1</f>
        <v>0</v>
      </c>
    </row>
    <row r="27" spans="1:9" ht="30" hidden="1" customHeight="1" x14ac:dyDescent="0.3">
      <c r="A27" s="44">
        <f>IF(ISBLANK(Employees[[#This Row],[Employee Name]]),"",A25+1)</f>
        <v>22</v>
      </c>
      <c r="B27" s="8" t="str">
        <f>CONCATENATE(Employees[[#This Row],[Lastname]]," ",Employees[[#This Row],[Firstname]], " ",LEFT(Employees[[#This Row],[Middlename]],1),IF(ISBLANK(Employees[[#This Row],[Middlename]])," ","."))</f>
        <v>ALMAREZ MELENCIO M.</v>
      </c>
      <c r="C27" s="8" t="s">
        <v>1366</v>
      </c>
      <c r="D27" s="8" t="s">
        <v>1367</v>
      </c>
      <c r="E27" s="8" t="s">
        <v>554</v>
      </c>
      <c r="F27" s="8" t="s">
        <v>1290</v>
      </c>
      <c r="G27" s="18" t="s">
        <v>1290</v>
      </c>
      <c r="H27" s="8" t="s">
        <v>361</v>
      </c>
      <c r="I27" s="8" t="b">
        <f>COUNTIF(Employees[Employee Name],Employees[[#This Row],[Employee Name]])&gt;1</f>
        <v>0</v>
      </c>
    </row>
    <row r="28" spans="1:9" ht="30" hidden="1" customHeight="1" x14ac:dyDescent="0.3">
      <c r="A28" s="44">
        <f>IF(ISBLANK(Employees[[#This Row],[Employee Name]]),"",A27+1)</f>
        <v>23</v>
      </c>
      <c r="B28" s="8" t="str">
        <f>CONCATENATE(Employees[[#This Row],[Lastname]]," ",Employees[[#This Row],[Firstname]], " ",LEFT(Employees[[#This Row],[Middlename]],1),IF(ISBLANK(Employees[[#This Row],[Middlename]])," ","."))</f>
        <v>ALVAREZ GRACITA S.</v>
      </c>
      <c r="C28" s="8" t="s">
        <v>810</v>
      </c>
      <c r="D28" s="8" t="s">
        <v>811</v>
      </c>
      <c r="E28" s="8" t="s">
        <v>812</v>
      </c>
      <c r="F28" s="8" t="s">
        <v>813</v>
      </c>
      <c r="G28" s="8" t="s">
        <v>1996</v>
      </c>
      <c r="H28" s="8" t="s">
        <v>135</v>
      </c>
      <c r="I28" s="8" t="b">
        <f>COUNTIF(Employees[Employee Name],Employees[[#This Row],[Employee Name]])&gt;1</f>
        <v>0</v>
      </c>
    </row>
    <row r="29" spans="1:9" ht="30" hidden="1" customHeight="1" x14ac:dyDescent="0.3">
      <c r="A29" s="44">
        <f>IF(ISBLANK(Employees[[#This Row],[Employee Name]]),"",A28+1)</f>
        <v>24</v>
      </c>
      <c r="B29" s="8" t="str">
        <f>CONCATENATE(Employees[[#This Row],[Lastname]]," ",Employees[[#This Row],[Firstname]], " ",LEFT(Employees[[#This Row],[Middlename]],1),IF(ISBLANK(Employees[[#This Row],[Middlename]])," ","."))</f>
        <v>AMBAT JAIME L.</v>
      </c>
      <c r="C29" s="8" t="s">
        <v>616</v>
      </c>
      <c r="D29" s="8" t="s">
        <v>1368</v>
      </c>
      <c r="E29" s="8" t="s">
        <v>1369</v>
      </c>
      <c r="F29" s="8" t="s">
        <v>1290</v>
      </c>
      <c r="G29" s="18" t="s">
        <v>1290</v>
      </c>
      <c r="H29" s="8" t="s">
        <v>1706</v>
      </c>
      <c r="I29" s="8" t="b">
        <f>COUNTIF(Employees[Employee Name],Employees[[#This Row],[Employee Name]])&gt;1</f>
        <v>0</v>
      </c>
    </row>
    <row r="30" spans="1:9" ht="30" hidden="1" customHeight="1" x14ac:dyDescent="0.3">
      <c r="A30" s="44">
        <f>IF(ISBLANK(Employees[[#This Row],[Employee Name]]),"",A29+1)</f>
        <v>25</v>
      </c>
      <c r="B30" s="8" t="str">
        <f>CONCATENATE(Employees[[#This Row],[Lastname]]," ",Employees[[#This Row],[Firstname]], " ",LEFT(Employees[[#This Row],[Middlename]],1),IF(ISBLANK(Employees[[#This Row],[Middlename]])," ","."))</f>
        <v>AMBAT MARILOU M.</v>
      </c>
      <c r="C30" s="8" t="s">
        <v>616</v>
      </c>
      <c r="D30" s="8" t="s">
        <v>617</v>
      </c>
      <c r="E30" s="8" t="s">
        <v>84</v>
      </c>
      <c r="F30" s="8" t="s">
        <v>125</v>
      </c>
      <c r="G30" s="18" t="s">
        <v>1996</v>
      </c>
      <c r="H30" s="8" t="s">
        <v>286</v>
      </c>
      <c r="I30" s="8" t="b">
        <f>COUNTIF(Employees[Employee Name],Employees[[#This Row],[Employee Name]])&gt;1</f>
        <v>0</v>
      </c>
    </row>
    <row r="31" spans="1:9" ht="30" hidden="1" customHeight="1" x14ac:dyDescent="0.3">
      <c r="A31" s="44">
        <f>IF(ISBLANK(Employees[[#This Row],[Employee Name]]),"",A30+1)</f>
        <v>26</v>
      </c>
      <c r="B31" s="8" t="str">
        <f>CONCATENATE(Employees[[#This Row],[Lastname]]," ",Employees[[#This Row],[Firstname]], " ",LEFT(Employees[[#This Row],[Middlename]],1),IF(ISBLANK(Employees[[#This Row],[Middlename]])," ","."))</f>
        <v>AMBION DORINDA A.</v>
      </c>
      <c r="C31" s="8" t="s">
        <v>221</v>
      </c>
      <c r="D31" s="8" t="s">
        <v>222</v>
      </c>
      <c r="E31" s="8" t="s">
        <v>88</v>
      </c>
      <c r="F31" s="8" t="s">
        <v>223</v>
      </c>
      <c r="G31" s="8" t="s">
        <v>1996</v>
      </c>
      <c r="H31" s="8" t="s">
        <v>213</v>
      </c>
      <c r="I31" s="8" t="b">
        <f>COUNTIF(Employees[Employee Name],Employees[[#This Row],[Employee Name]])&gt;1</f>
        <v>0</v>
      </c>
    </row>
    <row r="32" spans="1:9" ht="30" hidden="1" customHeight="1" x14ac:dyDescent="0.3">
      <c r="A32" s="44">
        <f>IF(ISBLANK(Employees[[#This Row],[Employee Name]]),"",A31+1)</f>
        <v>27</v>
      </c>
      <c r="B32" s="8" t="str">
        <f>CONCATENATE(Employees[[#This Row],[Lastname]]," ",Employees[[#This Row],[Firstname]], " ",LEFT(Employees[[#This Row],[Middlename]],1),IF(ISBLANK(Employees[[#This Row],[Middlename]])," ","."))</f>
        <v>AMBION HERSHEY D.</v>
      </c>
      <c r="C32" s="8" t="s">
        <v>221</v>
      </c>
      <c r="D32" s="8" t="s">
        <v>1370</v>
      </c>
      <c r="E32" s="8" t="s">
        <v>119</v>
      </c>
      <c r="F32" s="8" t="s">
        <v>1290</v>
      </c>
      <c r="G32" s="18" t="s">
        <v>1290</v>
      </c>
      <c r="H32" s="8" t="s">
        <v>135</v>
      </c>
      <c r="I32" s="8" t="b">
        <f>COUNTIF(Employees[Employee Name],Employees[[#This Row],[Employee Name]])&gt;1</f>
        <v>0</v>
      </c>
    </row>
    <row r="33" spans="1:9" ht="30" hidden="1" customHeight="1" x14ac:dyDescent="0.3">
      <c r="A33" s="44">
        <f>IF(ISBLANK(Employees[[#This Row],[Employee Name]]),"",A32+1)</f>
        <v>28</v>
      </c>
      <c r="B33" s="8" t="str">
        <f>CONCATENATE(Employees[[#This Row],[Lastname]]," ",Employees[[#This Row],[Firstname]], " ",LEFT(Employees[[#This Row],[Middlename]],1),IF(ISBLANK(Employees[[#This Row],[Middlename]])," ","."))</f>
        <v>AMBION LAMBERTO A.</v>
      </c>
      <c r="C33" s="8" t="s">
        <v>221</v>
      </c>
      <c r="D33" s="8" t="s">
        <v>731</v>
      </c>
      <c r="E33" s="8" t="s">
        <v>88</v>
      </c>
      <c r="F33" s="8" t="s">
        <v>125</v>
      </c>
      <c r="G33" s="18" t="s">
        <v>1996</v>
      </c>
      <c r="H33" s="8" t="s">
        <v>357</v>
      </c>
      <c r="I33" s="8" t="b">
        <f>COUNTIF(Employees[Employee Name],Employees[[#This Row],[Employee Name]])&gt;1</f>
        <v>0</v>
      </c>
    </row>
    <row r="34" spans="1:9" ht="30" hidden="1" customHeight="1" x14ac:dyDescent="0.3">
      <c r="A34" s="44">
        <f>A32+1</f>
        <v>28</v>
      </c>
      <c r="B34" s="8" t="str">
        <f>CONCATENATE(Employees[[#This Row],[Lastname]]," ",Employees[[#This Row],[Firstname]], " ",LEFT(Employees[[#This Row],[Middlename]],1),IF(ISBLANK(Employees[[#This Row],[Middlename]])," ","."))</f>
        <v>ACOSTA MARIETA A.</v>
      </c>
      <c r="C34" s="18" t="s">
        <v>2446</v>
      </c>
      <c r="D34" s="18" t="s">
        <v>1371</v>
      </c>
      <c r="E34" s="18" t="s">
        <v>1373</v>
      </c>
      <c r="F34" s="18" t="s">
        <v>2444</v>
      </c>
      <c r="G34" s="18" t="s">
        <v>1290</v>
      </c>
      <c r="H34" s="18" t="s">
        <v>2300</v>
      </c>
      <c r="I34" s="8" t="b">
        <f>COUNTIF(Employees[Employee Name],Employees[[#This Row],[Employee Name]])&gt;1</f>
        <v>0</v>
      </c>
    </row>
    <row r="35" spans="1:9" ht="30" hidden="1" customHeight="1" x14ac:dyDescent="0.3">
      <c r="A35" s="44">
        <f>IF(ISBLANK(Employees[[#This Row],[Employee Name]]),"",A33+1)</f>
        <v>29</v>
      </c>
      <c r="B35" s="8" t="str">
        <f>CONCATENATE(Employees[[#This Row],[Lastname]]," ",Employees[[#This Row],[Firstname]], " ",LEFT(Employees[[#This Row],[Middlename]],1),IF(ISBLANK(Employees[[#This Row],[Middlename]])," ","."))</f>
        <v>AMBION MARIETA B.</v>
      </c>
      <c r="C35" s="8" t="s">
        <v>221</v>
      </c>
      <c r="D35" s="8" t="s">
        <v>1371</v>
      </c>
      <c r="E35" s="8" t="s">
        <v>145</v>
      </c>
      <c r="F35" s="8" t="s">
        <v>1290</v>
      </c>
      <c r="G35" s="18" t="s">
        <v>1290</v>
      </c>
      <c r="H35" s="8" t="s">
        <v>289</v>
      </c>
      <c r="I35" s="8" t="b">
        <f>COUNTIF(Employees[Employee Name],Employees[[#This Row],[Employee Name]])&gt;1</f>
        <v>0</v>
      </c>
    </row>
    <row r="36" spans="1:9" ht="30" hidden="1" customHeight="1" x14ac:dyDescent="0.3">
      <c r="A36" s="44">
        <f>IF(ISBLANK(Employees[[#This Row],[Employee Name]]),"",A35+1)</f>
        <v>30</v>
      </c>
      <c r="B36" s="8" t="str">
        <f>CONCATENATE(Employees[[#This Row],[Lastname]]," ",Employees[[#This Row],[Firstname]], " ",LEFT(Employees[[#This Row],[Middlename]],1),IF(ISBLANK(Employees[[#This Row],[Middlename]])," ","."))</f>
        <v>AMBION PRISCO G.</v>
      </c>
      <c r="C36" s="8" t="s">
        <v>221</v>
      </c>
      <c r="D36" s="8" t="s">
        <v>270</v>
      </c>
      <c r="E36" s="8" t="s">
        <v>166</v>
      </c>
      <c r="F36" s="8" t="s">
        <v>272</v>
      </c>
      <c r="G36" s="18" t="s">
        <v>1996</v>
      </c>
      <c r="H36" s="8" t="s">
        <v>271</v>
      </c>
      <c r="I36" s="8" t="b">
        <f>COUNTIF(Employees[Employee Name],Employees[[#This Row],[Employee Name]])&gt;1</f>
        <v>0</v>
      </c>
    </row>
    <row r="37" spans="1:9" ht="30" hidden="1" customHeight="1" x14ac:dyDescent="0.3">
      <c r="A37" s="44">
        <f>IF(ISBLANK(Employees[[#This Row],[Employee Name]]),"",A36+1)</f>
        <v>31</v>
      </c>
      <c r="B37" s="8" t="str">
        <f>CONCATENATE(Employees[[#This Row],[Lastname]]," ",Employees[[#This Row],[Firstname]], " ",LEFT(Employees[[#This Row],[Middlename]],1),IF(ISBLANK(Employees[[#This Row],[Middlename]])," ","."))</f>
        <v>AMBION REYMOND A.</v>
      </c>
      <c r="C37" s="8" t="s">
        <v>221</v>
      </c>
      <c r="D37" s="8" t="s">
        <v>1273</v>
      </c>
      <c r="E37" s="8" t="s">
        <v>1274</v>
      </c>
      <c r="F37" s="8" t="s">
        <v>156</v>
      </c>
      <c r="G37" s="8" t="s">
        <v>1996</v>
      </c>
      <c r="H37" s="8" t="s">
        <v>357</v>
      </c>
      <c r="I37" s="8" t="b">
        <f>COUNTIF(Employees[Employee Name],Employees[[#This Row],[Employee Name]])&gt;1</f>
        <v>0</v>
      </c>
    </row>
    <row r="38" spans="1:9" ht="30" hidden="1" customHeight="1" x14ac:dyDescent="0.3">
      <c r="A38" s="44">
        <f>IF(ISBLANK(Employees[[#This Row],[Employee Name]]),"",A37+1)</f>
        <v>32</v>
      </c>
      <c r="B38" s="8" t="str">
        <f>CONCATENATE(Employees[[#This Row],[Lastname]]," ",Employees[[#This Row],[Firstname]], " ",LEFT(Employees[[#This Row],[Middlename]],1),IF(ISBLANK(Employees[[#This Row],[Middlename]])," ","."))</f>
        <v>AMBONAN AVELINA A.</v>
      </c>
      <c r="C38" s="8" t="s">
        <v>256</v>
      </c>
      <c r="D38" s="8" t="s">
        <v>257</v>
      </c>
      <c r="E38" s="8" t="s">
        <v>88</v>
      </c>
      <c r="F38" s="8" t="s">
        <v>198</v>
      </c>
      <c r="G38" s="18" t="s">
        <v>1996</v>
      </c>
      <c r="H38" s="8" t="s">
        <v>260</v>
      </c>
      <c r="I38" s="8" t="b">
        <f>COUNTIF(Employees[Employee Name],Employees[[#This Row],[Employee Name]])&gt;1</f>
        <v>0</v>
      </c>
    </row>
    <row r="39" spans="1:9" ht="30" hidden="1" customHeight="1" x14ac:dyDescent="0.3">
      <c r="A39" s="44">
        <f>IF(ISBLANK(Employees[[#This Row],[Employee Name]]),"",A38+1)</f>
        <v>33</v>
      </c>
      <c r="B39" s="8" t="str">
        <f>CONCATENATE(Employees[[#This Row],[Lastname]]," ",Employees[[#This Row],[Firstname]], " ",LEFT(Employees[[#This Row],[Middlename]],1),IF(ISBLANK(Employees[[#This Row],[Middlename]])," ","."))</f>
        <v>AMBROCIO MELODY B.</v>
      </c>
      <c r="C39" s="8" t="s">
        <v>1372</v>
      </c>
      <c r="D39" s="8" t="s">
        <v>1352</v>
      </c>
      <c r="E39" s="8" t="s">
        <v>145</v>
      </c>
      <c r="F39" s="8" t="s">
        <v>1290</v>
      </c>
      <c r="G39" s="18" t="s">
        <v>1290</v>
      </c>
      <c r="H39" s="8" t="s">
        <v>213</v>
      </c>
      <c r="I39" s="8" t="b">
        <f>COUNTIF(Employees[Employee Name],Employees[[#This Row],[Employee Name]])&gt;1</f>
        <v>0</v>
      </c>
    </row>
    <row r="40" spans="1:9" ht="30" hidden="1" customHeight="1" x14ac:dyDescent="0.3">
      <c r="A40" s="44">
        <f>IF(ISBLANK(Employees[[#This Row],[Employee Name]]),"",A39+1)</f>
        <v>34</v>
      </c>
      <c r="B40" s="8" t="str">
        <f>CONCATENATE(Employees[[#This Row],[Lastname]]," ",Employees[[#This Row],[Firstname]], " ",LEFT(Employees[[#This Row],[Middlename]],1),IF(ISBLANK(Employees[[#This Row],[Middlename]])," ","."))</f>
        <v>AMON CLARISSA MAY M.</v>
      </c>
      <c r="C40" s="18" t="s">
        <v>1009</v>
      </c>
      <c r="D40" s="18" t="s">
        <v>2010</v>
      </c>
      <c r="E40" s="18" t="s">
        <v>2011</v>
      </c>
      <c r="F40" s="18" t="s">
        <v>2012</v>
      </c>
      <c r="G40" s="18" t="s">
        <v>1996</v>
      </c>
      <c r="H40" s="18" t="s">
        <v>357</v>
      </c>
      <c r="I40" s="8" t="b">
        <f>COUNTIF(Employees[Employee Name],Employees[[#This Row],[Employee Name]])&gt;1</f>
        <v>0</v>
      </c>
    </row>
    <row r="41" spans="1:9" ht="30" hidden="1" customHeight="1" x14ac:dyDescent="0.3">
      <c r="A41" s="44">
        <f>IF(ISBLANK(Employees[[#This Row],[Employee Name]]),"",A40+1)</f>
        <v>35</v>
      </c>
      <c r="B41" s="8" t="str">
        <f>CONCATENATE(Employees[[#This Row],[Lastname]]," ",Employees[[#This Row],[Firstname]], " ",LEFT(Employees[[#This Row],[Middlename]],1),IF(ISBLANK(Employees[[#This Row],[Middlename]])," ","."))</f>
        <v>AMON ESTELITA S.</v>
      </c>
      <c r="C41" s="8" t="s">
        <v>1009</v>
      </c>
      <c r="D41" s="8" t="s">
        <v>421</v>
      </c>
      <c r="E41" s="8" t="s">
        <v>161</v>
      </c>
      <c r="F41" s="8" t="s">
        <v>1290</v>
      </c>
      <c r="G41" s="18" t="s">
        <v>1290</v>
      </c>
      <c r="H41" s="8" t="s">
        <v>199</v>
      </c>
      <c r="I41" s="8" t="b">
        <f>COUNTIF(Employees[Employee Name],Employees[[#This Row],[Employee Name]])&gt;1</f>
        <v>0</v>
      </c>
    </row>
    <row r="42" spans="1:9" ht="30" hidden="1" customHeight="1" x14ac:dyDescent="0.3">
      <c r="A42" s="44">
        <f>IF(ISBLANK(Employees[[#This Row],[Employee Name]]),"",A41+1)</f>
        <v>36</v>
      </c>
      <c r="B42" s="8" t="str">
        <f>CONCATENATE(Employees[[#This Row],[Lastname]]," ",Employees[[#This Row],[Firstname]], " ",LEFT(Employees[[#This Row],[Middlename]],1),IF(ISBLANK(Employees[[#This Row],[Middlename]])," ","."))</f>
        <v>AMON RHEALYN O.</v>
      </c>
      <c r="C42" s="8" t="s">
        <v>1009</v>
      </c>
      <c r="D42" s="8" t="s">
        <v>946</v>
      </c>
      <c r="E42" s="8" t="s">
        <v>838</v>
      </c>
      <c r="F42" s="8" t="s">
        <v>947</v>
      </c>
      <c r="G42" s="18" t="s">
        <v>1996</v>
      </c>
      <c r="H42" s="8" t="s">
        <v>439</v>
      </c>
      <c r="I42" s="8" t="b">
        <f>COUNTIF(Employees[Employee Name],Employees[[#This Row],[Employee Name]])&gt;1</f>
        <v>0</v>
      </c>
    </row>
    <row r="43" spans="1:9" ht="30" hidden="1" customHeight="1" x14ac:dyDescent="0.3">
      <c r="A43" s="44">
        <f>IF(ISBLANK(Employees[[#This Row],[Employee Name]]),"",A42+1)</f>
        <v>37</v>
      </c>
      <c r="B43" s="8" t="str">
        <f>CONCATENATE(Employees[[#This Row],[Lastname]]," ",Employees[[#This Row],[Firstname]], " ",LEFT(Employees[[#This Row],[Middlename]],1),IF(ISBLANK(Employees[[#This Row],[Middlename]])," ","."))</f>
        <v>AMORA ELISA S.</v>
      </c>
      <c r="C43" s="8" t="s">
        <v>397</v>
      </c>
      <c r="D43" s="8" t="s">
        <v>373</v>
      </c>
      <c r="E43" s="8" t="s">
        <v>161</v>
      </c>
      <c r="F43" s="8" t="s">
        <v>390</v>
      </c>
      <c r="G43" s="8" t="s">
        <v>1996</v>
      </c>
      <c r="H43" s="8" t="s">
        <v>103</v>
      </c>
      <c r="I43" s="8" t="b">
        <f>COUNTIF(Employees[Employee Name],Employees[[#This Row],[Employee Name]])&gt;1</f>
        <v>0</v>
      </c>
    </row>
    <row r="44" spans="1:9" ht="30" hidden="1" customHeight="1" x14ac:dyDescent="0.3">
      <c r="A44" s="44">
        <f>IF(ISBLANK(Employees[[#This Row],[Employee Name]]),"",A43+1)</f>
        <v>38</v>
      </c>
      <c r="B44" s="8" t="str">
        <f>CONCATENATE(Employees[[#This Row],[Lastname]]," ",Employees[[#This Row],[Firstname]], " ",LEFT(Employees[[#This Row],[Middlename]],1),IF(ISBLANK(Employees[[#This Row],[Middlename]])," ","."))</f>
        <v>AMPARO JOY J.</v>
      </c>
      <c r="C44" s="8" t="s">
        <v>894</v>
      </c>
      <c r="D44" s="8" t="s">
        <v>895</v>
      </c>
      <c r="E44" s="8" t="s">
        <v>1988</v>
      </c>
      <c r="F44" s="8" t="s">
        <v>96</v>
      </c>
      <c r="G44" s="8" t="s">
        <v>1996</v>
      </c>
      <c r="H44" s="8" t="s">
        <v>97</v>
      </c>
      <c r="I44" s="8" t="b">
        <f>COUNTIF(Employees[Employee Name],Employees[[#This Row],[Employee Name]])&gt;1</f>
        <v>0</v>
      </c>
    </row>
    <row r="45" spans="1:9" ht="30" hidden="1" customHeight="1" x14ac:dyDescent="0.3">
      <c r="A45" s="44">
        <f>A43+1</f>
        <v>38</v>
      </c>
      <c r="B45" s="8" t="str">
        <f>CONCATENATE(Employees[[#This Row],[Lastname]]," ",Employees[[#This Row],[Firstname]], " ",LEFT(Employees[[#This Row],[Middlename]],1),IF(ISBLANK(Employees[[#This Row],[Middlename]])," ","."))</f>
        <v>AMULONG ADLYC JOHN P.</v>
      </c>
      <c r="C45" s="18" t="s">
        <v>1373</v>
      </c>
      <c r="D45" s="18" t="s">
        <v>2427</v>
      </c>
      <c r="E45" s="18" t="s">
        <v>124</v>
      </c>
      <c r="F45" s="18" t="s">
        <v>1704</v>
      </c>
      <c r="G45" s="18" t="s">
        <v>1704</v>
      </c>
      <c r="H45" s="18" t="s">
        <v>590</v>
      </c>
      <c r="I45" s="8" t="b">
        <f>COUNTIF(Employees[Employee Name],Employees[[#This Row],[Employee Name]])&gt;1</f>
        <v>0</v>
      </c>
    </row>
    <row r="46" spans="1:9" ht="30" hidden="1" customHeight="1" x14ac:dyDescent="0.3">
      <c r="A46" s="44">
        <f>IF(ISBLANK(Employees[[#This Row],[Employee Name]]),"",A44+1)</f>
        <v>39</v>
      </c>
      <c r="B46" s="8" t="str">
        <f>CONCATENATE(Employees[[#This Row],[Lastname]]," ",Employees[[#This Row],[Firstname]], " ",LEFT(Employees[[#This Row],[Middlename]],1),IF(ISBLANK(Employees[[#This Row],[Middlename]])," ","."))</f>
        <v>AMULONG GERONIMO M.</v>
      </c>
      <c r="C46" s="8" t="s">
        <v>1373</v>
      </c>
      <c r="D46" s="8" t="s">
        <v>1374</v>
      </c>
      <c r="E46" s="8" t="s">
        <v>1375</v>
      </c>
      <c r="F46" s="8" t="s">
        <v>1290</v>
      </c>
      <c r="G46" s="18" t="s">
        <v>1290</v>
      </c>
      <c r="H46" s="8" t="s">
        <v>1707</v>
      </c>
      <c r="I46" s="8" t="b">
        <f>COUNTIF(Employees[Employee Name],Employees[[#This Row],[Employee Name]])&gt;1</f>
        <v>0</v>
      </c>
    </row>
    <row r="47" spans="1:9" ht="30" hidden="1" customHeight="1" x14ac:dyDescent="0.3">
      <c r="A47" s="44">
        <f>IF(ISBLANK(Employees[[#This Row],[Employee Name]]),"",A46+1)</f>
        <v>40</v>
      </c>
      <c r="B47" s="8" t="str">
        <f>CONCATENATE(Employees[[#This Row],[Lastname]]," ",Employees[[#This Row],[Firstname]], " ",LEFT(Employees[[#This Row],[Middlename]],1),IF(ISBLANK(Employees[[#This Row],[Middlename]])," ","."))</f>
        <v xml:space="preserve">AMULONG JAY R  </v>
      </c>
      <c r="C47" s="18" t="s">
        <v>1373</v>
      </c>
      <c r="D47" s="18" t="s">
        <v>2083</v>
      </c>
      <c r="E47" s="8"/>
      <c r="F47" s="18" t="s">
        <v>1704</v>
      </c>
      <c r="G47" s="8"/>
      <c r="H47" s="18" t="s">
        <v>2053</v>
      </c>
      <c r="I47" s="8" t="b">
        <f>COUNTIF(Employees[Employee Name],Employees[[#This Row],[Employee Name]])&gt;1</f>
        <v>0</v>
      </c>
    </row>
    <row r="48" spans="1:9" ht="30" hidden="1" customHeight="1" x14ac:dyDescent="0.3">
      <c r="A48" s="44">
        <f>IF(ISBLANK(Employees[[#This Row],[Employee Name]]),"",A47+1)</f>
        <v>41</v>
      </c>
      <c r="B48" s="8" t="str">
        <f>CONCATENATE(Employees[[#This Row],[Lastname]]," ",Employees[[#This Row],[Firstname]], " ",LEFT(Employees[[#This Row],[Middlename]],1),IF(ISBLANK(Employees[[#This Row],[Middlename]])," ","."))</f>
        <v>ANACAY ABNER M.</v>
      </c>
      <c r="C48" s="8" t="s">
        <v>510</v>
      </c>
      <c r="D48" s="8" t="s">
        <v>961</v>
      </c>
      <c r="E48" s="8" t="s">
        <v>962</v>
      </c>
      <c r="F48" s="8" t="s">
        <v>455</v>
      </c>
      <c r="G48" s="18" t="s">
        <v>1996</v>
      </c>
      <c r="H48" s="8" t="s">
        <v>463</v>
      </c>
      <c r="I48" s="8" t="b">
        <f>COUNTIF(Employees[Employee Name],Employees[[#This Row],[Employee Name]])&gt;1</f>
        <v>0</v>
      </c>
    </row>
    <row r="49" spans="1:9" ht="30" hidden="1" customHeight="1" x14ac:dyDescent="0.3">
      <c r="A49" s="44">
        <f>IF(ISBLANK(Employees[[#This Row],[Employee Name]]),"",A48+1)</f>
        <v>42</v>
      </c>
      <c r="B49" s="8" t="str">
        <f>CONCATENATE(Employees[[#This Row],[Lastname]]," ",Employees[[#This Row],[Firstname]], " ",LEFT(Employees[[#This Row],[Middlename]],1),IF(ISBLANK(Employees[[#This Row],[Middlename]])," ","."))</f>
        <v>ANACAY ANICETA P.</v>
      </c>
      <c r="C49" s="8" t="s">
        <v>510</v>
      </c>
      <c r="D49" s="8" t="s">
        <v>546</v>
      </c>
      <c r="E49" s="8" t="s">
        <v>124</v>
      </c>
      <c r="F49" s="18" t="s">
        <v>2000</v>
      </c>
      <c r="G49" s="8" t="s">
        <v>1996</v>
      </c>
      <c r="H49" s="8" t="s">
        <v>199</v>
      </c>
      <c r="I49" s="8" t="b">
        <f>COUNTIF(Employees[Employee Name],Employees[[#This Row],[Employee Name]])&gt;1</f>
        <v>0</v>
      </c>
    </row>
    <row r="50" spans="1:9" ht="30" hidden="1" customHeight="1" x14ac:dyDescent="0.3">
      <c r="A50" s="44">
        <f>IF(ISBLANK(Employees[[#This Row],[Employee Name]]),"",A49+1)</f>
        <v>43</v>
      </c>
      <c r="B50" s="8" t="str">
        <f>CONCATENATE(Employees[[#This Row],[Lastname]]," ",Employees[[#This Row],[Firstname]], " ",LEFT(Employees[[#This Row],[Middlename]],1),IF(ISBLANK(Employees[[#This Row],[Middlename]])," ","."))</f>
        <v>ANACAY LEVIE B.</v>
      </c>
      <c r="C50" s="8" t="s">
        <v>510</v>
      </c>
      <c r="D50" s="8" t="s">
        <v>511</v>
      </c>
      <c r="E50" s="8" t="s">
        <v>342</v>
      </c>
      <c r="F50" s="8" t="s">
        <v>512</v>
      </c>
      <c r="G50" s="18" t="s">
        <v>1996</v>
      </c>
      <c r="H50" s="8" t="s">
        <v>439</v>
      </c>
      <c r="I50" s="8" t="b">
        <f>COUNTIF(Employees[Employee Name],Employees[[#This Row],[Employee Name]])&gt;1</f>
        <v>0</v>
      </c>
    </row>
    <row r="51" spans="1:9" ht="30" hidden="1" customHeight="1" x14ac:dyDescent="0.3">
      <c r="A51" s="44">
        <f>IF(ISBLANK(Employees[[#This Row],[Employee Name]]),"",A50+1)</f>
        <v>44</v>
      </c>
      <c r="B51" s="8" t="str">
        <f>CONCATENATE(Employees[[#This Row],[Lastname]]," ",Employees[[#This Row],[Firstname]], " ",LEFT(Employees[[#This Row],[Middlename]],1),IF(ISBLANK(Employees[[#This Row],[Middlename]])," ","."))</f>
        <v>ANACAY RICHARD B.</v>
      </c>
      <c r="C51" s="8" t="s">
        <v>510</v>
      </c>
      <c r="D51" s="8" t="s">
        <v>1376</v>
      </c>
      <c r="E51" s="8" t="s">
        <v>1377</v>
      </c>
      <c r="F51" s="8" t="s">
        <v>1290</v>
      </c>
      <c r="G51" s="18" t="s">
        <v>1290</v>
      </c>
      <c r="H51" s="8" t="s">
        <v>97</v>
      </c>
      <c r="I51" s="8" t="b">
        <f>COUNTIF(Employees[Employee Name],Employees[[#This Row],[Employee Name]])&gt;1</f>
        <v>0</v>
      </c>
    </row>
    <row r="52" spans="1:9" ht="30" hidden="1" customHeight="1" x14ac:dyDescent="0.3">
      <c r="A52" s="44">
        <f>IF(ISBLANK(Employees[[#This Row],[Employee Name]]),"",A51+1)</f>
        <v>45</v>
      </c>
      <c r="B52" s="8" t="str">
        <f>CONCATENATE(Employees[[#This Row],[Lastname]]," ",Employees[[#This Row],[Firstname]], " ",LEFT(Employees[[#This Row],[Middlename]],1),IF(ISBLANK(Employees[[#This Row],[Middlename]])," ","."))</f>
        <v>ANARNA CRISTINA F.</v>
      </c>
      <c r="C52" s="8" t="s">
        <v>675</v>
      </c>
      <c r="D52" s="8" t="s">
        <v>429</v>
      </c>
      <c r="E52" s="8" t="s">
        <v>237</v>
      </c>
      <c r="F52" s="8" t="s">
        <v>198</v>
      </c>
      <c r="G52" s="18" t="s">
        <v>1996</v>
      </c>
      <c r="H52" s="8" t="s">
        <v>199</v>
      </c>
      <c r="I52" s="8" t="b">
        <f>COUNTIF(Employees[Employee Name],Employees[[#This Row],[Employee Name]])&gt;1</f>
        <v>0</v>
      </c>
    </row>
    <row r="53" spans="1:9" ht="30" hidden="1" customHeight="1" x14ac:dyDescent="0.3">
      <c r="A53" s="44">
        <f>IF(ISBLANK(Employees[[#This Row],[Employee Name]]),"",A52+1)</f>
        <v>46</v>
      </c>
      <c r="B53" s="8" t="str">
        <f>CONCATENATE(Employees[[#This Row],[Lastname]]," ",Employees[[#This Row],[Firstname]], " ",LEFT(Employees[[#This Row],[Middlename]],1),IF(ISBLANK(Employees[[#This Row],[Middlename]])," ","."))</f>
        <v>ANDAG ALEX C.</v>
      </c>
      <c r="C53" s="18" t="s">
        <v>2213</v>
      </c>
      <c r="D53" s="8" t="s">
        <v>1378</v>
      </c>
      <c r="E53" s="8" t="s">
        <v>134</v>
      </c>
      <c r="F53" s="8" t="s">
        <v>1290</v>
      </c>
      <c r="G53" s="18" t="s">
        <v>1290</v>
      </c>
      <c r="H53" s="8" t="s">
        <v>289</v>
      </c>
      <c r="I53" s="8" t="b">
        <f>COUNTIF(Employees[Employee Name],Employees[[#This Row],[Employee Name]])&gt;1</f>
        <v>0</v>
      </c>
    </row>
    <row r="54" spans="1:9" ht="30" hidden="1" customHeight="1" x14ac:dyDescent="0.3">
      <c r="A54" s="44">
        <f>IF(ISBLANK(Employees[[#This Row],[Employee Name]]),"",A53+1)</f>
        <v>47</v>
      </c>
      <c r="B54" s="8" t="str">
        <f>CONCATENATE(Employees[[#This Row],[Lastname]]," ",Employees[[#This Row],[Firstname]], " ",LEFT(Employees[[#This Row],[Middlename]],1),IF(ISBLANK(Employees[[#This Row],[Middlename]])," ","."))</f>
        <v>ANGCAYA ANA B.</v>
      </c>
      <c r="C54" s="8" t="s">
        <v>284</v>
      </c>
      <c r="D54" s="8" t="s">
        <v>876</v>
      </c>
      <c r="E54" s="8" t="s">
        <v>877</v>
      </c>
      <c r="F54" s="8" t="s">
        <v>198</v>
      </c>
      <c r="G54" s="18" t="s">
        <v>1996</v>
      </c>
      <c r="H54" s="8" t="s">
        <v>209</v>
      </c>
      <c r="I54" s="8" t="b">
        <f>COUNTIF(Employees[Employee Name],Employees[[#This Row],[Employee Name]])&gt;1</f>
        <v>0</v>
      </c>
    </row>
    <row r="55" spans="1:9" ht="30" hidden="1" customHeight="1" x14ac:dyDescent="0.3">
      <c r="A55" s="44">
        <f>IF(ISBLANK(Employees[[#This Row],[Employee Name]]),"",A54+1)</f>
        <v>48</v>
      </c>
      <c r="B55" s="8" t="str">
        <f>CONCATENATE(Employees[[#This Row],[Lastname]]," ",Employees[[#This Row],[Firstname]], " ",LEFT(Employees[[#This Row],[Middlename]],1),IF(ISBLANK(Employees[[#This Row],[Middlename]])," ","."))</f>
        <v>ANGCAYA FRANCIS A.</v>
      </c>
      <c r="C55" s="8" t="s">
        <v>284</v>
      </c>
      <c r="D55" s="8" t="s">
        <v>600</v>
      </c>
      <c r="E55" s="8" t="s">
        <v>88</v>
      </c>
      <c r="F55" s="8" t="s">
        <v>198</v>
      </c>
      <c r="G55" s="18" t="s">
        <v>1996</v>
      </c>
      <c r="H55" s="8" t="s">
        <v>590</v>
      </c>
      <c r="I55" s="8" t="b">
        <f>COUNTIF(Employees[Employee Name],Employees[[#This Row],[Employee Name]])&gt;1</f>
        <v>0</v>
      </c>
    </row>
    <row r="56" spans="1:9" ht="30" hidden="1" customHeight="1" x14ac:dyDescent="0.3">
      <c r="A56" s="44">
        <f>IF(ISBLANK(Employees[[#This Row],[Employee Name]]),"",A55+1)</f>
        <v>49</v>
      </c>
      <c r="B56" s="8" t="str">
        <f>CONCATENATE(Employees[[#This Row],[Lastname]]," ",Employees[[#This Row],[Firstname]], " ",LEFT(Employees[[#This Row],[Middlename]],1),IF(ISBLANK(Employees[[#This Row],[Middlename]])," ","."))</f>
        <v>ANGCAYA INOCENCIO M.</v>
      </c>
      <c r="C56" s="8" t="s">
        <v>284</v>
      </c>
      <c r="D56" s="8" t="s">
        <v>1980</v>
      </c>
      <c r="E56" s="8" t="s">
        <v>86</v>
      </c>
      <c r="F56" s="8" t="s">
        <v>1290</v>
      </c>
      <c r="G56" s="18" t="s">
        <v>1290</v>
      </c>
      <c r="H56" s="8" t="s">
        <v>974</v>
      </c>
      <c r="I56" s="8" t="b">
        <f>COUNTIF(Employees[Employee Name],Employees[[#This Row],[Employee Name]])&gt;1</f>
        <v>0</v>
      </c>
    </row>
    <row r="57" spans="1:9" ht="30" hidden="1" customHeight="1" x14ac:dyDescent="0.3">
      <c r="A57" s="44">
        <f>IF(ISBLANK(Employees[[#This Row],[Employee Name]]),"",A56+1)</f>
        <v>50</v>
      </c>
      <c r="B57" s="8" t="str">
        <f>CONCATENATE(Employees[[#This Row],[Lastname]]," ",Employees[[#This Row],[Firstname]], " ",LEFT(Employees[[#This Row],[Middlename]],1),IF(ISBLANK(Employees[[#This Row],[Middlename]])," ","."))</f>
        <v>ANGCAYA IRENE V.</v>
      </c>
      <c r="C57" s="8" t="s">
        <v>284</v>
      </c>
      <c r="D57" s="8" t="s">
        <v>1379</v>
      </c>
      <c r="E57" s="8" t="s">
        <v>345</v>
      </c>
      <c r="F57" s="8" t="s">
        <v>1290</v>
      </c>
      <c r="G57" s="18" t="s">
        <v>1290</v>
      </c>
      <c r="H57" s="8" t="s">
        <v>1705</v>
      </c>
      <c r="I57" s="8" t="b">
        <f>COUNTIF(Employees[Employee Name],Employees[[#This Row],[Employee Name]])&gt;1</f>
        <v>0</v>
      </c>
    </row>
    <row r="58" spans="1:9" ht="30" hidden="1" customHeight="1" x14ac:dyDescent="0.3">
      <c r="A58" s="44">
        <f>IF(ISBLANK(Employees[[#This Row],[Employee Name]]),"",A57+1)</f>
        <v>51</v>
      </c>
      <c r="B58" s="8" t="str">
        <f>CONCATENATE(Employees[[#This Row],[Lastname]]," ",Employees[[#This Row],[Firstname]], " ",LEFT(Employees[[#This Row],[Middlename]],1),IF(ISBLANK(Employees[[#This Row],[Middlename]])," ","."))</f>
        <v>ANGCAYA IRENEO A.</v>
      </c>
      <c r="C58" s="8" t="s">
        <v>284</v>
      </c>
      <c r="D58" s="8" t="s">
        <v>285</v>
      </c>
      <c r="E58" s="8" t="s">
        <v>510</v>
      </c>
      <c r="F58" s="8" t="s">
        <v>198</v>
      </c>
      <c r="G58" s="18" t="s">
        <v>1996</v>
      </c>
      <c r="H58" s="8" t="s">
        <v>286</v>
      </c>
      <c r="I58" s="8" t="b">
        <f>COUNTIF(Employees[Employee Name],Employees[[#This Row],[Employee Name]])&gt;1</f>
        <v>0</v>
      </c>
    </row>
    <row r="59" spans="1:9" ht="30" hidden="1" customHeight="1" x14ac:dyDescent="0.3">
      <c r="A59" s="44">
        <f>IF(ISBLANK(Employees[[#This Row],[Employee Name]]),"",A58+1)</f>
        <v>52</v>
      </c>
      <c r="B59" s="8" t="str">
        <f>CONCATENATE(Employees[[#This Row],[Lastname]]," ",Employees[[#This Row],[Firstname]], " ",LEFT(Employees[[#This Row],[Middlename]],1),IF(ISBLANK(Employees[[#This Row],[Middlename]])," ","."))</f>
        <v>ANGCAYA JENIFFER L.</v>
      </c>
      <c r="C59" s="18" t="s">
        <v>284</v>
      </c>
      <c r="D59" s="18" t="s">
        <v>2086</v>
      </c>
      <c r="E59" s="18" t="s">
        <v>227</v>
      </c>
      <c r="F59" s="18" t="s">
        <v>1290</v>
      </c>
      <c r="G59" s="18"/>
      <c r="H59" s="18" t="s">
        <v>141</v>
      </c>
      <c r="I59" s="8" t="b">
        <f>COUNTIF(Employees[Employee Name],Employees[[#This Row],[Employee Name]])&gt;1</f>
        <v>0</v>
      </c>
    </row>
    <row r="60" spans="1:9" ht="30" hidden="1" customHeight="1" x14ac:dyDescent="0.3">
      <c r="A60" s="44">
        <f>IF(ISBLANK(Employees[[#This Row],[Employee Name]]),"",A59+1)</f>
        <v>53</v>
      </c>
      <c r="B60" s="8" t="str">
        <f>CONCATENATE(Employees[[#This Row],[Lastname]]," ",Employees[[#This Row],[Firstname]], " ",LEFT(Employees[[#This Row],[Middlename]],1),IF(ISBLANK(Employees[[#This Row],[Middlename]])," ","."))</f>
        <v>ANGCAYA JENNY ROSE S.</v>
      </c>
      <c r="C60" s="8" t="s">
        <v>284</v>
      </c>
      <c r="D60" s="8" t="s">
        <v>1380</v>
      </c>
      <c r="E60" s="8" t="s">
        <v>161</v>
      </c>
      <c r="F60" s="8" t="s">
        <v>1290</v>
      </c>
      <c r="G60" s="18" t="s">
        <v>1290</v>
      </c>
      <c r="H60" s="8" t="s">
        <v>1708</v>
      </c>
      <c r="I60" s="8" t="b">
        <f>COUNTIF(Employees[Employee Name],Employees[[#This Row],[Employee Name]])&gt;1</f>
        <v>0</v>
      </c>
    </row>
    <row r="61" spans="1:9" ht="30" hidden="1" customHeight="1" x14ac:dyDescent="0.3">
      <c r="A61" s="44">
        <f>IF(ISBLANK(Employees[[#This Row],[Employee Name]]),"",A60+1)</f>
        <v>54</v>
      </c>
      <c r="B61" s="8" t="str">
        <f>CONCATENATE(Employees[[#This Row],[Lastname]]," ",Employees[[#This Row],[Firstname]], " ",LEFT(Employees[[#This Row],[Middlename]],1),IF(ISBLANK(Employees[[#This Row],[Middlename]])," ","."))</f>
        <v>ANGCAYA JOHN V.</v>
      </c>
      <c r="C61" s="8" t="s">
        <v>284</v>
      </c>
      <c r="D61" s="8" t="s">
        <v>858</v>
      </c>
      <c r="E61" s="8" t="s">
        <v>859</v>
      </c>
      <c r="F61" s="8" t="s">
        <v>198</v>
      </c>
      <c r="G61" s="18" t="s">
        <v>1996</v>
      </c>
      <c r="H61" s="8" t="s">
        <v>439</v>
      </c>
      <c r="I61" s="8" t="b">
        <f>COUNTIF(Employees[Employee Name],Employees[[#This Row],[Employee Name]])&gt;1</f>
        <v>0</v>
      </c>
    </row>
    <row r="62" spans="1:9" ht="30" hidden="1" customHeight="1" x14ac:dyDescent="0.3">
      <c r="A62" s="44">
        <f>IF(ISBLANK(Employees[[#This Row],[Employee Name]]),"",A61+1)</f>
        <v>55</v>
      </c>
      <c r="B62" s="8" t="str">
        <f>CONCATENATE(Employees[[#This Row],[Lastname]]," ",Employees[[#This Row],[Firstname]], " ",LEFT(Employees[[#This Row],[Middlename]],1),IF(ISBLANK(Employees[[#This Row],[Middlename]])," ","."))</f>
        <v>ANGCAYA JUANITO A.</v>
      </c>
      <c r="C62" s="8" t="s">
        <v>284</v>
      </c>
      <c r="D62" s="8" t="s">
        <v>548</v>
      </c>
      <c r="E62" s="8" t="s">
        <v>88</v>
      </c>
      <c r="F62" s="8" t="s">
        <v>694</v>
      </c>
      <c r="G62" s="8" t="s">
        <v>1996</v>
      </c>
      <c r="H62" s="8" t="s">
        <v>199</v>
      </c>
      <c r="I62" s="8" t="b">
        <f>COUNTIF(Employees[Employee Name],Employees[[#This Row],[Employee Name]])&gt;1</f>
        <v>0</v>
      </c>
    </row>
    <row r="63" spans="1:9" ht="30" hidden="1" customHeight="1" x14ac:dyDescent="0.3">
      <c r="A63" s="44">
        <f>IF(ISBLANK(Employees[[#This Row],[Employee Name]]),"",A62+1)</f>
        <v>56</v>
      </c>
      <c r="B63" s="8" t="str">
        <f>CONCATENATE(Employees[[#This Row],[Lastname]]," ",Employees[[#This Row],[Firstname]], " ",LEFT(Employees[[#This Row],[Middlename]],1),IF(ISBLANK(Employees[[#This Row],[Middlename]])," ","."))</f>
        <v>ANGCAYA MARK ZYRONE M.</v>
      </c>
      <c r="C63" s="18" t="s">
        <v>284</v>
      </c>
      <c r="D63" s="18" t="s">
        <v>2067</v>
      </c>
      <c r="E63" s="18" t="s">
        <v>84</v>
      </c>
      <c r="F63" s="18" t="s">
        <v>1704</v>
      </c>
      <c r="G63" s="18"/>
      <c r="H63" s="18" t="s">
        <v>1707</v>
      </c>
      <c r="I63" s="8" t="b">
        <f>COUNTIF(Employees[Employee Name],Employees[[#This Row],[Employee Name]])&gt;1</f>
        <v>0</v>
      </c>
    </row>
    <row r="64" spans="1:9" ht="30" hidden="1" customHeight="1" x14ac:dyDescent="0.3">
      <c r="A64" s="44">
        <f>IF(ISBLANK(Employees[[#This Row],[Employee Name]]),"",A63+1)</f>
        <v>57</v>
      </c>
      <c r="B64" s="8" t="str">
        <f>CONCATENATE(Employees[[#This Row],[Lastname]]," ",Employees[[#This Row],[Firstname]], " ",LEFT(Employees[[#This Row],[Middlename]],1),IF(ISBLANK(Employees[[#This Row],[Middlename]])," ","."))</f>
        <v>ANGCAYA MARLON J.</v>
      </c>
      <c r="C64" s="8" t="s">
        <v>284</v>
      </c>
      <c r="D64" s="8" t="s">
        <v>549</v>
      </c>
      <c r="E64" s="8" t="s">
        <v>193</v>
      </c>
      <c r="F64" s="8" t="s">
        <v>198</v>
      </c>
      <c r="G64" s="18" t="s">
        <v>1996</v>
      </c>
      <c r="H64" s="8" t="s">
        <v>286</v>
      </c>
      <c r="I64" s="8" t="b">
        <f>COUNTIF(Employees[Employee Name],Employees[[#This Row],[Employee Name]])&gt;1</f>
        <v>0</v>
      </c>
    </row>
    <row r="65" spans="1:9" ht="30" hidden="1" customHeight="1" x14ac:dyDescent="0.3">
      <c r="A65" s="44">
        <f>IF(ISBLANK(Employees[[#This Row],[Employee Name]]),"",A64+1)</f>
        <v>58</v>
      </c>
      <c r="B65" s="8" t="str">
        <f>CONCATENATE(Employees[[#This Row],[Lastname]]," ",Employees[[#This Row],[Firstname]], " ",LEFT(Employees[[#This Row],[Middlename]],1),IF(ISBLANK(Employees[[#This Row],[Middlename]])," ","."))</f>
        <v>ANGCAYA OFELIA G.</v>
      </c>
      <c r="C65" s="8" t="s">
        <v>284</v>
      </c>
      <c r="D65" s="8" t="s">
        <v>197</v>
      </c>
      <c r="E65" s="8" t="s">
        <v>166</v>
      </c>
      <c r="F65" s="8" t="s">
        <v>656</v>
      </c>
      <c r="G65" s="18" t="s">
        <v>1996</v>
      </c>
      <c r="H65" s="8" t="s">
        <v>463</v>
      </c>
      <c r="I65" s="8" t="b">
        <f>COUNTIF(Employees[Employee Name],Employees[[#This Row],[Employee Name]])&gt;1</f>
        <v>0</v>
      </c>
    </row>
    <row r="66" spans="1:9" ht="30" hidden="1" customHeight="1" x14ac:dyDescent="0.3">
      <c r="A66" s="44">
        <f>IF(ISBLANK(Employees[[#This Row],[Employee Name]]),"",A65+1)</f>
        <v>59</v>
      </c>
      <c r="B66" s="8" t="str">
        <f>CONCATENATE(Employees[[#This Row],[Lastname]]," ",Employees[[#This Row],[Firstname]], " ",LEFT(Employees[[#This Row],[Middlename]],1),IF(ISBLANK(Employees[[#This Row],[Middlename]])," ","."))</f>
        <v>ANGCAYA RUFINA P.</v>
      </c>
      <c r="C66" s="8" t="s">
        <v>284</v>
      </c>
      <c r="D66" s="8" t="s">
        <v>540</v>
      </c>
      <c r="E66" s="8" t="s">
        <v>124</v>
      </c>
      <c r="F66" s="8" t="s">
        <v>198</v>
      </c>
      <c r="G66" s="18" t="s">
        <v>1996</v>
      </c>
      <c r="H66" s="8" t="s">
        <v>537</v>
      </c>
      <c r="I66" s="8" t="b">
        <f>COUNTIF(Employees[Employee Name],Employees[[#This Row],[Employee Name]])&gt;1</f>
        <v>0</v>
      </c>
    </row>
    <row r="67" spans="1:9" ht="30" hidden="1" customHeight="1" x14ac:dyDescent="0.3">
      <c r="A67" s="44">
        <f>IF(ISBLANK(Employees[[#This Row],[Employee Name]]),"",A66+1)</f>
        <v>60</v>
      </c>
      <c r="B67" s="8" t="str">
        <f>CONCATENATE(Employees[[#This Row],[Lastname]]," ",Employees[[#This Row],[Firstname]], " ",LEFT(Employees[[#This Row],[Middlename]],1),IF(ISBLANK(Employees[[#This Row],[Middlename]])," ","."))</f>
        <v>ANGELES ANNABEL D.</v>
      </c>
      <c r="C67" s="8" t="s">
        <v>1381</v>
      </c>
      <c r="D67" s="8" t="s">
        <v>1382</v>
      </c>
      <c r="E67" s="8" t="s">
        <v>168</v>
      </c>
      <c r="F67" s="8" t="s">
        <v>1290</v>
      </c>
      <c r="G67" s="18" t="s">
        <v>1290</v>
      </c>
      <c r="H67" s="8"/>
      <c r="I67" s="8" t="b">
        <f>COUNTIF(Employees[Employee Name],Employees[[#This Row],[Employee Name]])&gt;1</f>
        <v>0</v>
      </c>
    </row>
    <row r="68" spans="1:9" ht="30" hidden="1" customHeight="1" x14ac:dyDescent="0.3">
      <c r="A68" s="44">
        <f>IF(ISBLANK(Employees[[#This Row],[Employee Name]]),"",A67+1)</f>
        <v>61</v>
      </c>
      <c r="B68" s="8" t="str">
        <f>CONCATENATE(Employees[[#This Row],[Lastname]]," ",Employees[[#This Row],[Firstname]], " ",LEFT(Employees[[#This Row],[Middlename]],1),IF(ISBLANK(Employees[[#This Row],[Middlename]])," ","."))</f>
        <v>ANTIENZA VENUS R.</v>
      </c>
      <c r="C68" s="8" t="s">
        <v>1383</v>
      </c>
      <c r="D68" s="8" t="s">
        <v>1384</v>
      </c>
      <c r="E68" s="8" t="s">
        <v>330</v>
      </c>
      <c r="F68" s="8" t="s">
        <v>1290</v>
      </c>
      <c r="G68" s="18" t="s">
        <v>1290</v>
      </c>
      <c r="H68" s="8" t="s">
        <v>289</v>
      </c>
      <c r="I68" s="8" t="b">
        <f>COUNTIF(Employees[Employee Name],Employees[[#This Row],[Employee Name]])&gt;1</f>
        <v>0</v>
      </c>
    </row>
    <row r="69" spans="1:9" ht="30" hidden="1" customHeight="1" x14ac:dyDescent="0.3">
      <c r="A69" s="44">
        <f>IF(ISBLANK(Employees[[#This Row],[Employee Name]]),"",A68+1)</f>
        <v>62</v>
      </c>
      <c r="B69" s="8" t="str">
        <f>CONCATENATE(Employees[[#This Row],[Lastname]]," ",Employees[[#This Row],[Firstname]], " ",LEFT(Employees[[#This Row],[Middlename]],1),IF(ISBLANK(Employees[[#This Row],[Middlename]])," ","."))</f>
        <v>AQUINO PACITA ROSARIO Z.</v>
      </c>
      <c r="C69" s="8" t="s">
        <v>883</v>
      </c>
      <c r="D69" s="8" t="s">
        <v>884</v>
      </c>
      <c r="E69" s="8" t="s">
        <v>885</v>
      </c>
      <c r="F69" s="8" t="s">
        <v>886</v>
      </c>
      <c r="G69" s="8" t="s">
        <v>1996</v>
      </c>
      <c r="H69" s="8" t="s">
        <v>209</v>
      </c>
      <c r="I69" s="8" t="b">
        <f>COUNTIF(Employees[Employee Name],Employees[[#This Row],[Employee Name]])&gt;1</f>
        <v>0</v>
      </c>
    </row>
    <row r="70" spans="1:9" ht="30" hidden="1" customHeight="1" x14ac:dyDescent="0.3">
      <c r="A70" s="44">
        <f>IF(ISBLANK(Employees[[#This Row],[Employee Name]]),"",A69+1)</f>
        <v>63</v>
      </c>
      <c r="B70" s="8" t="str">
        <f>CONCATENATE(Employees[[#This Row],[Lastname]]," ",Employees[[#This Row],[Firstname]], " ",LEFT(Employees[[#This Row],[Middlename]],1),IF(ISBLANK(Employees[[#This Row],[Middlename]])," ","."))</f>
        <v>ARCILLA MAYETTE A.</v>
      </c>
      <c r="C70" s="18" t="s">
        <v>2039</v>
      </c>
      <c r="D70" s="18" t="s">
        <v>2040</v>
      </c>
      <c r="E70" s="18" t="s">
        <v>88</v>
      </c>
      <c r="F70" s="18" t="s">
        <v>212</v>
      </c>
      <c r="G70" s="8"/>
      <c r="H70" s="18" t="s">
        <v>213</v>
      </c>
      <c r="I70" s="8" t="b">
        <f>COUNTIF(Employees[Employee Name],Employees[[#This Row],[Employee Name]])&gt;1</f>
        <v>0</v>
      </c>
    </row>
    <row r="71" spans="1:9" ht="30" hidden="1" customHeight="1" x14ac:dyDescent="0.3">
      <c r="A71" s="44">
        <f>IF(ISBLANK(Employees[[#This Row],[Employee Name]]),"",A70+1)</f>
        <v>64</v>
      </c>
      <c r="B71" s="8" t="str">
        <f>CONCATENATE(Employees[[#This Row],[Lastname]]," ",Employees[[#This Row],[Firstname]], " ",LEFT(Employees[[#This Row],[Middlename]],1),IF(ISBLANK(Employees[[#This Row],[Middlename]])," ","."))</f>
        <v>ARCULLO MELISSA A.</v>
      </c>
      <c r="C71" s="8" t="s">
        <v>903</v>
      </c>
      <c r="D71" s="8" t="s">
        <v>614</v>
      </c>
      <c r="E71" s="8" t="s">
        <v>88</v>
      </c>
      <c r="F71" s="8" t="s">
        <v>120</v>
      </c>
      <c r="G71" s="18" t="s">
        <v>1996</v>
      </c>
      <c r="H71" s="8" t="s">
        <v>271</v>
      </c>
      <c r="I71" s="8" t="b">
        <f>COUNTIF(Employees[Employee Name],Employees[[#This Row],[Employee Name]])&gt;1</f>
        <v>0</v>
      </c>
    </row>
    <row r="72" spans="1:9" ht="30" hidden="1" customHeight="1" x14ac:dyDescent="0.3">
      <c r="A72" s="44">
        <f>IF(ISBLANK(Employees[[#This Row],[Employee Name]]),"",A71+1)</f>
        <v>65</v>
      </c>
      <c r="B72" s="8" t="str">
        <f>CONCATENATE(Employees[[#This Row],[Lastname]]," ",Employees[[#This Row],[Firstname]], " ",LEFT(Employees[[#This Row],[Middlename]],1),IF(ISBLANK(Employees[[#This Row],[Middlename]])," ","."))</f>
        <v>ARELLANO CARMELA D.</v>
      </c>
      <c r="C72" s="8" t="s">
        <v>2324</v>
      </c>
      <c r="D72" s="8" t="s">
        <v>2325</v>
      </c>
      <c r="E72" s="8" t="s">
        <v>119</v>
      </c>
      <c r="F72" s="8" t="s">
        <v>1710</v>
      </c>
      <c r="G72" s="8" t="s">
        <v>1290</v>
      </c>
      <c r="H72" s="8" t="s">
        <v>97</v>
      </c>
      <c r="I72" s="8" t="b">
        <f>COUNTIF(Employees[Employee Name],Employees[[#This Row],[Employee Name]])&gt;1</f>
        <v>0</v>
      </c>
    </row>
    <row r="73" spans="1:9" ht="30" hidden="1" customHeight="1" x14ac:dyDescent="0.3">
      <c r="A73" s="44">
        <f>IF(ISBLANK(Employees[[#This Row],[Employee Name]]),"",A72+1)</f>
        <v>66</v>
      </c>
      <c r="B73" s="8" t="str">
        <f>CONCATENATE(Employees[[#This Row],[Lastname]]," ",Employees[[#This Row],[Firstname]], " ",LEFT(Employees[[#This Row],[Middlename]],1),IF(ISBLANK(Employees[[#This Row],[Middlename]])," ","."))</f>
        <v>ASIDO LEONILA R.</v>
      </c>
      <c r="C73" s="8" t="s">
        <v>1385</v>
      </c>
      <c r="D73" s="8" t="s">
        <v>1386</v>
      </c>
      <c r="E73" s="8" t="s">
        <v>330</v>
      </c>
      <c r="F73" s="8" t="s">
        <v>1290</v>
      </c>
      <c r="G73" s="18" t="s">
        <v>1290</v>
      </c>
      <c r="H73" s="8" t="s">
        <v>199</v>
      </c>
      <c r="I73" s="8" t="b">
        <f>COUNTIF(Employees[Employee Name],Employees[[#This Row],[Employee Name]])&gt;1</f>
        <v>0</v>
      </c>
    </row>
    <row r="74" spans="1:9" ht="30" hidden="1" customHeight="1" x14ac:dyDescent="0.3">
      <c r="A74" s="44">
        <f>IF(ISBLANK(Employees[[#This Row],[Employee Name]]),"",A73+1)</f>
        <v>67</v>
      </c>
      <c r="B74" s="8" t="str">
        <f>CONCATENATE(Employees[[#This Row],[Lastname]]," ",Employees[[#This Row],[Firstname]], " ",LEFT(Employees[[#This Row],[Middlename]],1),IF(ISBLANK(Employees[[#This Row],[Middlename]])," ","."))</f>
        <v>ATANGAN JUDITH A.</v>
      </c>
      <c r="C74" s="8" t="s">
        <v>1387</v>
      </c>
      <c r="D74" s="8" t="s">
        <v>1388</v>
      </c>
      <c r="E74" s="8" t="s">
        <v>912</v>
      </c>
      <c r="F74" s="8" t="s">
        <v>1290</v>
      </c>
      <c r="G74" s="18" t="s">
        <v>1290</v>
      </c>
      <c r="H74" s="8" t="s">
        <v>97</v>
      </c>
      <c r="I74" s="8" t="b">
        <f>COUNTIF(Employees[Employee Name],Employees[[#This Row],[Employee Name]])&gt;1</f>
        <v>0</v>
      </c>
    </row>
    <row r="75" spans="1:9" ht="30" hidden="1" customHeight="1" x14ac:dyDescent="0.3">
      <c r="A75" s="44">
        <f>IF(ISBLANK(Employees[[#This Row],[Employee Name]]),"",A74+1)</f>
        <v>68</v>
      </c>
      <c r="B75" s="8" t="str">
        <f>CONCATENATE(Employees[[#This Row],[Lastname]]," ",Employees[[#This Row],[Firstname]], " ",LEFT(Employees[[#This Row],[Middlename]],1),IF(ISBLANK(Employees[[#This Row],[Middlename]])," ","."))</f>
        <v>ATIENZA JAYSON E.</v>
      </c>
      <c r="C75" s="18" t="s">
        <v>1053</v>
      </c>
      <c r="D75" s="18" t="s">
        <v>1689</v>
      </c>
      <c r="E75" s="18" t="s">
        <v>378</v>
      </c>
      <c r="F75" s="18" t="s">
        <v>1290</v>
      </c>
      <c r="G75" s="8"/>
      <c r="H75" s="18" t="s">
        <v>1066</v>
      </c>
      <c r="I75" s="8" t="b">
        <f>COUNTIF(Employees[Employee Name],Employees[[#This Row],[Employee Name]])&gt;1</f>
        <v>0</v>
      </c>
    </row>
    <row r="76" spans="1:9" ht="30" hidden="1" customHeight="1" x14ac:dyDescent="0.3">
      <c r="A76" s="44">
        <f>IF(ISBLANK(Employees[[#This Row],[Employee Name]]),"",A75+1)</f>
        <v>69</v>
      </c>
      <c r="B76" s="8" t="str">
        <f>CONCATENATE(Employees[[#This Row],[Lastname]]," ",Employees[[#This Row],[Firstname]], " ",LEFT(Employees[[#This Row],[Middlename]],1),IF(ISBLANK(Employees[[#This Row],[Middlename]])," ","."))</f>
        <v>ATIENZA JULIE ANN A.</v>
      </c>
      <c r="C76" s="8" t="s">
        <v>1053</v>
      </c>
      <c r="D76" s="8" t="s">
        <v>1054</v>
      </c>
      <c r="E76" s="8" t="s">
        <v>1055</v>
      </c>
      <c r="F76" s="8" t="s">
        <v>125</v>
      </c>
      <c r="G76" s="18" t="s">
        <v>1996</v>
      </c>
      <c r="H76" s="8" t="s">
        <v>103</v>
      </c>
      <c r="I76" s="8" t="b">
        <f>COUNTIF(Employees[Employee Name],Employees[[#This Row],[Employee Name]])&gt;1</f>
        <v>0</v>
      </c>
    </row>
    <row r="77" spans="1:9" ht="30" hidden="1" customHeight="1" x14ac:dyDescent="0.3">
      <c r="A77" s="44">
        <f>IF(ISBLANK(Employees[[#This Row],[Employee Name]]),"",A76+1)</f>
        <v>70</v>
      </c>
      <c r="B77" s="8" t="str">
        <f>CONCATENATE(Employees[[#This Row],[Lastname]]," ",Employees[[#This Row],[Firstname]], " ",LEFT(Employees[[#This Row],[Middlename]],1),IF(ISBLANK(Employees[[#This Row],[Middlename]])," ","."))</f>
        <v>ATIENZA MARVIN G.</v>
      </c>
      <c r="C77" s="18" t="s">
        <v>1053</v>
      </c>
      <c r="D77" s="18" t="s">
        <v>2233</v>
      </c>
      <c r="E77" s="18" t="s">
        <v>2234</v>
      </c>
      <c r="F77" s="18" t="s">
        <v>2235</v>
      </c>
      <c r="G77" s="8"/>
      <c r="H77" s="18" t="s">
        <v>289</v>
      </c>
      <c r="I77" s="8" t="b">
        <f>COUNTIF(Employees[Employee Name],Employees[[#This Row],[Employee Name]])&gt;1</f>
        <v>0</v>
      </c>
    </row>
    <row r="78" spans="1:9" ht="30" hidden="1" customHeight="1" x14ac:dyDescent="0.3">
      <c r="A78" s="44">
        <f>IF(ISBLANK(Employees[[#This Row],[Employee Name]]),"",A77+1)</f>
        <v>71</v>
      </c>
      <c r="B78" s="8" t="str">
        <f>CONCATENATE(Employees[[#This Row],[Lastname]]," ",Employees[[#This Row],[Firstname]], " ",LEFT(Employees[[#This Row],[Middlename]],1),IF(ISBLANK(Employees[[#This Row],[Middlename]])," ","."))</f>
        <v xml:space="preserve">ATIENZA VENUS  </v>
      </c>
      <c r="C78" s="18" t="s">
        <v>1053</v>
      </c>
      <c r="D78" s="18" t="s">
        <v>1384</v>
      </c>
      <c r="E78" s="8"/>
      <c r="F78" s="18" t="s">
        <v>1290</v>
      </c>
      <c r="G78" s="8"/>
      <c r="H78" s="18" t="s">
        <v>289</v>
      </c>
      <c r="I78" s="8" t="b">
        <f>COUNTIF(Employees[Employee Name],Employees[[#This Row],[Employee Name]])&gt;1</f>
        <v>0</v>
      </c>
    </row>
    <row r="79" spans="1:9" ht="30" hidden="1" customHeight="1" x14ac:dyDescent="0.3">
      <c r="A79" s="44">
        <f>IF(ISBLANK(Employees[[#This Row],[Employee Name]]),"",A78+1)</f>
        <v>72</v>
      </c>
      <c r="B79" s="8" t="str">
        <f>CONCATENATE(Employees[[#This Row],[Lastname]]," ",Employees[[#This Row],[Firstname]], " ",LEFT(Employees[[#This Row],[Middlename]],1),IF(ISBLANK(Employees[[#This Row],[Middlename]])," ","."))</f>
        <v>AUDITOR AILEEN D.</v>
      </c>
      <c r="C79" s="8" t="s">
        <v>472</v>
      </c>
      <c r="D79" s="8" t="s">
        <v>118</v>
      </c>
      <c r="E79" s="8" t="s">
        <v>247</v>
      </c>
      <c r="F79" s="8" t="s">
        <v>125</v>
      </c>
      <c r="G79" s="18" t="s">
        <v>1996</v>
      </c>
      <c r="H79" s="8" t="s">
        <v>156</v>
      </c>
      <c r="I79" s="8" t="b">
        <f>COUNTIF(Employees[Employee Name],Employees[[#This Row],[Employee Name]])&gt;1</f>
        <v>0</v>
      </c>
    </row>
    <row r="80" spans="1:9" ht="30" hidden="1" customHeight="1" x14ac:dyDescent="0.3">
      <c r="A80" s="44">
        <f>IF(ISBLANK(Employees[[#This Row],[Employee Name]]),"",A79+1)</f>
        <v>73</v>
      </c>
      <c r="B80" s="8" t="str">
        <f>CONCATENATE(Employees[[#This Row],[Lastname]]," ",Employees[[#This Row],[Firstname]], " ",LEFT(Employees[[#This Row],[Middlename]],1),IF(ISBLANK(Employees[[#This Row],[Middlename]])," ","."))</f>
        <v>AUSTRIA KIM E.</v>
      </c>
      <c r="C80" s="8" t="s">
        <v>1040</v>
      </c>
      <c r="D80" s="8" t="s">
        <v>1042</v>
      </c>
      <c r="E80" s="8" t="s">
        <v>926</v>
      </c>
      <c r="F80" s="8" t="s">
        <v>1041</v>
      </c>
      <c r="G80" s="8" t="s">
        <v>1996</v>
      </c>
      <c r="H80" s="8" t="s">
        <v>97</v>
      </c>
      <c r="I80" s="8" t="b">
        <f>COUNTIF(Employees[Employee Name],Employees[[#This Row],[Employee Name]])&gt;1</f>
        <v>0</v>
      </c>
    </row>
    <row r="81" spans="1:9" ht="30" hidden="1" customHeight="1" x14ac:dyDescent="0.3">
      <c r="A81" s="44">
        <f>IF(ISBLANK(Employees[[#This Row],[Employee Name]]),"",A80+1)</f>
        <v>74</v>
      </c>
      <c r="B81" s="8" t="str">
        <f>CONCATENATE(Employees[[#This Row],[Lastname]]," ",Employees[[#This Row],[Firstname]], " ",LEFT(Employees[[#This Row],[Middlename]],1),IF(ISBLANK(Employees[[#This Row],[Middlename]])," ","."))</f>
        <v>AYCARDO JOEL M.</v>
      </c>
      <c r="C81" s="8" t="s">
        <v>973</v>
      </c>
      <c r="D81" s="8" t="s">
        <v>790</v>
      </c>
      <c r="E81" s="8" t="s">
        <v>962</v>
      </c>
      <c r="F81" s="8" t="s">
        <v>969</v>
      </c>
      <c r="G81" s="8" t="s">
        <v>1996</v>
      </c>
      <c r="H81" s="8" t="s">
        <v>974</v>
      </c>
      <c r="I81" s="8" t="b">
        <f>COUNTIF(Employees[Employee Name],Employees[[#This Row],[Employee Name]])&gt;1</f>
        <v>0</v>
      </c>
    </row>
    <row r="82" spans="1:9" ht="30" hidden="1" customHeight="1" x14ac:dyDescent="0.3">
      <c r="A82" s="44">
        <f>IF(ISBLANK(Employees[[#This Row],[Employee Name]]),"",A81+1)</f>
        <v>75</v>
      </c>
      <c r="B82" s="8" t="str">
        <f>CONCATENATE(Employees[[#This Row],[Lastname]]," ",Employees[[#This Row],[Firstname]], " ",LEFT(Employees[[#This Row],[Middlename]],1),IF(ISBLANK(Employees[[#This Row],[Middlename]])," ","."))</f>
        <v>AYCARDO PILILLA V.</v>
      </c>
      <c r="C82" s="8" t="s">
        <v>973</v>
      </c>
      <c r="D82" s="8" t="s">
        <v>1061</v>
      </c>
      <c r="E82" s="8" t="s">
        <v>345</v>
      </c>
      <c r="F82" s="8" t="s">
        <v>694</v>
      </c>
      <c r="G82" s="8" t="s">
        <v>1996</v>
      </c>
      <c r="H82" s="8" t="s">
        <v>1062</v>
      </c>
      <c r="I82" s="8" t="b">
        <f>COUNTIF(Employees[Employee Name],Employees[[#This Row],[Employee Name]])&gt;1</f>
        <v>0</v>
      </c>
    </row>
    <row r="83" spans="1:9" ht="30" hidden="1" customHeight="1" x14ac:dyDescent="0.3">
      <c r="A83" s="44">
        <f>IF(ISBLANK(Employees[[#This Row],[Employee Name]]),"",A82+1)</f>
        <v>76</v>
      </c>
      <c r="B83" s="8" t="str">
        <f>CONCATENATE(Employees[[#This Row],[Lastname]]," ",Employees[[#This Row],[Firstname]], " ",LEFT(Employees[[#This Row],[Middlename]],1),IF(ISBLANK(Employees[[#This Row],[Middlename]])," ","."))</f>
        <v>BAAS TERESITA C.</v>
      </c>
      <c r="C83" s="8" t="s">
        <v>424</v>
      </c>
      <c r="D83" s="8" t="s">
        <v>425</v>
      </c>
      <c r="E83" s="8" t="s">
        <v>134</v>
      </c>
      <c r="F83" s="8" t="s">
        <v>426</v>
      </c>
      <c r="G83" s="18" t="s">
        <v>1996</v>
      </c>
      <c r="H83" s="8" t="s">
        <v>103</v>
      </c>
      <c r="I83" s="8" t="b">
        <f>COUNTIF(Employees[Employee Name],Employees[[#This Row],[Employee Name]])&gt;1</f>
        <v>0</v>
      </c>
    </row>
    <row r="84" spans="1:9" ht="30" hidden="1" customHeight="1" x14ac:dyDescent="0.3">
      <c r="A84" s="44">
        <f>IF(ISBLANK(Employees[[#This Row],[Employee Name]]),"",A83+1)</f>
        <v>77</v>
      </c>
      <c r="B84" s="8" t="str">
        <f>CONCATENATE(Employees[[#This Row],[Lastname]]," ",Employees[[#This Row],[Firstname]], " ",LEFT(Employees[[#This Row],[Middlename]],1),IF(ISBLANK(Employees[[#This Row],[Middlename]])," ","."))</f>
        <v>BAES ELMER P.</v>
      </c>
      <c r="C84" s="18" t="s">
        <v>2015</v>
      </c>
      <c r="D84" s="18" t="s">
        <v>2025</v>
      </c>
      <c r="E84" s="18" t="s">
        <v>2026</v>
      </c>
      <c r="F84" s="18" t="s">
        <v>2027</v>
      </c>
      <c r="G84" s="18" t="s">
        <v>1290</v>
      </c>
      <c r="H84" s="18" t="s">
        <v>2028</v>
      </c>
      <c r="I84" s="8" t="b">
        <f>COUNTIF(Employees[Employee Name],Employees[[#This Row],[Employee Name]])&gt;1</f>
        <v>0</v>
      </c>
    </row>
    <row r="85" spans="1:9" ht="30" hidden="1" customHeight="1" x14ac:dyDescent="0.3">
      <c r="A85" s="44">
        <f>IF(ISBLANK(Employees[[#This Row],[Employee Name]]),"",A84+1)</f>
        <v>78</v>
      </c>
      <c r="B85" s="8" t="str">
        <f>CONCATENATE(Employees[[#This Row],[Lastname]]," ",Employees[[#This Row],[Firstname]], " ",LEFT(Employees[[#This Row],[Middlename]],1),IF(ISBLANK(Employees[[#This Row],[Middlename]])," ","."))</f>
        <v>BALANI FREDIRICK R.</v>
      </c>
      <c r="C85" s="18" t="s">
        <v>2070</v>
      </c>
      <c r="D85" s="18" t="s">
        <v>2071</v>
      </c>
      <c r="E85" s="18" t="s">
        <v>330</v>
      </c>
      <c r="F85" s="18" t="s">
        <v>1704</v>
      </c>
      <c r="G85" s="8"/>
      <c r="H85" s="18" t="s">
        <v>209</v>
      </c>
      <c r="I85" s="8" t="b">
        <f>COUNTIF(Employees[Employee Name],Employees[[#This Row],[Employee Name]])&gt;1</f>
        <v>0</v>
      </c>
    </row>
    <row r="86" spans="1:9" ht="30" hidden="1" customHeight="1" x14ac:dyDescent="0.3">
      <c r="A86" s="44">
        <f>IF(ISBLANK(Employees[[#This Row],[Employee Name]]),"",A85+1)</f>
        <v>79</v>
      </c>
      <c r="B86" s="8" t="str">
        <f>CONCATENATE(Employees[[#This Row],[Lastname]]," ",Employees[[#This Row],[Firstname]], " ",LEFT(Employees[[#This Row],[Middlename]],1),IF(ISBLANK(Employees[[#This Row],[Middlename]])," ","."))</f>
        <v>BALANI MICHAEL D.</v>
      </c>
      <c r="C86" s="18" t="s">
        <v>2070</v>
      </c>
      <c r="D86" s="18" t="s">
        <v>1522</v>
      </c>
      <c r="E86" s="18" t="s">
        <v>119</v>
      </c>
      <c r="F86" s="18" t="s">
        <v>2219</v>
      </c>
      <c r="G86" s="8"/>
      <c r="H86" s="18" t="s">
        <v>2074</v>
      </c>
      <c r="I86" s="8" t="b">
        <f>COUNTIF(Employees[Employee Name],Employees[[#This Row],[Employee Name]])&gt;1</f>
        <v>0</v>
      </c>
    </row>
    <row r="87" spans="1:9" ht="30" hidden="1" customHeight="1" x14ac:dyDescent="0.3">
      <c r="A87" s="44">
        <f>IF(ISBLANK(Employees[[#This Row],[Employee Name]]),"",A86+1)</f>
        <v>80</v>
      </c>
      <c r="B87" s="8" t="str">
        <f>CONCATENATE(Employees[[#This Row],[Lastname]]," ",Employees[[#This Row],[Firstname]], " ",LEFT(Employees[[#This Row],[Middlename]],1),IF(ISBLANK(Employees[[#This Row],[Middlename]])," ","."))</f>
        <v>BALBUENA KRISNA MIGUELA S.</v>
      </c>
      <c r="C87" s="8" t="s">
        <v>1389</v>
      </c>
      <c r="D87" s="8" t="s">
        <v>1390</v>
      </c>
      <c r="E87" s="8" t="s">
        <v>161</v>
      </c>
      <c r="F87" s="8" t="s">
        <v>1290</v>
      </c>
      <c r="G87" s="18" t="s">
        <v>1290</v>
      </c>
      <c r="H87" s="8" t="s">
        <v>1709</v>
      </c>
      <c r="I87" s="8" t="b">
        <f>COUNTIF(Employees[Employee Name],Employees[[#This Row],[Employee Name]])&gt;1</f>
        <v>0</v>
      </c>
    </row>
    <row r="88" spans="1:9" ht="30" hidden="1" customHeight="1" x14ac:dyDescent="0.3">
      <c r="A88" s="44">
        <f>IF(ISBLANK(Employees[[#This Row],[Employee Name]]),"",A87+1)</f>
        <v>81</v>
      </c>
      <c r="B88" s="8" t="str">
        <f>CONCATENATE(Employees[[#This Row],[Lastname]]," ",Employees[[#This Row],[Firstname]], " ",LEFT(Employees[[#This Row],[Middlename]],1),IF(ISBLANK(Employees[[#This Row],[Middlename]])," ","."))</f>
        <v>BANICO PILAR B.</v>
      </c>
      <c r="C88" s="8" t="s">
        <v>570</v>
      </c>
      <c r="D88" s="8" t="s">
        <v>571</v>
      </c>
      <c r="E88" s="8" t="s">
        <v>800</v>
      </c>
      <c r="F88" s="8" t="s">
        <v>198</v>
      </c>
      <c r="G88" s="18" t="s">
        <v>1996</v>
      </c>
      <c r="H88" s="8" t="s">
        <v>366</v>
      </c>
      <c r="I88" s="8" t="b">
        <f>COUNTIF(Employees[Employee Name],Employees[[#This Row],[Employee Name]])&gt;1</f>
        <v>0</v>
      </c>
    </row>
    <row r="89" spans="1:9" ht="30" hidden="1" customHeight="1" x14ac:dyDescent="0.3">
      <c r="A89" s="44">
        <f>IF(ISBLANK(Employees[[#This Row],[Employee Name]]),"",A88+1)</f>
        <v>82</v>
      </c>
      <c r="B89" s="8" t="str">
        <f>CONCATENATE(Employees[[#This Row],[Lastname]]," ",Employees[[#This Row],[Firstname]], " ",LEFT(Employees[[#This Row],[Middlename]],1),IF(ISBLANK(Employees[[#This Row],[Middlename]])," ","."))</f>
        <v>BAROA JONA A.</v>
      </c>
      <c r="C89" s="8" t="s">
        <v>1391</v>
      </c>
      <c r="D89" s="8" t="s">
        <v>1392</v>
      </c>
      <c r="E89" s="8" t="s">
        <v>284</v>
      </c>
      <c r="F89" s="8" t="s">
        <v>1290</v>
      </c>
      <c r="G89" s="18" t="s">
        <v>1290</v>
      </c>
      <c r="H89" s="8" t="s">
        <v>974</v>
      </c>
      <c r="I89" s="8" t="b">
        <f>COUNTIF(Employees[Employee Name],Employees[[#This Row],[Employee Name]])&gt;1</f>
        <v>0</v>
      </c>
    </row>
    <row r="90" spans="1:9" ht="30" hidden="1" customHeight="1" x14ac:dyDescent="0.3">
      <c r="A90" s="44">
        <f>IF(ISBLANK(Employees[[#This Row],[Employee Name]]),"",A89+1)</f>
        <v>83</v>
      </c>
      <c r="B90" s="8" t="str">
        <f>CONCATENATE(Employees[[#This Row],[Lastname]]," ",Employees[[#This Row],[Firstname]], " ",LEFT(Employees[[#This Row],[Middlename]],1),IF(ISBLANK(Employees[[#This Row],[Middlename]])," ","."))</f>
        <v>BATHAN ELVIRA R.</v>
      </c>
      <c r="C90" s="8" t="s">
        <v>1393</v>
      </c>
      <c r="D90" s="8" t="s">
        <v>499</v>
      </c>
      <c r="E90" s="8" t="s">
        <v>557</v>
      </c>
      <c r="F90" s="8" t="s">
        <v>1290</v>
      </c>
      <c r="G90" s="18" t="s">
        <v>1290</v>
      </c>
      <c r="H90" s="8" t="s">
        <v>1705</v>
      </c>
      <c r="I90" s="8" t="b">
        <f>COUNTIF(Employees[Employee Name],Employees[[#This Row],[Employee Name]])&gt;1</f>
        <v>0</v>
      </c>
    </row>
    <row r="91" spans="1:9" ht="30" hidden="1" customHeight="1" x14ac:dyDescent="0.3">
      <c r="A91" s="44">
        <f>IF(ISBLANK(Employees[[#This Row],[Employee Name]]),"",A90+1)</f>
        <v>84</v>
      </c>
      <c r="B91" s="8" t="str">
        <f>CONCATENATE(Employees[[#This Row],[Lastname]]," ",Employees[[#This Row],[Firstname]], " ",LEFT(Employees[[#This Row],[Middlename]],1),IF(ISBLANK(Employees[[#This Row],[Middlename]])," ","."))</f>
        <v>BATHAN FRANNIE P.</v>
      </c>
      <c r="C91" s="18" t="s">
        <v>1393</v>
      </c>
      <c r="D91" s="18" t="s">
        <v>2284</v>
      </c>
      <c r="E91" s="18" t="s">
        <v>124</v>
      </c>
      <c r="F91" s="18" t="s">
        <v>1332</v>
      </c>
      <c r="G91" s="8"/>
      <c r="H91" s="18" t="s">
        <v>135</v>
      </c>
      <c r="I91" s="8" t="b">
        <f>COUNTIF(Employees[Employee Name],Employees[[#This Row],[Employee Name]])&gt;1</f>
        <v>0</v>
      </c>
    </row>
    <row r="92" spans="1:9" ht="30" hidden="1" customHeight="1" x14ac:dyDescent="0.3">
      <c r="A92" s="44">
        <f>IF(ISBLANK(Employees[[#This Row],[Employee Name]]),"",A91+1)</f>
        <v>85</v>
      </c>
      <c r="B92" s="8" t="str">
        <f>CONCATENATE(Employees[[#This Row],[Lastname]]," ",Employees[[#This Row],[Firstname]], " ",LEFT(Employees[[#This Row],[Middlename]],1),IF(ISBLANK(Employees[[#This Row],[Middlename]])," ","."))</f>
        <v>BATIBOT REYNALDO D.</v>
      </c>
      <c r="C92" s="8" t="s">
        <v>2336</v>
      </c>
      <c r="D92" s="8" t="s">
        <v>598</v>
      </c>
      <c r="E92" s="8" t="s">
        <v>119</v>
      </c>
      <c r="F92" s="8" t="s">
        <v>198</v>
      </c>
      <c r="G92" s="8" t="s">
        <v>1996</v>
      </c>
      <c r="H92" s="8" t="s">
        <v>2337</v>
      </c>
      <c r="I92" s="8" t="b">
        <f>COUNTIF(Employees[Employee Name],Employees[[#This Row],[Employee Name]])&gt;1</f>
        <v>0</v>
      </c>
    </row>
    <row r="93" spans="1:9" ht="30" hidden="1" customHeight="1" x14ac:dyDescent="0.3">
      <c r="A93" s="44">
        <f>IF(ISBLANK(Employees[[#This Row],[Employee Name]]),"",A92+1)</f>
        <v>86</v>
      </c>
      <c r="B93" s="8" t="str">
        <f>CONCATENATE(Employees[[#This Row],[Lastname]]," ",Employees[[#This Row],[Firstname]], " ",LEFT(Employees[[#This Row],[Middlename]],1),IF(ISBLANK(Employees[[#This Row],[Middlename]])," ","."))</f>
        <v>BATINO CLARO C.</v>
      </c>
      <c r="C93" s="8" t="s">
        <v>982</v>
      </c>
      <c r="D93" s="8" t="s">
        <v>1394</v>
      </c>
      <c r="E93" s="8" t="s">
        <v>1395</v>
      </c>
      <c r="F93" s="8" t="s">
        <v>1290</v>
      </c>
      <c r="G93" s="18" t="s">
        <v>1290</v>
      </c>
      <c r="H93" s="8" t="s">
        <v>1289</v>
      </c>
      <c r="I93" s="8" t="b">
        <f>COUNTIF(Employees[Employee Name],Employees[[#This Row],[Employee Name]])&gt;1</f>
        <v>0</v>
      </c>
    </row>
    <row r="94" spans="1:9" ht="30" hidden="1" customHeight="1" x14ac:dyDescent="0.3">
      <c r="A94" s="44">
        <f>IF(ISBLANK(Employees[[#This Row],[Employee Name]]),"",A93+1)</f>
        <v>87</v>
      </c>
      <c r="B94" s="8" t="str">
        <f>CONCATENATE(Employees[[#This Row],[Lastname]]," ",Employees[[#This Row],[Firstname]], " ",LEFT(Employees[[#This Row],[Middlename]],1),IF(ISBLANK(Employees[[#This Row],[Middlename]])," ","."))</f>
        <v>BATINO FELISA C.</v>
      </c>
      <c r="C94" s="8" t="s">
        <v>982</v>
      </c>
      <c r="D94" s="8" t="s">
        <v>983</v>
      </c>
      <c r="E94" s="8" t="s">
        <v>134</v>
      </c>
      <c r="F94" s="8" t="s">
        <v>984</v>
      </c>
      <c r="G94" s="8" t="s">
        <v>1996</v>
      </c>
      <c r="H94" s="8" t="s">
        <v>135</v>
      </c>
      <c r="I94" s="8" t="b">
        <f>COUNTIF(Employees[Employee Name],Employees[[#This Row],[Employee Name]])&gt;1</f>
        <v>0</v>
      </c>
    </row>
    <row r="95" spans="1:9" ht="30" hidden="1" customHeight="1" x14ac:dyDescent="0.3">
      <c r="A95" s="44">
        <f>IF(ISBLANK(Employees[[#This Row],[Employee Name]]),"",A94+1)</f>
        <v>88</v>
      </c>
      <c r="B95" s="8" t="str">
        <f>CONCATENATE(Employees[[#This Row],[Lastname]]," ",Employees[[#This Row],[Firstname]], " ",LEFT(Employees[[#This Row],[Middlename]],1),IF(ISBLANK(Employees[[#This Row],[Middlename]])," ","."))</f>
        <v>BAURILE LOURDES Q.</v>
      </c>
      <c r="C95" s="8" t="s">
        <v>275</v>
      </c>
      <c r="D95" s="8" t="s">
        <v>276</v>
      </c>
      <c r="E95" s="8" t="s">
        <v>277</v>
      </c>
      <c r="F95" s="8" t="s">
        <v>125</v>
      </c>
      <c r="G95" s="18" t="s">
        <v>1996</v>
      </c>
      <c r="H95" s="8" t="s">
        <v>199</v>
      </c>
      <c r="I95" s="8" t="b">
        <f>COUNTIF(Employees[Employee Name],Employees[[#This Row],[Employee Name]])&gt;1</f>
        <v>0</v>
      </c>
    </row>
    <row r="96" spans="1:9" ht="30" hidden="1" customHeight="1" x14ac:dyDescent="0.3">
      <c r="A96" s="44">
        <f>IF(ISBLANK(Employees[[#This Row],[Employee Name]]),"",A95+1)</f>
        <v>89</v>
      </c>
      <c r="B96" s="8" t="str">
        <f>CONCATENATE(Employees[[#This Row],[Lastname]]," ",Employees[[#This Row],[Firstname]], " ",LEFT(Employees[[#This Row],[Middlename]],1),IF(ISBLANK(Employees[[#This Row],[Middlename]])," ","."))</f>
        <v>BAUTISTA JANICE M.</v>
      </c>
      <c r="C96" s="8" t="s">
        <v>800</v>
      </c>
      <c r="D96" s="8" t="s">
        <v>1285</v>
      </c>
      <c r="E96" s="8" t="s">
        <v>143</v>
      </c>
      <c r="F96" s="8" t="s">
        <v>198</v>
      </c>
      <c r="G96" s="18" t="s">
        <v>1996</v>
      </c>
      <c r="H96" s="8" t="s">
        <v>103</v>
      </c>
      <c r="I96" s="8" t="b">
        <f>COUNTIF(Employees[Employee Name],Employees[[#This Row],[Employee Name]])&gt;1</f>
        <v>0</v>
      </c>
    </row>
    <row r="97" spans="1:9" ht="30" hidden="1" customHeight="1" x14ac:dyDescent="0.3">
      <c r="A97" s="44">
        <f>IF(ISBLANK(Employees[[#This Row],[Employee Name]]),"",A96+1)</f>
        <v>90</v>
      </c>
      <c r="B97" s="8" t="str">
        <f>CONCATENATE(Employees[[#This Row],[Lastname]]," ",Employees[[#This Row],[Firstname]], " ",LEFT(Employees[[#This Row],[Middlename]],1),IF(ISBLANK(Employees[[#This Row],[Middlename]])," ","."))</f>
        <v xml:space="preserve">BAY AMIE  </v>
      </c>
      <c r="C97" s="8" t="s">
        <v>877</v>
      </c>
      <c r="D97" s="8" t="s">
        <v>1396</v>
      </c>
      <c r="E97" s="8"/>
      <c r="F97" s="8" t="s">
        <v>1290</v>
      </c>
      <c r="G97" s="18" t="s">
        <v>1290</v>
      </c>
      <c r="H97" s="8" t="s">
        <v>289</v>
      </c>
      <c r="I97" s="8" t="b">
        <f>COUNTIF(Employees[Employee Name],Employees[[#This Row],[Employee Name]])&gt;1</f>
        <v>0</v>
      </c>
    </row>
    <row r="98" spans="1:9" ht="30" hidden="1" customHeight="1" x14ac:dyDescent="0.3">
      <c r="A98" s="44">
        <f>IF(ISBLANK(Employees[[#This Row],[Employee Name]]),"",A97+1)</f>
        <v>91</v>
      </c>
      <c r="B98" s="8" t="str">
        <f>CONCATENATE(Employees[[#This Row],[Lastname]]," ",Employees[[#This Row],[Firstname]], " ",LEFT(Employees[[#This Row],[Middlename]],1),IF(ISBLANK(Employees[[#This Row],[Middlename]])," ","."))</f>
        <v>BAYANI MACY A.</v>
      </c>
      <c r="C98" s="8" t="s">
        <v>1127</v>
      </c>
      <c r="D98" s="8" t="s">
        <v>1128</v>
      </c>
      <c r="E98" s="8" t="s">
        <v>88</v>
      </c>
      <c r="F98" s="18" t="s">
        <v>1711</v>
      </c>
      <c r="G98" s="18" t="s">
        <v>1290</v>
      </c>
      <c r="H98" s="8"/>
      <c r="I98" s="8" t="b">
        <f>COUNTIF(Employees[Employee Name],Employees[[#This Row],[Employee Name]])&gt;1</f>
        <v>0</v>
      </c>
    </row>
    <row r="99" spans="1:9" ht="30" hidden="1" customHeight="1" x14ac:dyDescent="0.3">
      <c r="A99" s="44">
        <f>IF(ISBLANK(Employees[[#This Row],[Employee Name]]),"",A98+1)</f>
        <v>92</v>
      </c>
      <c r="B99" s="8" t="str">
        <f>CONCATENATE(Employees[[#This Row],[Lastname]]," ",Employees[[#This Row],[Firstname]], " ",LEFT(Employees[[#This Row],[Middlename]],1),IF(ISBLANK(Employees[[#This Row],[Middlename]])," ","."))</f>
        <v>BAYBAY ARNOLD C.</v>
      </c>
      <c r="C99" s="8" t="s">
        <v>187</v>
      </c>
      <c r="D99" s="8" t="s">
        <v>1397</v>
      </c>
      <c r="E99" s="8" t="s">
        <v>239</v>
      </c>
      <c r="F99" s="8" t="s">
        <v>1290</v>
      </c>
      <c r="G99" s="18" t="s">
        <v>1290</v>
      </c>
      <c r="H99" s="8" t="s">
        <v>289</v>
      </c>
      <c r="I99" s="8" t="b">
        <f>COUNTIF(Employees[Employee Name],Employees[[#This Row],[Employee Name]])&gt;1</f>
        <v>0</v>
      </c>
    </row>
    <row r="100" spans="1:9" ht="30" hidden="1" customHeight="1" x14ac:dyDescent="0.3">
      <c r="A100" s="44">
        <f>IF(ISBLANK(Employees[[#This Row],[Employee Name]]),"",A99+1)</f>
        <v>93</v>
      </c>
      <c r="B100" s="8" t="str">
        <f>CONCATENATE(Employees[[#This Row],[Lastname]]," ",Employees[[#This Row],[Firstname]], " ",LEFT(Employees[[#This Row],[Middlename]],1),IF(ISBLANK(Employees[[#This Row],[Middlename]])," ","."))</f>
        <v>BAYBAY EDLYN L.</v>
      </c>
      <c r="C100" s="18" t="s">
        <v>187</v>
      </c>
      <c r="D100" s="18" t="s">
        <v>2295</v>
      </c>
      <c r="E100" s="18" t="s">
        <v>227</v>
      </c>
      <c r="F100" s="18" t="s">
        <v>1290</v>
      </c>
      <c r="G100" s="8"/>
      <c r="H100" s="18" t="s">
        <v>199</v>
      </c>
      <c r="I100" s="8" t="b">
        <f>COUNTIF(Employees[Employee Name],Employees[[#This Row],[Employee Name]])&gt;1</f>
        <v>0</v>
      </c>
    </row>
    <row r="101" spans="1:9" ht="30" hidden="1" customHeight="1" x14ac:dyDescent="0.3">
      <c r="A101" s="44">
        <f>IF(ISBLANK(Employees[[#This Row],[Employee Name]]),"",A100+1)</f>
        <v>94</v>
      </c>
      <c r="B101" s="8" t="str">
        <f>CONCATENATE(Employees[[#This Row],[Lastname]]," ",Employees[[#This Row],[Firstname]], " ",LEFT(Employees[[#This Row],[Middlename]],1),IF(ISBLANK(Employees[[#This Row],[Middlename]])," ","."))</f>
        <v>BAYBAY JOLINA S.</v>
      </c>
      <c r="C101" s="8" t="s">
        <v>187</v>
      </c>
      <c r="D101" s="8" t="s">
        <v>1227</v>
      </c>
      <c r="E101" s="8" t="s">
        <v>161</v>
      </c>
      <c r="F101" s="8" t="s">
        <v>125</v>
      </c>
      <c r="G101" s="18" t="s">
        <v>1996</v>
      </c>
      <c r="H101" s="18" t="s">
        <v>141</v>
      </c>
      <c r="I101" s="8" t="b">
        <f>COUNTIF(Employees[Employee Name],Employees[[#This Row],[Employee Name]])&gt;1</f>
        <v>0</v>
      </c>
    </row>
    <row r="102" spans="1:9" ht="30" hidden="1" customHeight="1" x14ac:dyDescent="0.3">
      <c r="A102" s="44">
        <f>IF(ISBLANK(Employees[[#This Row],[Employee Name]]),"",A101+1)</f>
        <v>95</v>
      </c>
      <c r="B102" s="8" t="str">
        <f>CONCATENATE(Employees[[#This Row],[Lastname]]," ",Employees[[#This Row],[Firstname]], " ",LEFT(Employees[[#This Row],[Middlename]],1),IF(ISBLANK(Employees[[#This Row],[Middlename]])," ","."))</f>
        <v>BAYBAY LINDA G.</v>
      </c>
      <c r="C102" s="8" t="s">
        <v>187</v>
      </c>
      <c r="D102" s="8" t="s">
        <v>348</v>
      </c>
      <c r="E102" s="8" t="s">
        <v>856</v>
      </c>
      <c r="F102" s="8" t="s">
        <v>349</v>
      </c>
      <c r="G102" s="8" t="s">
        <v>1996</v>
      </c>
      <c r="H102" s="8" t="s">
        <v>537</v>
      </c>
      <c r="I102" s="8" t="b">
        <f>COUNTIF(Employees[Employee Name],Employees[[#This Row],[Employee Name]])&gt;1</f>
        <v>0</v>
      </c>
    </row>
    <row r="103" spans="1:9" ht="30" hidden="1" customHeight="1" x14ac:dyDescent="0.3">
      <c r="A103" s="44">
        <f>IF(ISBLANK(Employees[[#This Row],[Employee Name]]),"",A102+1)</f>
        <v>96</v>
      </c>
      <c r="B103" s="8" t="str">
        <f>CONCATENATE(Employees[[#This Row],[Lastname]]," ",Employees[[#This Row],[Firstname]], " ",LEFT(Employees[[#This Row],[Middlename]],1),IF(ISBLANK(Employees[[#This Row],[Middlename]])," ","."))</f>
        <v>BAYBAY LOLITA B.</v>
      </c>
      <c r="C103" s="8" t="s">
        <v>187</v>
      </c>
      <c r="D103" s="8" t="s">
        <v>329</v>
      </c>
      <c r="E103" s="8" t="s">
        <v>251</v>
      </c>
      <c r="F103" s="8" t="s">
        <v>120</v>
      </c>
      <c r="G103" s="18" t="s">
        <v>1996</v>
      </c>
      <c r="H103" s="8" t="s">
        <v>439</v>
      </c>
      <c r="I103" s="8" t="b">
        <f>COUNTIF(Employees[Employee Name],Employees[[#This Row],[Employee Name]])&gt;1</f>
        <v>0</v>
      </c>
    </row>
    <row r="104" spans="1:9" ht="30" hidden="1" customHeight="1" x14ac:dyDescent="0.3">
      <c r="A104" s="44">
        <f>IF(ISBLANK(Employees[[#This Row],[Employee Name]]),"",A103+1)</f>
        <v>97</v>
      </c>
      <c r="B104" s="8" t="str">
        <f>CONCATENATE(Employees[[#This Row],[Lastname]]," ",Employees[[#This Row],[Firstname]], " ",LEFT(Employees[[#This Row],[Middlename]],1),IF(ISBLANK(Employees[[#This Row],[Middlename]])," ","."))</f>
        <v>BAYBAY MA. PAZ R.</v>
      </c>
      <c r="C104" s="8" t="s">
        <v>187</v>
      </c>
      <c r="D104" s="8" t="s">
        <v>339</v>
      </c>
      <c r="E104" s="8" t="s">
        <v>330</v>
      </c>
      <c r="F104" s="8" t="s">
        <v>340</v>
      </c>
      <c r="G104" s="18" t="s">
        <v>1996</v>
      </c>
      <c r="H104" s="8" t="s">
        <v>126</v>
      </c>
      <c r="I104" s="8" t="b">
        <f>COUNTIF(Employees[Employee Name],Employees[[#This Row],[Employee Name]])&gt;1</f>
        <v>0</v>
      </c>
    </row>
    <row r="105" spans="1:9" ht="30" hidden="1" customHeight="1" x14ac:dyDescent="0.3">
      <c r="A105" s="44">
        <f>IF(ISBLANK(Employees[[#This Row],[Employee Name]]),"",A104+1)</f>
        <v>98</v>
      </c>
      <c r="B105" s="8" t="str">
        <f>CONCATENATE(Employees[[#This Row],[Lastname]]," ",Employees[[#This Row],[Firstname]], " ",LEFT(Employees[[#This Row],[Middlename]],1),IF(ISBLANK(Employees[[#This Row],[Middlename]])," ","."))</f>
        <v>BAYBAY MA. ROSA A.</v>
      </c>
      <c r="C105" s="8" t="s">
        <v>187</v>
      </c>
      <c r="D105" s="8" t="s">
        <v>188</v>
      </c>
      <c r="E105" s="8" t="s">
        <v>88</v>
      </c>
      <c r="F105" s="8" t="s">
        <v>125</v>
      </c>
      <c r="G105" s="18" t="s">
        <v>1996</v>
      </c>
      <c r="H105" s="8" t="s">
        <v>97</v>
      </c>
      <c r="I105" s="8" t="b">
        <f>COUNTIF(Employees[Employee Name],Employees[[#This Row],[Employee Name]])&gt;1</f>
        <v>0</v>
      </c>
    </row>
    <row r="106" spans="1:9" ht="30" hidden="1" customHeight="1" x14ac:dyDescent="0.3">
      <c r="A106" s="44">
        <f>IF(ISBLANK(Employees[[#This Row],[Employee Name]]),"",A105+1)</f>
        <v>99</v>
      </c>
      <c r="B106" s="8" t="str">
        <f>CONCATENATE(Employees[[#This Row],[Lastname]]," ",Employees[[#This Row],[Firstname]], " ",LEFT(Employees[[#This Row],[Middlename]],1),IF(ISBLANK(Employees[[#This Row],[Middlename]])," ","."))</f>
        <v xml:space="preserve">BAYBAY MARCELO  </v>
      </c>
      <c r="C106" s="8" t="s">
        <v>187</v>
      </c>
      <c r="D106" s="8" t="s">
        <v>971</v>
      </c>
      <c r="E106" s="8"/>
      <c r="F106" s="8" t="s">
        <v>198</v>
      </c>
      <c r="G106" s="18" t="s">
        <v>1996</v>
      </c>
      <c r="H106" s="8" t="s">
        <v>126</v>
      </c>
      <c r="I106" s="8" t="b">
        <f>COUNTIF(Employees[Employee Name],Employees[[#This Row],[Employee Name]])&gt;1</f>
        <v>0</v>
      </c>
    </row>
    <row r="107" spans="1:9" ht="30" hidden="1" customHeight="1" x14ac:dyDescent="0.3">
      <c r="A107" s="44">
        <f>IF(ISBLANK(Employees[[#This Row],[Employee Name]]),"",A106+1)</f>
        <v>100</v>
      </c>
      <c r="B107" s="8" t="str">
        <f>CONCATENATE(Employees[[#This Row],[Lastname]]," ",Employees[[#This Row],[Firstname]], " ",LEFT(Employees[[#This Row],[Middlename]],1),IF(ISBLANK(Employees[[#This Row],[Middlename]])," ","."))</f>
        <v>BAYBAY NOEL C.</v>
      </c>
      <c r="C107" s="8" t="s">
        <v>187</v>
      </c>
      <c r="D107" s="8" t="s">
        <v>2150</v>
      </c>
      <c r="E107" s="8" t="s">
        <v>134</v>
      </c>
      <c r="F107" s="8" t="s">
        <v>2151</v>
      </c>
      <c r="G107" s="8"/>
      <c r="H107" s="8" t="s">
        <v>2152</v>
      </c>
      <c r="I107" s="8" t="b">
        <f>COUNTIF(Employees[Employee Name],Employees[[#This Row],[Employee Name]])&gt;1</f>
        <v>0</v>
      </c>
    </row>
    <row r="108" spans="1:9" ht="30" hidden="1" customHeight="1" x14ac:dyDescent="0.3">
      <c r="A108" s="44">
        <f>IF(ISBLANK(Employees[[#This Row],[Employee Name]]),"",A107+1)</f>
        <v>101</v>
      </c>
      <c r="B108" s="8" t="str">
        <f>CONCATENATE(Employees[[#This Row],[Lastname]]," ",Employees[[#This Row],[Firstname]], " ",LEFT(Employees[[#This Row],[Middlename]],1),IF(ISBLANK(Employees[[#This Row],[Middlename]])," ","."))</f>
        <v>BAYHON GEORGE G.</v>
      </c>
      <c r="C108" s="8" t="s">
        <v>98</v>
      </c>
      <c r="D108" s="8" t="s">
        <v>467</v>
      </c>
      <c r="E108" s="8" t="s">
        <v>166</v>
      </c>
      <c r="F108" s="8" t="s">
        <v>198</v>
      </c>
      <c r="G108" s="18" t="s">
        <v>1996</v>
      </c>
      <c r="H108" s="8" t="s">
        <v>463</v>
      </c>
      <c r="I108" s="8" t="b">
        <f>COUNTIF(Employees[Employee Name],Employees[[#This Row],[Employee Name]])&gt;1</f>
        <v>0</v>
      </c>
    </row>
    <row r="109" spans="1:9" ht="30" hidden="1" customHeight="1" x14ac:dyDescent="0.3">
      <c r="A109" s="44">
        <f>IF(ISBLANK(Employees[[#This Row],[Employee Name]]),"",A108+1)</f>
        <v>102</v>
      </c>
      <c r="B109" s="8" t="str">
        <f>CONCATENATE(Employees[[#This Row],[Lastname]]," ",Employees[[#This Row],[Firstname]], " ",LEFT(Employees[[#This Row],[Middlename]],1),IF(ISBLANK(Employees[[#This Row],[Middlename]])," ","."))</f>
        <v>BAYHON LUISITO G.</v>
      </c>
      <c r="C109" s="8" t="s">
        <v>98</v>
      </c>
      <c r="D109" s="8" t="s">
        <v>996</v>
      </c>
      <c r="E109" s="8" t="s">
        <v>166</v>
      </c>
      <c r="F109" s="18" t="s">
        <v>880</v>
      </c>
      <c r="G109" s="18" t="s">
        <v>1996</v>
      </c>
      <c r="H109" s="18" t="s">
        <v>974</v>
      </c>
      <c r="I109" s="8" t="b">
        <f>COUNTIF(Employees[Employee Name],Employees[[#This Row],[Employee Name]])&gt;1</f>
        <v>0</v>
      </c>
    </row>
    <row r="110" spans="1:9" ht="30" hidden="1" customHeight="1" x14ac:dyDescent="0.3">
      <c r="A110" s="44">
        <f>IF(ISBLANK(Employees[[#This Row],[Employee Name]]),"",A109+1)</f>
        <v>103</v>
      </c>
      <c r="B110" s="8" t="str">
        <f>CONCATENATE(Employees[[#This Row],[Lastname]]," ",Employees[[#This Row],[Firstname]], " ",LEFT(Employees[[#This Row],[Middlename]],1),IF(ISBLANK(Employees[[#This Row],[Middlename]])," ","."))</f>
        <v xml:space="preserve">BAYHON VIOLETA  </v>
      </c>
      <c r="C110" s="8" t="s">
        <v>98</v>
      </c>
      <c r="D110" s="8" t="s">
        <v>99</v>
      </c>
      <c r="E110" s="8"/>
      <c r="F110" s="8" t="s">
        <v>198</v>
      </c>
      <c r="G110" s="18" t="s">
        <v>1996</v>
      </c>
      <c r="H110" s="8" t="s">
        <v>97</v>
      </c>
      <c r="I110" s="8" t="b">
        <f>COUNTIF(Employees[Employee Name],Employees[[#This Row],[Employee Name]])&gt;1</f>
        <v>0</v>
      </c>
    </row>
    <row r="111" spans="1:9" ht="30" hidden="1" customHeight="1" x14ac:dyDescent="0.3">
      <c r="A111" s="44">
        <f>IF(ISBLANK(Employees[[#This Row],[Employee Name]]),"",A110+1)</f>
        <v>104</v>
      </c>
      <c r="B111" s="8" t="str">
        <f>CONCATENATE(Employees[[#This Row],[Lastname]]," ",Employees[[#This Row],[Firstname]], " ",LEFT(Employees[[#This Row],[Middlename]],1),IF(ISBLANK(Employees[[#This Row],[Middlename]])," ","."))</f>
        <v>BAYLA EVANGELINE C.</v>
      </c>
      <c r="C111" s="8" t="s">
        <v>207</v>
      </c>
      <c r="D111" s="8" t="s">
        <v>208</v>
      </c>
      <c r="E111" s="8" t="s">
        <v>134</v>
      </c>
      <c r="F111" s="8" t="s">
        <v>198</v>
      </c>
      <c r="G111" s="18" t="s">
        <v>1996</v>
      </c>
      <c r="H111" s="8" t="s">
        <v>741</v>
      </c>
      <c r="I111" s="8" t="b">
        <f>COUNTIF(Employees[Employee Name],Employees[[#This Row],[Employee Name]])&gt;1</f>
        <v>0</v>
      </c>
    </row>
    <row r="112" spans="1:9" ht="30" hidden="1" customHeight="1" x14ac:dyDescent="0.3">
      <c r="A112" s="66">
        <f>A110+1</f>
        <v>104</v>
      </c>
      <c r="B112" s="67" t="str">
        <f>CONCATENATE(Employees[[#This Row],[Lastname]]," ",Employees[[#This Row],[Firstname]], " ",LEFT(Employees[[#This Row],[Middlename]],1),IF(ISBLANK(Employees[[#This Row],[Middlename]])," ","."))</f>
        <v>BAYOT JASMINE A.</v>
      </c>
      <c r="C112" s="77" t="s">
        <v>342</v>
      </c>
      <c r="D112" s="77" t="s">
        <v>2475</v>
      </c>
      <c r="E112" s="77" t="s">
        <v>88</v>
      </c>
      <c r="F112" s="77" t="s">
        <v>2476</v>
      </c>
      <c r="G112" s="78" t="s">
        <v>1704</v>
      </c>
      <c r="H112" s="77" t="s">
        <v>2477</v>
      </c>
      <c r="I112" s="67" t="b">
        <f>COUNTIF(Employees[Employee Name],Employees[[#This Row],[Employee Name]])&gt;1</f>
        <v>0</v>
      </c>
    </row>
    <row r="113" spans="1:9" ht="30" hidden="1" customHeight="1" x14ac:dyDescent="0.3">
      <c r="A113" s="44">
        <f>IF(ISBLANK(Employees[[#This Row],[Employee Name]]),"",A111+1)</f>
        <v>105</v>
      </c>
      <c r="B113" s="8" t="str">
        <f>CONCATENATE(Employees[[#This Row],[Lastname]]," ",Employees[[#This Row],[Firstname]], " ",LEFT(Employees[[#This Row],[Middlename]],1),IF(ISBLANK(Employees[[#This Row],[Middlename]])," ","."))</f>
        <v>BAYOT ANABEL D.</v>
      </c>
      <c r="C113" s="8" t="s">
        <v>342</v>
      </c>
      <c r="D113" s="8" t="s">
        <v>389</v>
      </c>
      <c r="E113" s="8" t="s">
        <v>119</v>
      </c>
      <c r="F113" s="8" t="s">
        <v>390</v>
      </c>
      <c r="G113" s="8" t="s">
        <v>1996</v>
      </c>
      <c r="H113" s="8" t="s">
        <v>103</v>
      </c>
      <c r="I113" s="8" t="b">
        <f>COUNTIF(Employees[Employee Name],Employees[[#This Row],[Employee Name]])&gt;1</f>
        <v>0</v>
      </c>
    </row>
    <row r="114" spans="1:9" ht="30" hidden="1" customHeight="1" x14ac:dyDescent="0.3">
      <c r="A114" s="44">
        <f>IF(ISBLANK(Employees[[#This Row],[Employee Name]]),"",A113+1)</f>
        <v>106</v>
      </c>
      <c r="B114" s="8" t="str">
        <f>CONCATENATE(Employees[[#This Row],[Lastname]]," ",Employees[[#This Row],[Firstname]], " ",LEFT(Employees[[#This Row],[Middlename]],1),IF(ISBLANK(Employees[[#This Row],[Middlename]])," ","."))</f>
        <v>BAYOT ANISIA P.</v>
      </c>
      <c r="C114" s="8" t="s">
        <v>342</v>
      </c>
      <c r="D114" s="8" t="s">
        <v>395</v>
      </c>
      <c r="E114" s="8" t="s">
        <v>124</v>
      </c>
      <c r="F114" s="8" t="s">
        <v>198</v>
      </c>
      <c r="G114" s="18" t="s">
        <v>1996</v>
      </c>
      <c r="H114" s="8" t="s">
        <v>103</v>
      </c>
      <c r="I114" s="8" t="b">
        <f>COUNTIF(Employees[Employee Name],Employees[[#This Row],[Employee Name]])&gt;1</f>
        <v>0</v>
      </c>
    </row>
    <row r="115" spans="1:9" ht="30" hidden="1" customHeight="1" x14ac:dyDescent="0.3">
      <c r="A115" s="44">
        <f>IF(ISBLANK(Employees[[#This Row],[Employee Name]]),"",A114+1)</f>
        <v>107</v>
      </c>
      <c r="B115" s="8" t="str">
        <f>CONCATENATE(Employees[[#This Row],[Lastname]]," ",Employees[[#This Row],[Firstname]], " ",LEFT(Employees[[#This Row],[Middlename]],1),IF(ISBLANK(Employees[[#This Row],[Middlename]])," ","."))</f>
        <v>BAYOT ELAINE B.</v>
      </c>
      <c r="C115" s="8" t="s">
        <v>342</v>
      </c>
      <c r="D115" s="8" t="s">
        <v>343</v>
      </c>
      <c r="E115" s="8" t="s">
        <v>1398</v>
      </c>
      <c r="F115" s="8" t="s">
        <v>96</v>
      </c>
      <c r="G115" s="8" t="s">
        <v>1996</v>
      </c>
      <c r="H115" s="8" t="s">
        <v>97</v>
      </c>
      <c r="I115" s="8" t="b">
        <f>COUNTIF(Employees[Employee Name],Employees[[#This Row],[Employee Name]])&gt;1</f>
        <v>0</v>
      </c>
    </row>
    <row r="116" spans="1:9" ht="30" hidden="1" customHeight="1" x14ac:dyDescent="0.3">
      <c r="A116" s="44">
        <f>IF(ISBLANK(Employees[[#This Row],[Employee Name]]),"",A115+1)</f>
        <v>108</v>
      </c>
      <c r="B116" s="8" t="str">
        <f>CONCATENATE(Employees[[#This Row],[Lastname]]," ",Employees[[#This Row],[Firstname]], " ",LEFT(Employees[[#This Row],[Middlename]],1),IF(ISBLANK(Employees[[#This Row],[Middlename]])," ","."))</f>
        <v>BAYOT EMILIANA C.</v>
      </c>
      <c r="C116" s="18" t="s">
        <v>342</v>
      </c>
      <c r="D116" s="18" t="s">
        <v>2134</v>
      </c>
      <c r="E116" s="18" t="s">
        <v>134</v>
      </c>
      <c r="F116" s="18" t="s">
        <v>455</v>
      </c>
      <c r="G116" s="8"/>
      <c r="H116" s="18" t="s">
        <v>141</v>
      </c>
      <c r="I116" s="8" t="b">
        <f>COUNTIF(Employees[Employee Name],Employees[[#This Row],[Employee Name]])&gt;1</f>
        <v>0</v>
      </c>
    </row>
    <row r="117" spans="1:9" ht="30" hidden="1" customHeight="1" x14ac:dyDescent="0.3">
      <c r="A117" s="44">
        <f>IF(ISBLANK(Employees[[#This Row],[Employee Name]]),"",A116+1)</f>
        <v>109</v>
      </c>
      <c r="B117" s="8" t="str">
        <f>CONCATENATE(Employees[[#This Row],[Lastname]]," ",Employees[[#This Row],[Firstname]], " ",LEFT(Employees[[#This Row],[Middlename]],1),IF(ISBLANK(Employees[[#This Row],[Middlename]])," ","."))</f>
        <v>BAYOT GARRY L.</v>
      </c>
      <c r="C117" s="18" t="s">
        <v>342</v>
      </c>
      <c r="D117" s="18" t="s">
        <v>2381</v>
      </c>
      <c r="E117" s="18" t="s">
        <v>808</v>
      </c>
      <c r="F117" s="18" t="s">
        <v>2032</v>
      </c>
      <c r="G117" s="18" t="s">
        <v>1290</v>
      </c>
      <c r="H117" s="18" t="s">
        <v>357</v>
      </c>
      <c r="I117" s="8" t="b">
        <f>COUNTIF(Employees[Employee Name],Employees[[#This Row],[Employee Name]])&gt;1</f>
        <v>0</v>
      </c>
    </row>
    <row r="118" spans="1:9" ht="30" hidden="1" customHeight="1" x14ac:dyDescent="0.3">
      <c r="A118" s="44">
        <f>IF(ISBLANK(Employees[[#This Row],[Employee Name]]),"",A117+1)</f>
        <v>110</v>
      </c>
      <c r="B118" s="8" t="str">
        <f>CONCATENATE(Employees[[#This Row],[Lastname]]," ",Employees[[#This Row],[Firstname]], " ",LEFT(Employees[[#This Row],[Middlename]],1),IF(ISBLANK(Employees[[#This Row],[Middlename]])," ","."))</f>
        <v>BAYOT MERCED M.</v>
      </c>
      <c r="C118" s="8" t="s">
        <v>342</v>
      </c>
      <c r="D118" s="8" t="s">
        <v>750</v>
      </c>
      <c r="E118" s="8" t="s">
        <v>84</v>
      </c>
      <c r="F118" s="8" t="s">
        <v>198</v>
      </c>
      <c r="G118" s="18" t="s">
        <v>1996</v>
      </c>
      <c r="H118" s="8" t="s">
        <v>260</v>
      </c>
      <c r="I118" s="8" t="b">
        <f>COUNTIF(Employees[Employee Name],Employees[[#This Row],[Employee Name]])&gt;1</f>
        <v>0</v>
      </c>
    </row>
    <row r="119" spans="1:9" ht="30" hidden="1" customHeight="1" x14ac:dyDescent="0.3">
      <c r="A119" s="44">
        <f>IF(ISBLANK(Employees[[#This Row],[Employee Name]]),"",A118+1)</f>
        <v>111</v>
      </c>
      <c r="B119" s="8" t="str">
        <f>CONCATENATE(Employees[[#This Row],[Lastname]]," ",Employees[[#This Row],[Firstname]], " ",LEFT(Employees[[#This Row],[Middlename]],1),IF(ISBLANK(Employees[[#This Row],[Middlename]])," ","."))</f>
        <v>BAYOT RUMER M.</v>
      </c>
      <c r="C119" s="8" t="s">
        <v>342</v>
      </c>
      <c r="D119" s="8" t="s">
        <v>469</v>
      </c>
      <c r="E119" s="8" t="s">
        <v>84</v>
      </c>
      <c r="F119" s="8" t="s">
        <v>125</v>
      </c>
      <c r="G119" s="18" t="s">
        <v>1996</v>
      </c>
      <c r="H119" s="8" t="s">
        <v>463</v>
      </c>
      <c r="I119" s="8" t="b">
        <f>COUNTIF(Employees[Employee Name],Employees[[#This Row],[Employee Name]])&gt;1</f>
        <v>0</v>
      </c>
    </row>
    <row r="120" spans="1:9" ht="30" hidden="1" customHeight="1" x14ac:dyDescent="0.3">
      <c r="A120" s="44">
        <f>IF(ISBLANK(Employees[[#This Row],[Employee Name]]),"",A119+1)</f>
        <v>112</v>
      </c>
      <c r="B120" s="8" t="str">
        <f>CONCATENATE(Employees[[#This Row],[Lastname]]," ",Employees[[#This Row],[Firstname]], " ",LEFT(Employees[[#This Row],[Middlename]],1),IF(ISBLANK(Employees[[#This Row],[Middlename]])," ","."))</f>
        <v>BELOSTRINO JULIETA P.</v>
      </c>
      <c r="C120" s="8" t="s">
        <v>1399</v>
      </c>
      <c r="D120" s="8" t="s">
        <v>445</v>
      </c>
      <c r="E120" s="8" t="s">
        <v>124</v>
      </c>
      <c r="F120" s="8" t="s">
        <v>1290</v>
      </c>
      <c r="G120" s="18" t="s">
        <v>1290</v>
      </c>
      <c r="H120" s="8" t="s">
        <v>537</v>
      </c>
      <c r="I120" s="8" t="b">
        <f>COUNTIF(Employees[Employee Name],Employees[[#This Row],[Employee Name]])&gt;1</f>
        <v>0</v>
      </c>
    </row>
    <row r="121" spans="1:9" ht="30" hidden="1" customHeight="1" x14ac:dyDescent="0.3">
      <c r="A121" s="44">
        <f>IF(ISBLANK(Employees[[#This Row],[Employee Name]]),"",A120+1)</f>
        <v>113</v>
      </c>
      <c r="B121" s="8" t="str">
        <f>CONCATENATE(Employees[[#This Row],[Lastname]]," ",Employees[[#This Row],[Firstname]], " ",LEFT(Employees[[#This Row],[Middlename]],1),IF(ISBLANK(Employees[[#This Row],[Middlename]])," ","."))</f>
        <v>BERGADO MARILOU B.</v>
      </c>
      <c r="C121" s="8" t="s">
        <v>1400</v>
      </c>
      <c r="D121" s="8" t="s">
        <v>617</v>
      </c>
      <c r="E121" s="8" t="s">
        <v>342</v>
      </c>
      <c r="F121" s="8" t="s">
        <v>1290</v>
      </c>
      <c r="G121" s="18" t="s">
        <v>1290</v>
      </c>
      <c r="H121" s="8" t="s">
        <v>97</v>
      </c>
      <c r="I121" s="8" t="b">
        <f>COUNTIF(Employees[Employee Name],Employees[[#This Row],[Employee Name]])&gt;1</f>
        <v>0</v>
      </c>
    </row>
    <row r="122" spans="1:9" ht="30" hidden="1" customHeight="1" x14ac:dyDescent="0.3">
      <c r="A122" s="44">
        <f>IF(ISBLANK(Employees[[#This Row],[Employee Name]]),"",A121+1)</f>
        <v>114</v>
      </c>
      <c r="B122" s="8" t="str">
        <f>CONCATENATE(Employees[[#This Row],[Lastname]]," ",Employees[[#This Row],[Firstname]], " ",LEFT(Employees[[#This Row],[Middlename]],1),IF(ISBLANK(Employees[[#This Row],[Middlename]])," ","."))</f>
        <v>BERNALDEZ MARLONE P.</v>
      </c>
      <c r="C122" s="8" t="s">
        <v>923</v>
      </c>
      <c r="D122" s="8" t="s">
        <v>924</v>
      </c>
      <c r="E122" s="8" t="s">
        <v>124</v>
      </c>
      <c r="F122" s="8" t="s">
        <v>162</v>
      </c>
      <c r="G122" s="8" t="s">
        <v>1996</v>
      </c>
      <c r="H122" s="8" t="s">
        <v>1302</v>
      </c>
      <c r="I122" s="8" t="b">
        <f>COUNTIF(Employees[Employee Name],Employees[[#This Row],[Employee Name]])&gt;1</f>
        <v>0</v>
      </c>
    </row>
    <row r="123" spans="1:9" ht="30" hidden="1" customHeight="1" x14ac:dyDescent="0.3">
      <c r="A123" s="44">
        <f>IF(ISBLANK(Employees[[#This Row],[Employee Name]]),"",A122+1)</f>
        <v>115</v>
      </c>
      <c r="B123" s="8" t="str">
        <f>CONCATENATE(Employees[[#This Row],[Lastname]]," ",Employees[[#This Row],[Firstname]], " ",LEFT(Employees[[#This Row],[Middlename]],1),IF(ISBLANK(Employees[[#This Row],[Middlename]])," ","."))</f>
        <v xml:space="preserve">BESAS TRECIA JOY  </v>
      </c>
      <c r="C123" s="18" t="s">
        <v>2408</v>
      </c>
      <c r="D123" s="18" t="s">
        <v>2409</v>
      </c>
      <c r="E123" s="8"/>
      <c r="F123" s="18" t="s">
        <v>2410</v>
      </c>
      <c r="G123" s="8"/>
      <c r="H123" s="8"/>
      <c r="I123" s="8" t="b">
        <f>COUNTIF(Employees[Employee Name],Employees[[#This Row],[Employee Name]])&gt;1</f>
        <v>0</v>
      </c>
    </row>
    <row r="124" spans="1:9" ht="30" hidden="1" customHeight="1" x14ac:dyDescent="0.3">
      <c r="A124" s="44">
        <f>IF(ISBLANK(Employees[[#This Row],[Employee Name]]),"",A123+1)</f>
        <v>116</v>
      </c>
      <c r="B124" s="8" t="str">
        <f>CONCATENATE(Employees[[#This Row],[Lastname]]," ",Employees[[#This Row],[Firstname]], " ",LEFT(Employees[[#This Row],[Middlename]],1),IF(ISBLANK(Employees[[#This Row],[Middlename]])," ","."))</f>
        <v>BISCOCHO JULIETA G.</v>
      </c>
      <c r="C124" s="8" t="s">
        <v>444</v>
      </c>
      <c r="D124" s="8" t="s">
        <v>445</v>
      </c>
      <c r="E124" s="8" t="s">
        <v>681</v>
      </c>
      <c r="F124" s="8" t="s">
        <v>349</v>
      </c>
      <c r="G124" s="8" t="s">
        <v>1996</v>
      </c>
      <c r="H124" s="8" t="s">
        <v>103</v>
      </c>
      <c r="I124" s="8" t="b">
        <f>COUNTIF(Employees[Employee Name],Employees[[#This Row],[Employee Name]])&gt;1</f>
        <v>0</v>
      </c>
    </row>
    <row r="125" spans="1:9" ht="30" hidden="1" customHeight="1" x14ac:dyDescent="0.3">
      <c r="A125" s="44">
        <f>IF(ISBLANK(Employees[[#This Row],[Employee Name]]),"",A124+1)</f>
        <v>117</v>
      </c>
      <c r="B125" s="8" t="str">
        <f>CONCATENATE(Employees[[#This Row],[Lastname]]," ",Employees[[#This Row],[Firstname]], " ",LEFT(Employees[[#This Row],[Middlename]],1),IF(ISBLANK(Employees[[#This Row],[Middlename]])," ","."))</f>
        <v>BITUIN LUCKY NIKKO G.</v>
      </c>
      <c r="C125" s="8" t="s">
        <v>1401</v>
      </c>
      <c r="D125" s="8" t="s">
        <v>1402</v>
      </c>
      <c r="E125" s="8" t="s">
        <v>166</v>
      </c>
      <c r="F125" s="8" t="s">
        <v>1710</v>
      </c>
      <c r="G125" s="18" t="s">
        <v>1290</v>
      </c>
      <c r="H125" s="8" t="s">
        <v>135</v>
      </c>
      <c r="I125" s="8" t="b">
        <f>COUNTIF(Employees[Employee Name],Employees[[#This Row],[Employee Name]])&gt;1</f>
        <v>0</v>
      </c>
    </row>
    <row r="126" spans="1:9" ht="30" hidden="1" customHeight="1" x14ac:dyDescent="0.3">
      <c r="A126" s="44">
        <f>IF(ISBLANK(Employees[[#This Row],[Employee Name]]),"",A125+1)</f>
        <v>118</v>
      </c>
      <c r="B126" s="8" t="str">
        <f>CONCATENATE(Employees[[#This Row],[Lastname]]," ",Employees[[#This Row],[Firstname]], " ",LEFT(Employees[[#This Row],[Middlename]],1),IF(ISBLANK(Employees[[#This Row],[Middlename]])," ","."))</f>
        <v>BOFILL ERNA P.</v>
      </c>
      <c r="C126" s="8" t="s">
        <v>854</v>
      </c>
      <c r="D126" s="8" t="s">
        <v>853</v>
      </c>
      <c r="E126" s="8" t="s">
        <v>176</v>
      </c>
      <c r="F126" s="8" t="s">
        <v>125</v>
      </c>
      <c r="G126" s="18" t="s">
        <v>1996</v>
      </c>
      <c r="H126" s="8" t="s">
        <v>537</v>
      </c>
      <c r="I126" s="8" t="b">
        <f>COUNTIF(Employees[Employee Name],Employees[[#This Row],[Employee Name]])&gt;1</f>
        <v>0</v>
      </c>
    </row>
    <row r="127" spans="1:9" ht="30" hidden="1" customHeight="1" x14ac:dyDescent="0.3">
      <c r="A127" s="44">
        <f>IF(ISBLANK(Employees[[#This Row],[Employee Name]]),"",A126+1)</f>
        <v>119</v>
      </c>
      <c r="B127" s="8" t="str">
        <f>CONCATENATE(Employees[[#This Row],[Lastname]]," ",Employees[[#This Row],[Firstname]], " ",LEFT(Employees[[#This Row],[Middlename]],1),IF(ISBLANK(Employees[[#This Row],[Middlename]])," ","."))</f>
        <v>BORJA EDWIN G.</v>
      </c>
      <c r="C127" s="8" t="s">
        <v>251</v>
      </c>
      <c r="D127" s="8" t="s">
        <v>250</v>
      </c>
      <c r="E127" s="8" t="s">
        <v>166</v>
      </c>
      <c r="F127" s="8" t="s">
        <v>198</v>
      </c>
      <c r="G127" s="18" t="s">
        <v>1996</v>
      </c>
      <c r="H127" s="8" t="s">
        <v>241</v>
      </c>
      <c r="I127" s="8" t="b">
        <f>COUNTIF(Employees[Employee Name],Employees[[#This Row],[Employee Name]])&gt;1</f>
        <v>0</v>
      </c>
    </row>
    <row r="128" spans="1:9" ht="30" hidden="1" customHeight="1" x14ac:dyDescent="0.3">
      <c r="A128" s="44">
        <f>IF(ISBLANK(Employees[[#This Row],[Employee Name]]),"",A127+1)</f>
        <v>120</v>
      </c>
      <c r="B128" s="8" t="str">
        <f>CONCATENATE(Employees[[#This Row],[Lastname]]," ",Employees[[#This Row],[Firstname]], " ",LEFT(Employees[[#This Row],[Middlename]],1),IF(ISBLANK(Employees[[#This Row],[Middlename]])," ","."))</f>
        <v>BORJA NECY M.</v>
      </c>
      <c r="C128" s="8" t="s">
        <v>251</v>
      </c>
      <c r="D128" s="8" t="s">
        <v>608</v>
      </c>
      <c r="E128" s="8" t="s">
        <v>84</v>
      </c>
      <c r="F128" s="8" t="s">
        <v>170</v>
      </c>
      <c r="G128" s="18" t="s">
        <v>1996</v>
      </c>
      <c r="H128" s="8" t="s">
        <v>182</v>
      </c>
      <c r="I128" s="8" t="b">
        <f>COUNTIF(Employees[Employee Name],Employees[[#This Row],[Employee Name]])&gt;1</f>
        <v>0</v>
      </c>
    </row>
    <row r="129" spans="1:9" ht="30" hidden="1" customHeight="1" x14ac:dyDescent="0.3">
      <c r="A129" s="44">
        <f>IF(ISBLANK(Employees[[#This Row],[Employee Name]]),"",A128+1)</f>
        <v>121</v>
      </c>
      <c r="B129" s="8" t="str">
        <f>CONCATENATE(Employees[[#This Row],[Lastname]]," ",Employees[[#This Row],[Firstname]], " ",LEFT(Employees[[#This Row],[Middlename]],1),IF(ISBLANK(Employees[[#This Row],[Middlename]])," ","."))</f>
        <v>BRIZUELA LENIE E.</v>
      </c>
      <c r="C129" s="8" t="s">
        <v>1403</v>
      </c>
      <c r="D129" s="8" t="s">
        <v>1404</v>
      </c>
      <c r="E129" s="8" t="s">
        <v>1405</v>
      </c>
      <c r="F129" s="8" t="s">
        <v>1290</v>
      </c>
      <c r="G129" s="18" t="s">
        <v>1290</v>
      </c>
      <c r="H129" s="8" t="s">
        <v>1708</v>
      </c>
      <c r="I129" s="8" t="b">
        <f>COUNTIF(Employees[Employee Name],Employees[[#This Row],[Employee Name]])&gt;1</f>
        <v>0</v>
      </c>
    </row>
    <row r="130" spans="1:9" ht="30" hidden="1" customHeight="1" x14ac:dyDescent="0.3">
      <c r="A130" s="44">
        <f>IF(ISBLANK(Employees[[#This Row],[Employee Name]]),"",A129+1)</f>
        <v>122</v>
      </c>
      <c r="B130" s="8" t="str">
        <f>CONCATENATE(Employees[[#This Row],[Lastname]]," ",Employees[[#This Row],[Firstname]], " ",LEFT(Employees[[#This Row],[Middlename]],1),IF(ISBLANK(Employees[[#This Row],[Middlename]])," ","."))</f>
        <v>BRON FLORENCIO L.</v>
      </c>
      <c r="C130" s="8" t="s">
        <v>1406</v>
      </c>
      <c r="D130" s="8" t="s">
        <v>1407</v>
      </c>
      <c r="E130" s="8" t="s">
        <v>227</v>
      </c>
      <c r="F130" s="8" t="s">
        <v>1290</v>
      </c>
      <c r="G130" s="18" t="s">
        <v>1290</v>
      </c>
      <c r="H130" s="8" t="s">
        <v>1707</v>
      </c>
      <c r="I130" s="8" t="b">
        <f>COUNTIF(Employees[Employee Name],Employees[[#This Row],[Employee Name]])&gt;1</f>
        <v>0</v>
      </c>
    </row>
    <row r="131" spans="1:9" ht="30" hidden="1" customHeight="1" x14ac:dyDescent="0.3">
      <c r="A131" s="44">
        <f>IF(ISBLANK(Employees[[#This Row],[Employee Name]]),"",A130+1)</f>
        <v>123</v>
      </c>
      <c r="B131" s="8" t="str">
        <f>CONCATENATE(Employees[[#This Row],[Lastname]]," ",Employees[[#This Row],[Firstname]], " ",LEFT(Employees[[#This Row],[Middlename]],1),IF(ISBLANK(Employees[[#This Row],[Middlename]])," ","."))</f>
        <v>BUGARIN MA. ANA M.</v>
      </c>
      <c r="C131" s="8" t="s">
        <v>534</v>
      </c>
      <c r="D131" s="8" t="s">
        <v>535</v>
      </c>
      <c r="E131" s="8" t="s">
        <v>1330</v>
      </c>
      <c r="F131" s="8" t="s">
        <v>536</v>
      </c>
      <c r="G131" s="18" t="s">
        <v>1996</v>
      </c>
      <c r="H131" s="8" t="s">
        <v>537</v>
      </c>
      <c r="I131" s="8" t="b">
        <f>COUNTIF(Employees[Employee Name],Employees[[#This Row],[Employee Name]])&gt;1</f>
        <v>0</v>
      </c>
    </row>
    <row r="132" spans="1:9" ht="30" hidden="1" customHeight="1" x14ac:dyDescent="0.3">
      <c r="A132" s="44">
        <f>IF(ISBLANK(Employees[[#This Row],[Employee Name]]),"",A131+1)</f>
        <v>124</v>
      </c>
      <c r="B132" s="8" t="str">
        <f>CONCATENATE(Employees[[#This Row],[Lastname]]," ",Employees[[#This Row],[Firstname]], " ",LEFT(Employees[[#This Row],[Middlename]],1),IF(ISBLANK(Employees[[#This Row],[Middlename]])," ","."))</f>
        <v>BUNGCASAN REGINALDO JR. B.</v>
      </c>
      <c r="C132" s="8" t="s">
        <v>636</v>
      </c>
      <c r="D132" s="8" t="s">
        <v>637</v>
      </c>
      <c r="E132" s="8" t="s">
        <v>145</v>
      </c>
      <c r="F132" s="8" t="s">
        <v>125</v>
      </c>
      <c r="G132" s="18" t="s">
        <v>1996</v>
      </c>
      <c r="H132" s="8" t="s">
        <v>141</v>
      </c>
      <c r="I132" s="8" t="b">
        <f>COUNTIF(Employees[Employee Name],Employees[[#This Row],[Employee Name]])&gt;1</f>
        <v>0</v>
      </c>
    </row>
    <row r="133" spans="1:9" ht="30" hidden="1" customHeight="1" x14ac:dyDescent="0.3">
      <c r="A133" s="44">
        <f>IF(ISBLANK(Employees[[#This Row],[Employee Name]]),"",A132+1)</f>
        <v>125</v>
      </c>
      <c r="B133" s="8" t="str">
        <f>CONCATENATE(Employees[[#This Row],[Lastname]]," ",Employees[[#This Row],[Firstname]], " ",LEFT(Employees[[#This Row],[Middlename]],1),IF(ISBLANK(Employees[[#This Row],[Middlename]])," ","."))</f>
        <v>BURAZON CARIDAD A.</v>
      </c>
      <c r="C133" s="8" t="s">
        <v>830</v>
      </c>
      <c r="D133" s="8" t="s">
        <v>831</v>
      </c>
      <c r="E133" s="8" t="s">
        <v>284</v>
      </c>
      <c r="F133" s="8" t="s">
        <v>832</v>
      </c>
      <c r="G133" s="8" t="s">
        <v>1996</v>
      </c>
      <c r="H133" s="8" t="s">
        <v>103</v>
      </c>
      <c r="I133" s="8" t="b">
        <f>COUNTIF(Employees[Employee Name],Employees[[#This Row],[Employee Name]])&gt;1</f>
        <v>0</v>
      </c>
    </row>
    <row r="134" spans="1:9" ht="30" hidden="1" customHeight="1" x14ac:dyDescent="0.3">
      <c r="A134" s="44">
        <f>IF(ISBLANK(Employees[[#This Row],[Employee Name]]),"",A133+1)</f>
        <v>126</v>
      </c>
      <c r="B134" s="8" t="str">
        <f>CONCATENATE(Employees[[#This Row],[Lastname]]," ",Employees[[#This Row],[Firstname]], " ",LEFT(Employees[[#This Row],[Middlename]],1),IF(ISBLANK(Employees[[#This Row],[Middlename]])," ","."))</f>
        <v>BUTALON DIANNE H.</v>
      </c>
      <c r="C134" s="8" t="s">
        <v>1408</v>
      </c>
      <c r="D134" s="8" t="s">
        <v>1409</v>
      </c>
      <c r="E134" s="8" t="s">
        <v>619</v>
      </c>
      <c r="F134" s="8" t="s">
        <v>1710</v>
      </c>
      <c r="G134" s="18" t="s">
        <v>1290</v>
      </c>
      <c r="H134" s="8" t="s">
        <v>97</v>
      </c>
      <c r="I134" s="8" t="b">
        <f>COUNTIF(Employees[Employee Name],Employees[[#This Row],[Employee Name]])&gt;1</f>
        <v>0</v>
      </c>
    </row>
    <row r="135" spans="1:9" ht="30" hidden="1" customHeight="1" x14ac:dyDescent="0.3">
      <c r="A135" s="44">
        <f>IF(ISBLANK(Employees[[#This Row],[Employee Name]]),"",A134+1)</f>
        <v>127</v>
      </c>
      <c r="B135" s="8" t="str">
        <f>CONCATENATE(Employees[[#This Row],[Lastname]]," ",Employees[[#This Row],[Firstname]], " ",LEFT(Employees[[#This Row],[Middlename]],1),IF(ISBLANK(Employees[[#This Row],[Middlename]])," ","."))</f>
        <v>CABANLIT ZOSIMA M.</v>
      </c>
      <c r="C135" s="8" t="s">
        <v>1410</v>
      </c>
      <c r="D135" s="8" t="s">
        <v>1411</v>
      </c>
      <c r="E135" s="8" t="s">
        <v>84</v>
      </c>
      <c r="F135" s="8" t="s">
        <v>1290</v>
      </c>
      <c r="G135" s="18" t="s">
        <v>1290</v>
      </c>
      <c r="H135" s="8" t="s">
        <v>590</v>
      </c>
      <c r="I135" s="8" t="b">
        <f>COUNTIF(Employees[Employee Name],Employees[[#This Row],[Employee Name]])&gt;1</f>
        <v>0</v>
      </c>
    </row>
    <row r="136" spans="1:9" ht="30" hidden="1" customHeight="1" x14ac:dyDescent="0.3">
      <c r="A136" s="44">
        <f>IF(ISBLANK(Employees[[#This Row],[Employee Name]]),"",A135+1)</f>
        <v>128</v>
      </c>
      <c r="B136" s="8" t="str">
        <f>CONCATENATE(Employees[[#This Row],[Lastname]]," ",Employees[[#This Row],[Firstname]], " ",LEFT(Employees[[#This Row],[Middlename]],1),IF(ISBLANK(Employees[[#This Row],[Middlename]])," ","."))</f>
        <v>CABANTING AIRA P.</v>
      </c>
      <c r="C136" s="8" t="s">
        <v>1412</v>
      </c>
      <c r="D136" s="8" t="s">
        <v>1413</v>
      </c>
      <c r="E136" s="18" t="s">
        <v>579</v>
      </c>
      <c r="F136" s="8" t="s">
        <v>1703</v>
      </c>
      <c r="G136" s="18" t="s">
        <v>1290</v>
      </c>
      <c r="H136" s="8" t="s">
        <v>97</v>
      </c>
      <c r="I136" s="8" t="b">
        <f>COUNTIF(Employees[Employee Name],Employees[[#This Row],[Employee Name]])&gt;1</f>
        <v>0</v>
      </c>
    </row>
    <row r="137" spans="1:9" ht="30" hidden="1" customHeight="1" x14ac:dyDescent="0.3">
      <c r="A137" s="44">
        <f>IF(ISBLANK(Employees[[#This Row],[Employee Name]]),"",A136+1)</f>
        <v>129</v>
      </c>
      <c r="B137" s="8" t="str">
        <f>CONCATENATE(Employees[[#This Row],[Lastname]]," ",Employees[[#This Row],[Firstname]], " ",LEFT(Employees[[#This Row],[Middlename]],1),IF(ISBLANK(Employees[[#This Row],[Middlename]])," ","."))</f>
        <v>CABASI JANN PAUL S.</v>
      </c>
      <c r="C137" s="18" t="s">
        <v>1516</v>
      </c>
      <c r="D137" s="18" t="s">
        <v>2402</v>
      </c>
      <c r="E137" s="18" t="s">
        <v>2403</v>
      </c>
      <c r="F137" s="18" t="s">
        <v>1704</v>
      </c>
      <c r="G137" s="18" t="s">
        <v>1704</v>
      </c>
      <c r="H137" s="18" t="s">
        <v>135</v>
      </c>
      <c r="I137" s="8" t="b">
        <f>COUNTIF(Employees[Employee Name],Employees[[#This Row],[Employee Name]])&gt;1</f>
        <v>0</v>
      </c>
    </row>
    <row r="138" spans="1:9" ht="30" hidden="1" customHeight="1" x14ac:dyDescent="0.3">
      <c r="A138" s="44">
        <f>IF(ISBLANK(Employees[[#This Row],[Employee Name]]),"",A137+1)</f>
        <v>130</v>
      </c>
      <c r="B138" s="8" t="str">
        <f>CONCATENATE(Employees[[#This Row],[Lastname]]," ",Employees[[#This Row],[Firstname]], " ",LEFT(Employees[[#This Row],[Middlename]],1),IF(ISBLANK(Employees[[#This Row],[Middlename]])," ","."))</f>
        <v>CACAO ANDREA F.</v>
      </c>
      <c r="C138" s="8" t="s">
        <v>235</v>
      </c>
      <c r="D138" s="8" t="s">
        <v>236</v>
      </c>
      <c r="E138" s="8" t="s">
        <v>237</v>
      </c>
      <c r="F138" s="8" t="s">
        <v>212</v>
      </c>
      <c r="G138" s="18" t="s">
        <v>1996</v>
      </c>
      <c r="H138" s="8" t="s">
        <v>213</v>
      </c>
      <c r="I138" s="8" t="b">
        <f>COUNTIF(Employees[Employee Name],Employees[[#This Row],[Employee Name]])&gt;1</f>
        <v>0</v>
      </c>
    </row>
    <row r="139" spans="1:9" ht="30" hidden="1" customHeight="1" x14ac:dyDescent="0.3">
      <c r="A139" s="44">
        <f>IF(ISBLANK(Employees[[#This Row],[Employee Name]]),"",A138+1)</f>
        <v>131</v>
      </c>
      <c r="B139" s="8" t="str">
        <f>CONCATENATE(Employees[[#This Row],[Lastname]]," ",Employees[[#This Row],[Firstname]], " ",LEFT(Employees[[#This Row],[Middlename]],1),IF(ISBLANK(Employees[[#This Row],[Middlename]])," ","."))</f>
        <v>CAGUICLA JO HAENA D.</v>
      </c>
      <c r="C139" s="8" t="s">
        <v>1414</v>
      </c>
      <c r="D139" s="8" t="s">
        <v>1415</v>
      </c>
      <c r="E139" s="8" t="s">
        <v>119</v>
      </c>
      <c r="F139" s="8" t="s">
        <v>1711</v>
      </c>
      <c r="G139" s="8" t="s">
        <v>1704</v>
      </c>
      <c r="H139" s="8"/>
      <c r="I139" s="8" t="b">
        <f>COUNTIF(Employees[Employee Name],Employees[[#This Row],[Employee Name]])&gt;1</f>
        <v>0</v>
      </c>
    </row>
    <row r="140" spans="1:9" ht="30" hidden="1" customHeight="1" x14ac:dyDescent="0.3">
      <c r="A140" s="44">
        <f>IF(ISBLANK(Employees[[#This Row],[Employee Name]]),"",A139+1)</f>
        <v>132</v>
      </c>
      <c r="B140" s="8" t="str">
        <f>CONCATENATE(Employees[[#This Row],[Lastname]]," ",Employees[[#This Row],[Firstname]], " ",LEFT(Employees[[#This Row],[Middlename]],1),IF(ISBLANK(Employees[[#This Row],[Middlename]])," ","."))</f>
        <v>CAGUITLA ELSA A.</v>
      </c>
      <c r="C140" s="8" t="s">
        <v>1416</v>
      </c>
      <c r="D140" s="8" t="s">
        <v>673</v>
      </c>
      <c r="E140" s="8" t="s">
        <v>284</v>
      </c>
      <c r="F140" s="8" t="s">
        <v>1290</v>
      </c>
      <c r="G140" s="18" t="s">
        <v>1290</v>
      </c>
      <c r="H140" s="8" t="s">
        <v>199</v>
      </c>
      <c r="I140" s="8" t="b">
        <f>COUNTIF(Employees[Employee Name],Employees[[#This Row],[Employee Name]])&gt;1</f>
        <v>0</v>
      </c>
    </row>
    <row r="141" spans="1:9" ht="30" hidden="1" customHeight="1" x14ac:dyDescent="0.3">
      <c r="A141" s="44">
        <f>IF(ISBLANK(Employees[[#This Row],[Employee Name]]),"",A140+1)</f>
        <v>133</v>
      </c>
      <c r="B141" s="8" t="str">
        <f>CONCATENATE(Employees[[#This Row],[Lastname]]," ",Employees[[#This Row],[Firstname]], " ",LEFT(Employees[[#This Row],[Middlename]],1),IF(ISBLANK(Employees[[#This Row],[Middlename]])," ","."))</f>
        <v>CAGUITLA GEMINIANO M.</v>
      </c>
      <c r="C141" s="8" t="s">
        <v>1416</v>
      </c>
      <c r="D141" s="8" t="s">
        <v>1417</v>
      </c>
      <c r="E141" s="8" t="s">
        <v>320</v>
      </c>
      <c r="F141" s="8" t="s">
        <v>1290</v>
      </c>
      <c r="G141" s="18" t="s">
        <v>1290</v>
      </c>
      <c r="H141" s="8" t="s">
        <v>289</v>
      </c>
      <c r="I141" s="8" t="b">
        <f>COUNTIF(Employees[Employee Name],Employees[[#This Row],[Employee Name]])&gt;1</f>
        <v>0</v>
      </c>
    </row>
    <row r="142" spans="1:9" ht="30" hidden="1" customHeight="1" x14ac:dyDescent="0.3">
      <c r="A142" s="44">
        <f>IF(ISBLANK(Employees[[#This Row],[Employee Name]]),"",A141+1)</f>
        <v>134</v>
      </c>
      <c r="B142" s="8" t="str">
        <f>CONCATENATE(Employees[[#This Row],[Lastname]]," ",Employees[[#This Row],[Firstname]], " ",LEFT(Employees[[#This Row],[Middlename]],1),IF(ISBLANK(Employees[[#This Row],[Middlename]])," ","."))</f>
        <v>CAJAS MINA H.</v>
      </c>
      <c r="C142" s="8" t="s">
        <v>1418</v>
      </c>
      <c r="D142" s="8" t="s">
        <v>1419</v>
      </c>
      <c r="E142" s="8" t="s">
        <v>1420</v>
      </c>
      <c r="F142" s="8" t="s">
        <v>1290</v>
      </c>
      <c r="G142" s="18" t="s">
        <v>1290</v>
      </c>
      <c r="H142" s="8" t="s">
        <v>199</v>
      </c>
      <c r="I142" s="8" t="b">
        <f>COUNTIF(Employees[Employee Name],Employees[[#This Row],[Employee Name]])&gt;1</f>
        <v>0</v>
      </c>
    </row>
    <row r="143" spans="1:9" ht="30" hidden="1" customHeight="1" x14ac:dyDescent="0.3">
      <c r="A143" s="44">
        <f>IF(ISBLANK(Employees[[#This Row],[Employee Name]]),"",A142+1)</f>
        <v>135</v>
      </c>
      <c r="B143" s="8" t="str">
        <f>CONCATENATE(Employees[[#This Row],[Lastname]]," ",Employees[[#This Row],[Firstname]], " ",LEFT(Employees[[#This Row],[Middlename]],1),IF(ISBLANK(Employees[[#This Row],[Middlename]])," ","."))</f>
        <v>CALANOG ALMA P.</v>
      </c>
      <c r="C143" s="8" t="s">
        <v>692</v>
      </c>
      <c r="D143" s="8" t="s">
        <v>87</v>
      </c>
      <c r="E143" s="8" t="s">
        <v>124</v>
      </c>
      <c r="F143" s="8" t="s">
        <v>125</v>
      </c>
      <c r="G143" s="18" t="s">
        <v>1996</v>
      </c>
      <c r="H143" s="8" t="s">
        <v>357</v>
      </c>
      <c r="I143" s="8" t="b">
        <f>COUNTIF(Employees[Employee Name],Employees[[#This Row],[Employee Name]])&gt;1</f>
        <v>0</v>
      </c>
    </row>
    <row r="144" spans="1:9" ht="30" hidden="1" customHeight="1" x14ac:dyDescent="0.3">
      <c r="A144" s="44">
        <f>IF(ISBLANK(Employees[[#This Row],[Employee Name]]),"",A143+1)</f>
        <v>136</v>
      </c>
      <c r="B144" s="8" t="str">
        <f>CONCATENATE(Employees[[#This Row],[Lastname]]," ",Employees[[#This Row],[Firstname]], " ",LEFT(Employees[[#This Row],[Middlename]],1),IF(ISBLANK(Employees[[#This Row],[Middlename]])," ","."))</f>
        <v>CALANOG EUGENE V.</v>
      </c>
      <c r="C144" s="8" t="s">
        <v>692</v>
      </c>
      <c r="D144" s="8" t="s">
        <v>1985</v>
      </c>
      <c r="E144" s="8" t="s">
        <v>345</v>
      </c>
      <c r="F144" s="8" t="s">
        <v>1986</v>
      </c>
      <c r="G144" s="18" t="s">
        <v>1996</v>
      </c>
      <c r="H144" s="8" t="s">
        <v>135</v>
      </c>
      <c r="I144" s="8" t="b">
        <f>COUNTIF(Employees[Employee Name],Employees[[#This Row],[Employee Name]])&gt;1</f>
        <v>0</v>
      </c>
    </row>
    <row r="145" spans="1:9" ht="30" hidden="1" customHeight="1" x14ac:dyDescent="0.3">
      <c r="A145" s="44">
        <f>IF(ISBLANK(Employees[[#This Row],[Employee Name]]),"",A144+1)</f>
        <v>137</v>
      </c>
      <c r="B145" s="8" t="str">
        <f>CONCATENATE(Employees[[#This Row],[Lastname]]," ",Employees[[#This Row],[Firstname]], " ",LEFT(Employees[[#This Row],[Middlename]],1),IF(ISBLANK(Employees[[#This Row],[Middlename]])," ","."))</f>
        <v>CAMERO PEDRITO C.</v>
      </c>
      <c r="C145" s="8" t="s">
        <v>2030</v>
      </c>
      <c r="D145" s="8" t="s">
        <v>2031</v>
      </c>
      <c r="E145" s="8" t="s">
        <v>134</v>
      </c>
      <c r="F145" s="8" t="s">
        <v>2032</v>
      </c>
      <c r="G145" s="8" t="s">
        <v>1290</v>
      </c>
      <c r="H145" s="8" t="s">
        <v>2033</v>
      </c>
      <c r="I145" s="8" t="b">
        <f>COUNTIF(Employees[Employee Name],Employees[[#This Row],[Employee Name]])&gt;1</f>
        <v>0</v>
      </c>
    </row>
    <row r="146" spans="1:9" ht="30" hidden="1" customHeight="1" x14ac:dyDescent="0.3">
      <c r="A146" s="44">
        <f>IF(ISBLANK(Employees[[#This Row],[Employee Name]]),"",A145+1)</f>
        <v>138</v>
      </c>
      <c r="B146" s="8" t="str">
        <f>CONCATENATE(Employees[[#This Row],[Lastname]]," ",Employees[[#This Row],[Firstname]], " ",LEFT(Employees[[#This Row],[Middlename]],1),IF(ISBLANK(Employees[[#This Row],[Middlename]])," ","."))</f>
        <v>CANDELARIA DANILO M.</v>
      </c>
      <c r="C146" s="8" t="s">
        <v>1293</v>
      </c>
      <c r="D146" s="8" t="s">
        <v>306</v>
      </c>
      <c r="E146" s="8" t="s">
        <v>84</v>
      </c>
      <c r="F146" s="8" t="s">
        <v>1294</v>
      </c>
      <c r="G146" s="8" t="s">
        <v>1996</v>
      </c>
      <c r="H146" s="8" t="s">
        <v>286</v>
      </c>
      <c r="I146" s="8" t="b">
        <f>COUNTIF(Employees[Employee Name],Employees[[#This Row],[Employee Name]])&gt;1</f>
        <v>0</v>
      </c>
    </row>
    <row r="147" spans="1:9" ht="30" hidden="1" customHeight="1" x14ac:dyDescent="0.3">
      <c r="A147" s="44">
        <f>IF(ISBLANK(Employees[[#This Row],[Employee Name]]),"",A146+1)</f>
        <v>139</v>
      </c>
      <c r="B147" s="8" t="str">
        <f>CONCATENATE(Employees[[#This Row],[Lastname]]," ",Employees[[#This Row],[Firstname]], " ",LEFT(Employees[[#This Row],[Middlename]],1),IF(ISBLANK(Employees[[#This Row],[Middlename]])," ","."))</f>
        <v>CAPUNO OLIVER M.</v>
      </c>
      <c r="C147" s="8" t="s">
        <v>847</v>
      </c>
      <c r="D147" s="8" t="s">
        <v>1421</v>
      </c>
      <c r="E147" s="8" t="s">
        <v>84</v>
      </c>
      <c r="F147" s="8" t="s">
        <v>1290</v>
      </c>
      <c r="G147" s="18" t="s">
        <v>1290</v>
      </c>
      <c r="H147" s="8" t="s">
        <v>1712</v>
      </c>
      <c r="I147" s="8" t="b">
        <f>COUNTIF(Employees[Employee Name],Employees[[#This Row],[Employee Name]])&gt;1</f>
        <v>0</v>
      </c>
    </row>
    <row r="148" spans="1:9" ht="30" hidden="1" customHeight="1" x14ac:dyDescent="0.3">
      <c r="A148" s="44">
        <f>IF(ISBLANK(Employees[[#This Row],[Employee Name]]),"",A147+1)</f>
        <v>140</v>
      </c>
      <c r="B148" s="8" t="str">
        <f>CONCATENATE(Employees[[#This Row],[Lastname]]," ",Employees[[#This Row],[Firstname]], " ",LEFT(Employees[[#This Row],[Middlename]],1),IF(ISBLANK(Employees[[#This Row],[Middlename]])," ","."))</f>
        <v>CAPUPUS LIZA FE F.</v>
      </c>
      <c r="C148" s="8" t="s">
        <v>1322</v>
      </c>
      <c r="D148" s="8" t="s">
        <v>1323</v>
      </c>
      <c r="E148" s="8" t="s">
        <v>1324</v>
      </c>
      <c r="F148" s="8" t="s">
        <v>1325</v>
      </c>
      <c r="G148" s="18" t="s">
        <v>1996</v>
      </c>
      <c r="H148" s="8" t="s">
        <v>135</v>
      </c>
      <c r="I148" s="8" t="b">
        <f>COUNTIF(Employees[Employee Name],Employees[[#This Row],[Employee Name]])&gt;1</f>
        <v>0</v>
      </c>
    </row>
    <row r="149" spans="1:9" ht="30" hidden="1" customHeight="1" x14ac:dyDescent="0.3">
      <c r="A149" s="44">
        <f>IF(ISBLANK(Employees[[#This Row],[Employee Name]]),"",A148+1)</f>
        <v>141</v>
      </c>
      <c r="B149" s="8" t="str">
        <f>CONCATENATE(Employees[[#This Row],[Lastname]]," ",Employees[[#This Row],[Firstname]], " ",LEFT(Employees[[#This Row],[Middlename]],1),IF(ISBLANK(Employees[[#This Row],[Middlename]])," ","."))</f>
        <v>CARAAN ANNABELLE F.</v>
      </c>
      <c r="C149" s="8" t="s">
        <v>652</v>
      </c>
      <c r="D149" s="8" t="s">
        <v>653</v>
      </c>
      <c r="E149" s="8" t="s">
        <v>237</v>
      </c>
      <c r="F149" s="8" t="s">
        <v>654</v>
      </c>
      <c r="G149" s="8" t="s">
        <v>1996</v>
      </c>
      <c r="H149" s="8" t="s">
        <v>463</v>
      </c>
      <c r="I149" s="8" t="b">
        <f>COUNTIF(Employees[Employee Name],Employees[[#This Row],[Employee Name]])&gt;1</f>
        <v>0</v>
      </c>
    </row>
    <row r="150" spans="1:9" ht="30" hidden="1" customHeight="1" x14ac:dyDescent="0.3">
      <c r="A150" s="44">
        <f>IF(ISBLANK(Employees[[#This Row],[Employee Name]]),"",A149+1)</f>
        <v>142</v>
      </c>
      <c r="B150" s="8" t="str">
        <f>CONCATENATE(Employees[[#This Row],[Lastname]]," ",Employees[[#This Row],[Firstname]], " ",LEFT(Employees[[#This Row],[Middlename]],1),IF(ISBLANK(Employees[[#This Row],[Middlename]])," ","."))</f>
        <v>CARAAN FELIX M.</v>
      </c>
      <c r="C150" s="8" t="s">
        <v>652</v>
      </c>
      <c r="D150" s="8" t="s">
        <v>568</v>
      </c>
      <c r="E150" s="8" t="s">
        <v>84</v>
      </c>
      <c r="F150" s="8" t="s">
        <v>198</v>
      </c>
      <c r="G150" s="18" t="s">
        <v>1996</v>
      </c>
      <c r="H150" s="8" t="s">
        <v>590</v>
      </c>
      <c r="I150" s="8" t="b">
        <f>COUNTIF(Employees[Employee Name],Employees[[#This Row],[Employee Name]])&gt;1</f>
        <v>0</v>
      </c>
    </row>
    <row r="151" spans="1:9" ht="30" hidden="1" customHeight="1" x14ac:dyDescent="0.3">
      <c r="A151" s="44">
        <f>IF(ISBLANK(Employees[[#This Row],[Employee Name]]),"",A150+1)</f>
        <v>143</v>
      </c>
      <c r="B151" s="8" t="str">
        <f>CONCATENATE(Employees[[#This Row],[Lastname]]," ",Employees[[#This Row],[Firstname]], " ",LEFT(Employees[[#This Row],[Middlename]],1),IF(ISBLANK(Employees[[#This Row],[Middlename]])," ","."))</f>
        <v>CARAAN JOSEPHINE M.</v>
      </c>
      <c r="C151" s="18" t="s">
        <v>652</v>
      </c>
      <c r="D151" s="18" t="s">
        <v>406</v>
      </c>
      <c r="E151" s="18" t="s">
        <v>84</v>
      </c>
      <c r="F151" s="18" t="s">
        <v>832</v>
      </c>
      <c r="G151" s="8"/>
      <c r="H151" s="18" t="s">
        <v>103</v>
      </c>
      <c r="I151" s="8" t="b">
        <f>COUNTIF(Employees[Employee Name],Employees[[#This Row],[Employee Name]])&gt;1</f>
        <v>0</v>
      </c>
    </row>
    <row r="152" spans="1:9" ht="30" hidden="1" customHeight="1" x14ac:dyDescent="0.3">
      <c r="A152" s="44">
        <f>IF(ISBLANK(Employees[[#This Row],[Employee Name]]),"",A151+1)</f>
        <v>144</v>
      </c>
      <c r="B152" s="8" t="str">
        <f>CONCATENATE(Employees[[#This Row],[Lastname]]," ",Employees[[#This Row],[Firstname]], " ",LEFT(Employees[[#This Row],[Middlename]],1),IF(ISBLANK(Employees[[#This Row],[Middlename]])," ","."))</f>
        <v>CARLITO ELENA M.</v>
      </c>
      <c r="C152" s="8" t="s">
        <v>1422</v>
      </c>
      <c r="D152" s="8" t="s">
        <v>1423</v>
      </c>
      <c r="E152" s="8" t="s">
        <v>560</v>
      </c>
      <c r="F152" s="8" t="s">
        <v>1290</v>
      </c>
      <c r="G152" s="18" t="s">
        <v>1290</v>
      </c>
      <c r="H152" s="8" t="s">
        <v>97</v>
      </c>
      <c r="I152" s="8" t="b">
        <f>COUNTIF(Employees[Employee Name],Employees[[#This Row],[Employee Name]])&gt;1</f>
        <v>0</v>
      </c>
    </row>
    <row r="153" spans="1:9" ht="30" hidden="1" customHeight="1" x14ac:dyDescent="0.3">
      <c r="A153" s="44">
        <f>IF(ISBLANK(Employees[[#This Row],[Employee Name]]),"",A152+1)</f>
        <v>145</v>
      </c>
      <c r="B153" s="8" t="str">
        <f>CONCATENATE(Employees[[#This Row],[Lastname]]," ",Employees[[#This Row],[Firstname]], " ",LEFT(Employees[[#This Row],[Middlename]],1),IF(ISBLANK(Employees[[#This Row],[Middlename]])," ","."))</f>
        <v>CARMONA REMY M.</v>
      </c>
      <c r="C153" s="8" t="s">
        <v>1346</v>
      </c>
      <c r="D153" s="8" t="s">
        <v>1347</v>
      </c>
      <c r="E153" s="8" t="s">
        <v>84</v>
      </c>
      <c r="F153" s="8" t="s">
        <v>125</v>
      </c>
      <c r="G153" s="18" t="s">
        <v>1996</v>
      </c>
      <c r="H153" s="8" t="s">
        <v>361</v>
      </c>
      <c r="I153" s="8" t="b">
        <f>COUNTIF(Employees[Employee Name],Employees[[#This Row],[Employee Name]])&gt;1</f>
        <v>0</v>
      </c>
    </row>
    <row r="154" spans="1:9" ht="30" hidden="1" customHeight="1" x14ac:dyDescent="0.3">
      <c r="A154" s="44">
        <f>IF(ISBLANK(Employees[[#This Row],[Employee Name]]),"",A153+1)</f>
        <v>146</v>
      </c>
      <c r="B154" s="8" t="str">
        <f>CONCATENATE(Employees[[#This Row],[Lastname]]," ",Employees[[#This Row],[Firstname]], " ",LEFT(Employees[[#This Row],[Middlename]],1),IF(ISBLANK(Employees[[#This Row],[Middlename]])," ","."))</f>
        <v>CASI BRYAN C.</v>
      </c>
      <c r="C154" s="18" t="s">
        <v>2341</v>
      </c>
      <c r="D154" s="18" t="s">
        <v>2342</v>
      </c>
      <c r="E154" s="18" t="s">
        <v>2343</v>
      </c>
      <c r="F154" s="18" t="s">
        <v>1704</v>
      </c>
      <c r="G154" s="18" t="s">
        <v>1704</v>
      </c>
      <c r="H154" s="18" t="s">
        <v>152</v>
      </c>
      <c r="I154" s="8" t="b">
        <f>COUNTIF(Employees[Employee Name],Employees[[#This Row],[Employee Name]])&gt;1</f>
        <v>0</v>
      </c>
    </row>
    <row r="155" spans="1:9" ht="30" hidden="1" customHeight="1" x14ac:dyDescent="0.3">
      <c r="A155" s="44">
        <f>IF(ISBLANK(Employees[[#This Row],[Employee Name]]),"",A154+1)</f>
        <v>147</v>
      </c>
      <c r="B155" s="8" t="str">
        <f>CONCATENATE(Employees[[#This Row],[Lastname]]," ",Employees[[#This Row],[Firstname]], " ",LEFT(Employees[[#This Row],[Middlename]],1),IF(ISBLANK(Employees[[#This Row],[Middlename]])," ","."))</f>
        <v>CASTILLO FLORDELIZA T.</v>
      </c>
      <c r="C155" s="8" t="s">
        <v>584</v>
      </c>
      <c r="D155" s="8" t="s">
        <v>353</v>
      </c>
      <c r="E155" s="8" t="s">
        <v>802</v>
      </c>
      <c r="F155" s="8" t="s">
        <v>585</v>
      </c>
      <c r="G155" s="18" t="s">
        <v>1996</v>
      </c>
      <c r="H155" s="8" t="s">
        <v>366</v>
      </c>
      <c r="I155" s="8" t="b">
        <f>COUNTIF(Employees[Employee Name],Employees[[#This Row],[Employee Name]])&gt;1</f>
        <v>0</v>
      </c>
    </row>
    <row r="156" spans="1:9" ht="30" hidden="1" customHeight="1" x14ac:dyDescent="0.3">
      <c r="A156" s="44">
        <f>IF(ISBLANK(Employees[[#This Row],[Employee Name]]),"",A155+1)</f>
        <v>148</v>
      </c>
      <c r="B156" s="8" t="str">
        <f>CONCATENATE(Employees[[#This Row],[Lastname]]," ",Employees[[#This Row],[Firstname]], " ",LEFT(Employees[[#This Row],[Middlename]],1),IF(ISBLANK(Employees[[#This Row],[Middlename]])," ","."))</f>
        <v xml:space="preserve">CASTILLO ROBENSON  </v>
      </c>
      <c r="C156" s="8" t="s">
        <v>584</v>
      </c>
      <c r="D156" s="8" t="s">
        <v>1424</v>
      </c>
      <c r="E156" s="8"/>
      <c r="F156" s="8" t="s">
        <v>1290</v>
      </c>
      <c r="G156" s="18" t="s">
        <v>1290</v>
      </c>
      <c r="H156" s="8" t="s">
        <v>289</v>
      </c>
      <c r="I156" s="8" t="b">
        <f>COUNTIF(Employees[Employee Name],Employees[[#This Row],[Employee Name]])&gt;1</f>
        <v>0</v>
      </c>
    </row>
    <row r="157" spans="1:9" ht="30" hidden="1" customHeight="1" x14ac:dyDescent="0.3">
      <c r="A157" s="44">
        <f>IF(ISBLANK(Employees[[#This Row],[Employee Name]]),"",A156+1)</f>
        <v>149</v>
      </c>
      <c r="B157" s="8" t="str">
        <f>CONCATENATE(Employees[[#This Row],[Lastname]]," ",Employees[[#This Row],[Firstname]], " ",LEFT(Employees[[#This Row],[Middlename]],1),IF(ISBLANK(Employees[[#This Row],[Middlename]])," ","."))</f>
        <v>CASTRO VIVIAN A.</v>
      </c>
      <c r="C157" s="8" t="s">
        <v>1982</v>
      </c>
      <c r="D157" s="8" t="s">
        <v>1983</v>
      </c>
      <c r="E157" s="8" t="s">
        <v>1280</v>
      </c>
      <c r="F157" s="8" t="s">
        <v>96</v>
      </c>
      <c r="G157" s="8" t="s">
        <v>1996</v>
      </c>
      <c r="H157" s="8" t="s">
        <v>97</v>
      </c>
      <c r="I157" s="8" t="b">
        <f>COUNTIF(Employees[Employee Name],Employees[[#This Row],[Employee Name]])&gt;1</f>
        <v>0</v>
      </c>
    </row>
    <row r="158" spans="1:9" ht="30" hidden="1" customHeight="1" x14ac:dyDescent="0.3">
      <c r="A158" s="44">
        <f>IF(ISBLANK(Employees[[#This Row],[Employee Name]]),"",A157+1)</f>
        <v>150</v>
      </c>
      <c r="B158" s="8" t="str">
        <f>CONCATENATE(Employees[[#This Row],[Lastname]]," ",Employees[[#This Row],[Firstname]], " ",LEFT(Employees[[#This Row],[Middlename]],1),IF(ISBLANK(Employees[[#This Row],[Middlename]])," ","."))</f>
        <v>CAUSAREN JOHN ROBERT C.</v>
      </c>
      <c r="C158" s="18" t="s">
        <v>2248</v>
      </c>
      <c r="D158" s="18" t="s">
        <v>2249</v>
      </c>
      <c r="E158" s="18" t="s">
        <v>134</v>
      </c>
      <c r="F158" s="18" t="s">
        <v>685</v>
      </c>
      <c r="G158" s="8"/>
      <c r="H158" s="18" t="s">
        <v>135</v>
      </c>
      <c r="I158" s="8" t="b">
        <f>COUNTIF(Employees[Employee Name],Employees[[#This Row],[Employee Name]])&gt;1</f>
        <v>0</v>
      </c>
    </row>
    <row r="159" spans="1:9" ht="30" hidden="1" customHeight="1" x14ac:dyDescent="0.3">
      <c r="A159" s="44">
        <f>IF(ISBLANK(Employees[[#This Row],[Employee Name]]),"",A158+1)</f>
        <v>151</v>
      </c>
      <c r="B159" s="8" t="str">
        <f>CONCATENATE(Employees[[#This Row],[Lastname]]," ",Employees[[#This Row],[Firstname]], " ",LEFT(Employees[[#This Row],[Middlename]],1),IF(ISBLANK(Employees[[#This Row],[Middlename]])," ","."))</f>
        <v>CESICAR JOCHELLE JOAN S.</v>
      </c>
      <c r="C159" s="8" t="s">
        <v>1425</v>
      </c>
      <c r="D159" s="8" t="s">
        <v>1426</v>
      </c>
      <c r="E159" s="8" t="s">
        <v>1427</v>
      </c>
      <c r="F159" s="8" t="s">
        <v>1290</v>
      </c>
      <c r="G159" s="18" t="s">
        <v>1290</v>
      </c>
      <c r="H159" s="8" t="s">
        <v>1713</v>
      </c>
      <c r="I159" s="8" t="b">
        <f>COUNTIF(Employees[Employee Name],Employees[[#This Row],[Employee Name]])&gt;1</f>
        <v>0</v>
      </c>
    </row>
    <row r="160" spans="1:9" ht="30" hidden="1" customHeight="1" x14ac:dyDescent="0.3">
      <c r="A160" s="44">
        <f>IF(ISBLANK(Employees[[#This Row],[Employee Name]]),"",A159+1)</f>
        <v>152</v>
      </c>
      <c r="B160" s="8" t="str">
        <f>CONCATENATE(Employees[[#This Row],[Lastname]]," ",Employees[[#This Row],[Firstname]], " ",LEFT(Employees[[#This Row],[Middlename]],1),IF(ISBLANK(Employees[[#This Row],[Middlename]])," ","."))</f>
        <v>CHACON ELISA G.</v>
      </c>
      <c r="C160" s="8" t="s">
        <v>372</v>
      </c>
      <c r="D160" s="8" t="s">
        <v>373</v>
      </c>
      <c r="E160" s="8" t="s">
        <v>218</v>
      </c>
      <c r="F160" s="8" t="s">
        <v>374</v>
      </c>
      <c r="G160" s="18" t="s">
        <v>1996</v>
      </c>
      <c r="H160" s="8" t="s">
        <v>366</v>
      </c>
      <c r="I160" s="8" t="b">
        <f>COUNTIF(Employees[Employee Name],Employees[[#This Row],[Employee Name]])&gt;1</f>
        <v>0</v>
      </c>
    </row>
    <row r="161" spans="1:9" ht="30" hidden="1" customHeight="1" x14ac:dyDescent="0.3">
      <c r="A161" s="44">
        <f>IF(ISBLANK(Employees[[#This Row],[Employee Name]]),"",A160+1)</f>
        <v>153</v>
      </c>
      <c r="B161" s="8" t="str">
        <f>CONCATENATE(Employees[[#This Row],[Lastname]]," ",Employees[[#This Row],[Firstname]], " ",LEFT(Employees[[#This Row],[Middlename]],1),IF(ISBLANK(Employees[[#This Row],[Middlename]])," ","."))</f>
        <v>CHANGCO KATHLEEN CARLA F.</v>
      </c>
      <c r="C161" s="8" t="s">
        <v>1428</v>
      </c>
      <c r="D161" s="8" t="s">
        <v>1429</v>
      </c>
      <c r="E161" s="8" t="s">
        <v>1430</v>
      </c>
      <c r="F161" s="8" t="s">
        <v>1710</v>
      </c>
      <c r="G161" s="18" t="s">
        <v>1290</v>
      </c>
      <c r="H161" s="8" t="s">
        <v>135</v>
      </c>
      <c r="I161" s="8" t="b">
        <f>COUNTIF(Employees[Employee Name],Employees[[#This Row],[Employee Name]])&gt;1</f>
        <v>0</v>
      </c>
    </row>
    <row r="162" spans="1:9" ht="30" hidden="1" customHeight="1" x14ac:dyDescent="0.3">
      <c r="A162" s="44">
        <f>IF(ISBLANK(Employees[[#This Row],[Employee Name]]),"",A161+1)</f>
        <v>154</v>
      </c>
      <c r="B162" s="8" t="str">
        <f>CONCATENATE(Employees[[#This Row],[Lastname]]," ",Employees[[#This Row],[Firstname]], " ",LEFT(Employees[[#This Row],[Middlename]],1),IF(ISBLANK(Employees[[#This Row],[Middlename]])," ","."))</f>
        <v>COLETO ASHLEY M.</v>
      </c>
      <c r="C162" s="8" t="s">
        <v>888</v>
      </c>
      <c r="D162" s="8" t="s">
        <v>1431</v>
      </c>
      <c r="E162" s="8" t="s">
        <v>84</v>
      </c>
      <c r="F162" s="8" t="s">
        <v>1290</v>
      </c>
      <c r="G162" s="18" t="s">
        <v>1290</v>
      </c>
      <c r="H162" s="8" t="s">
        <v>1714</v>
      </c>
      <c r="I162" s="8" t="b">
        <f>COUNTIF(Employees[Employee Name],Employees[[#This Row],[Employee Name]])&gt;1</f>
        <v>0</v>
      </c>
    </row>
    <row r="163" spans="1:9" ht="30" hidden="1" customHeight="1" x14ac:dyDescent="0.3">
      <c r="A163" s="44">
        <f>IF(ISBLANK(Employees[[#This Row],[Employee Name]]),"",A162+1)</f>
        <v>155</v>
      </c>
      <c r="B163" s="8" t="str">
        <f>CONCATENATE(Employees[[#This Row],[Lastname]]," ",Employees[[#This Row],[Firstname]], " ",LEFT(Employees[[#This Row],[Middlename]],1),IF(ISBLANK(Employees[[#This Row],[Middlename]])," ","."))</f>
        <v>COLETO HANY ROY D.</v>
      </c>
      <c r="C163" s="8" t="s">
        <v>888</v>
      </c>
      <c r="D163" s="8" t="s">
        <v>889</v>
      </c>
      <c r="E163" s="8" t="s">
        <v>1328</v>
      </c>
      <c r="F163" s="8" t="s">
        <v>890</v>
      </c>
      <c r="G163" s="8" t="s">
        <v>1996</v>
      </c>
      <c r="H163" s="8" t="s">
        <v>97</v>
      </c>
      <c r="I163" s="8" t="b">
        <f>COUNTIF(Employees[Employee Name],Employees[[#This Row],[Employee Name]])&gt;1</f>
        <v>0</v>
      </c>
    </row>
    <row r="164" spans="1:9" ht="30" hidden="1" customHeight="1" x14ac:dyDescent="0.3">
      <c r="A164" s="44">
        <f>IF(ISBLANK(Employees[[#This Row],[Employee Name]]),"",A163+1)</f>
        <v>156</v>
      </c>
      <c r="B164" s="8" t="str">
        <f>CONCATENATE(Employees[[#This Row],[Lastname]]," ",Employees[[#This Row],[Firstname]], " ",LEFT(Employees[[#This Row],[Middlename]],1),IF(ISBLANK(Employees[[#This Row],[Middlename]])," ","."))</f>
        <v>CONSTANTE FLORAVILLA R.</v>
      </c>
      <c r="C164" s="8" t="s">
        <v>1073</v>
      </c>
      <c r="D164" s="8" t="s">
        <v>1074</v>
      </c>
      <c r="E164" s="8" t="s">
        <v>1075</v>
      </c>
      <c r="F164" s="8" t="s">
        <v>212</v>
      </c>
      <c r="G164" s="18" t="s">
        <v>1996</v>
      </c>
      <c r="H164" s="8" t="s">
        <v>213</v>
      </c>
      <c r="I164" s="8" t="b">
        <f>COUNTIF(Employees[Employee Name],Employees[[#This Row],[Employee Name]])&gt;1</f>
        <v>0</v>
      </c>
    </row>
    <row r="165" spans="1:9" ht="30" hidden="1" customHeight="1" x14ac:dyDescent="0.3">
      <c r="A165" s="44" t="e">
        <f>IF(ISBLANK(Employees[[#This Row],[Employee Name]]),"",#REF!+1)</f>
        <v>#REF!</v>
      </c>
      <c r="B165" s="8" t="str">
        <f>CONCATENATE(Employees[[#This Row],[Lastname]]," ",Employees[[#This Row],[Firstname]], " ",LEFT(Employees[[#This Row],[Middlename]],1),IF(ISBLANK(Employees[[#This Row],[Middlename]])," ","."))</f>
        <v>CONTEMPRATO JOHANES D.</v>
      </c>
      <c r="C165" s="18" t="s">
        <v>2227</v>
      </c>
      <c r="D165" s="18" t="s">
        <v>2228</v>
      </c>
      <c r="E165" s="18" t="s">
        <v>119</v>
      </c>
      <c r="F165" s="18" t="s">
        <v>2229</v>
      </c>
      <c r="G165" s="8"/>
      <c r="H165" s="18" t="s">
        <v>2053</v>
      </c>
      <c r="I165" s="8" t="b">
        <f>COUNTIF(Employees[Employee Name],Employees[[#This Row],[Employee Name]])&gt;1</f>
        <v>0</v>
      </c>
    </row>
    <row r="166" spans="1:9" ht="30" hidden="1" customHeight="1" x14ac:dyDescent="0.3">
      <c r="A166" s="44" t="e">
        <f>IF(ISBLANK(Employees[[#This Row],[Employee Name]]),"",A165+1)</f>
        <v>#REF!</v>
      </c>
      <c r="B166" s="8" t="str">
        <f>CONCATENATE(Employees[[#This Row],[Lastname]]," ",Employees[[#This Row],[Firstname]], " ",LEFT(Employees[[#This Row],[Middlename]],1),IF(ISBLANK(Employees[[#This Row],[Middlename]])," ","."))</f>
        <v>CONTRERAS ALEJANDRO M.</v>
      </c>
      <c r="C166" s="8" t="s">
        <v>1327</v>
      </c>
      <c r="D166" s="8" t="s">
        <v>1432</v>
      </c>
      <c r="E166" s="8" t="s">
        <v>84</v>
      </c>
      <c r="F166" s="8" t="s">
        <v>1290</v>
      </c>
      <c r="G166" s="18" t="s">
        <v>1290</v>
      </c>
      <c r="H166" s="8" t="s">
        <v>199</v>
      </c>
      <c r="I166" s="8" t="b">
        <f>COUNTIF(Employees[Employee Name],Employees[[#This Row],[Employee Name]])&gt;1</f>
        <v>0</v>
      </c>
    </row>
    <row r="167" spans="1:9" ht="30" hidden="1" customHeight="1" x14ac:dyDescent="0.3">
      <c r="A167" s="44" t="e">
        <f>IF(ISBLANK(Employees[[#This Row],[Employee Name]]),"",A166+1)</f>
        <v>#REF!</v>
      </c>
      <c r="B167" s="8" t="str">
        <f>CONCATENATE(Employees[[#This Row],[Lastname]]," ",Employees[[#This Row],[Firstname]], " ",LEFT(Employees[[#This Row],[Middlename]],1),IF(ISBLANK(Employees[[#This Row],[Middlename]])," ","."))</f>
        <v>CONTRERAS ALLAN B.</v>
      </c>
      <c r="C167" s="8" t="s">
        <v>1327</v>
      </c>
      <c r="D167" s="8" t="s">
        <v>1433</v>
      </c>
      <c r="E167" s="8" t="s">
        <v>145</v>
      </c>
      <c r="F167" s="8" t="s">
        <v>1290</v>
      </c>
      <c r="G167" s="18" t="s">
        <v>1290</v>
      </c>
      <c r="H167" s="8" t="s">
        <v>199</v>
      </c>
      <c r="I167" s="8" t="b">
        <f>COUNTIF(Employees[Employee Name],Employees[[#This Row],[Employee Name]])&gt;1</f>
        <v>0</v>
      </c>
    </row>
    <row r="168" spans="1:9" ht="30" hidden="1" customHeight="1" x14ac:dyDescent="0.3">
      <c r="A168" s="44" t="e">
        <f>IF(ISBLANK(Employees[[#This Row],[Employee Name]]),"",A167+1)</f>
        <v>#REF!</v>
      </c>
      <c r="B168" s="8" t="str">
        <f>CONCATENATE(Employees[[#This Row],[Lastname]]," ",Employees[[#This Row],[Firstname]], " ",LEFT(Employees[[#This Row],[Middlename]],1),IF(ISBLANK(Employees[[#This Row],[Middlename]])," ","."))</f>
        <v>CONTRERAS SARAH JANE P.</v>
      </c>
      <c r="C168" s="8" t="s">
        <v>1327</v>
      </c>
      <c r="D168" s="8" t="s">
        <v>1434</v>
      </c>
      <c r="E168" s="8" t="s">
        <v>124</v>
      </c>
      <c r="F168" s="8" t="s">
        <v>1290</v>
      </c>
      <c r="G168" s="18" t="s">
        <v>1290</v>
      </c>
      <c r="H168" s="8" t="s">
        <v>1702</v>
      </c>
      <c r="I168" s="8" t="b">
        <f>COUNTIF(Employees[Employee Name],Employees[[#This Row],[Employee Name]])&gt;1</f>
        <v>0</v>
      </c>
    </row>
    <row r="169" spans="1:9" ht="30" hidden="1" customHeight="1" x14ac:dyDescent="0.3">
      <c r="A169" s="44" t="e">
        <f>IF(ISBLANK(Employees[[#This Row],[Employee Name]]),"",A168+1)</f>
        <v>#REF!</v>
      </c>
      <c r="B169" s="8" t="str">
        <f>CONCATENATE(Employees[[#This Row],[Lastname]]," ",Employees[[#This Row],[Firstname]], " ",LEFT(Employees[[#This Row],[Middlename]],1),IF(ISBLANK(Employees[[#This Row],[Middlename]])," ","."))</f>
        <v>CORTADO JOEL B.</v>
      </c>
      <c r="C169" s="8" t="s">
        <v>1435</v>
      </c>
      <c r="D169" s="8" t="s">
        <v>790</v>
      </c>
      <c r="E169" s="8" t="s">
        <v>145</v>
      </c>
      <c r="F169" s="8" t="s">
        <v>1290</v>
      </c>
      <c r="G169" s="18" t="s">
        <v>1290</v>
      </c>
      <c r="H169" s="8" t="s">
        <v>199</v>
      </c>
      <c r="I169" s="8" t="b">
        <f>COUNTIF(Employees[Employee Name],Employees[[#This Row],[Employee Name]])&gt;1</f>
        <v>0</v>
      </c>
    </row>
    <row r="170" spans="1:9" ht="30" hidden="1" customHeight="1" x14ac:dyDescent="0.3">
      <c r="A170" s="44" t="e">
        <f>IF(ISBLANK(Employees[[#This Row],[Employee Name]]),"",A169+1)</f>
        <v>#REF!</v>
      </c>
      <c r="B170" s="8" t="str">
        <f>CONCATENATE(Employees[[#This Row],[Lastname]]," ",Employees[[#This Row],[Firstname]], " ",LEFT(Employees[[#This Row],[Middlename]],1),IF(ISBLANK(Employees[[#This Row],[Middlename]])," ","."))</f>
        <v>CORTEZ CHERIELYN B.</v>
      </c>
      <c r="C170" s="18" t="s">
        <v>239</v>
      </c>
      <c r="D170" s="18" t="s">
        <v>2183</v>
      </c>
      <c r="E170" s="18" t="s">
        <v>145</v>
      </c>
      <c r="F170" s="18" t="s">
        <v>2184</v>
      </c>
      <c r="G170" s="8"/>
      <c r="H170" s="18" t="s">
        <v>2185</v>
      </c>
      <c r="I170" s="8" t="b">
        <f>COUNTIF(Employees[Employee Name],Employees[[#This Row],[Employee Name]])&gt;1</f>
        <v>0</v>
      </c>
    </row>
    <row r="171" spans="1:9" ht="30" hidden="1" customHeight="1" x14ac:dyDescent="0.3">
      <c r="A171" s="44" t="e">
        <f>IF(ISBLANK(Employees[[#This Row],[Employee Name]]),"",A170+1)</f>
        <v>#REF!</v>
      </c>
      <c r="B171" s="8" t="str">
        <f>CONCATENATE(Employees[[#This Row],[Lastname]]," ",Employees[[#This Row],[Firstname]], " ",LEFT(Employees[[#This Row],[Middlename]],1),IF(ISBLANK(Employees[[#This Row],[Middlename]])," ","."))</f>
        <v>CORTEZ FIDELA B.</v>
      </c>
      <c r="C171" s="8" t="s">
        <v>239</v>
      </c>
      <c r="D171" s="8" t="s">
        <v>240</v>
      </c>
      <c r="E171" s="8" t="s">
        <v>145</v>
      </c>
      <c r="F171" s="18" t="s">
        <v>198</v>
      </c>
      <c r="G171" s="18" t="s">
        <v>1996</v>
      </c>
      <c r="H171" s="8" t="s">
        <v>241</v>
      </c>
      <c r="I171" s="8" t="b">
        <f>COUNTIF(Employees[Employee Name],Employees[[#This Row],[Employee Name]])&gt;1</f>
        <v>0</v>
      </c>
    </row>
    <row r="172" spans="1:9" ht="30" hidden="1" customHeight="1" x14ac:dyDescent="0.3">
      <c r="A172" s="44" t="e">
        <f>IF(ISBLANK(Employees[[#This Row],[Employee Name]]),"",A171+1)</f>
        <v>#REF!</v>
      </c>
      <c r="B172" s="8" t="str">
        <f>CONCATENATE(Employees[[#This Row],[Lastname]]," ",Employees[[#This Row],[Firstname]], " ",LEFT(Employees[[#This Row],[Middlename]],1),IF(ISBLANK(Employees[[#This Row],[Middlename]])," ","."))</f>
        <v>CORTEZ MARCOS NOEL A.</v>
      </c>
      <c r="C172" s="8" t="s">
        <v>239</v>
      </c>
      <c r="D172" s="8" t="s">
        <v>649</v>
      </c>
      <c r="E172" s="8" t="s">
        <v>88</v>
      </c>
      <c r="F172" s="8" t="s">
        <v>650</v>
      </c>
      <c r="G172" s="8" t="s">
        <v>1996</v>
      </c>
      <c r="H172" s="18" t="s">
        <v>463</v>
      </c>
      <c r="I172" s="8" t="b">
        <f>COUNTIF(Employees[Employee Name],Employees[[#This Row],[Employee Name]])&gt;1</f>
        <v>0</v>
      </c>
    </row>
    <row r="173" spans="1:9" ht="30" hidden="1" customHeight="1" x14ac:dyDescent="0.3">
      <c r="A173" s="44" t="e">
        <f>IF(ISBLANK(Employees[[#This Row],[Employee Name]]),"",A172+1)</f>
        <v>#REF!</v>
      </c>
      <c r="B173" s="8" t="str">
        <f>CONCATENATE(Employees[[#This Row],[Lastname]]," ",Employees[[#This Row],[Firstname]], " ",LEFT(Employees[[#This Row],[Middlename]],1),IF(ISBLANK(Employees[[#This Row],[Middlename]])," ","."))</f>
        <v>CORTEZ NERIFE H.</v>
      </c>
      <c r="C173" s="8" t="s">
        <v>239</v>
      </c>
      <c r="D173" s="8" t="s">
        <v>787</v>
      </c>
      <c r="E173" s="8" t="s">
        <v>788</v>
      </c>
      <c r="F173" s="8" t="s">
        <v>198</v>
      </c>
      <c r="G173" s="18" t="s">
        <v>1996</v>
      </c>
      <c r="H173" s="8" t="s">
        <v>1066</v>
      </c>
      <c r="I173" s="8" t="b">
        <f>COUNTIF(Employees[Employee Name],Employees[[#This Row],[Employee Name]])&gt;1</f>
        <v>0</v>
      </c>
    </row>
    <row r="174" spans="1:9" ht="30" hidden="1" customHeight="1" x14ac:dyDescent="0.3">
      <c r="A174" s="44" t="e">
        <f>IF(ISBLANK(Employees[[#This Row],[Employee Name]]),"",A173+1)</f>
        <v>#REF!</v>
      </c>
      <c r="B174" s="8" t="str">
        <f>CONCATENATE(Employees[[#This Row],[Lastname]]," ",Employees[[#This Row],[Firstname]], " ",LEFT(Employees[[#This Row],[Middlename]],1),IF(ISBLANK(Employees[[#This Row],[Middlename]])," ","."))</f>
        <v>COSA PAOLA GRACE P.</v>
      </c>
      <c r="C174" s="8" t="s">
        <v>1436</v>
      </c>
      <c r="D174" s="8" t="s">
        <v>1437</v>
      </c>
      <c r="E174" s="8" t="s">
        <v>124</v>
      </c>
      <c r="F174" s="8" t="s">
        <v>1290</v>
      </c>
      <c r="G174" s="18" t="s">
        <v>1290</v>
      </c>
      <c r="H174" s="8" t="s">
        <v>1714</v>
      </c>
      <c r="I174" s="8" t="b">
        <f>COUNTIF(Employees[Employee Name],Employees[[#This Row],[Employee Name]])&gt;1</f>
        <v>0</v>
      </c>
    </row>
    <row r="175" spans="1:9" ht="30" hidden="1" customHeight="1" x14ac:dyDescent="0.3">
      <c r="A175" s="44" t="e">
        <f>IF(ISBLANK(Employees[[#This Row],[Employee Name]]),"",A174+1)</f>
        <v>#REF!</v>
      </c>
      <c r="B175" s="8" t="str">
        <f>CONCATENATE(Employees[[#This Row],[Lastname]]," ",Employees[[#This Row],[Firstname]], " ",LEFT(Employees[[#This Row],[Middlename]],1),IF(ISBLANK(Employees[[#This Row],[Middlename]])," ","."))</f>
        <v xml:space="preserve">COSINO RIMWELL  </v>
      </c>
      <c r="C175" s="8" t="s">
        <v>1438</v>
      </c>
      <c r="D175" s="8" t="s">
        <v>1439</v>
      </c>
      <c r="E175" s="8"/>
      <c r="F175" s="8" t="s">
        <v>1710</v>
      </c>
      <c r="G175" s="18" t="s">
        <v>1290</v>
      </c>
      <c r="H175" s="8" t="s">
        <v>135</v>
      </c>
      <c r="I175" s="8" t="b">
        <f>COUNTIF(Employees[Employee Name],Employees[[#This Row],[Employee Name]])&gt;1</f>
        <v>0</v>
      </c>
    </row>
    <row r="176" spans="1:9" ht="30" hidden="1" customHeight="1" x14ac:dyDescent="0.3">
      <c r="A176" s="44" t="e">
        <f>IF(ISBLANK(Employees[[#This Row],[Employee Name]]),"",A175+1)</f>
        <v>#REF!</v>
      </c>
      <c r="B176" s="8" t="str">
        <f>CONCATENATE(Employees[[#This Row],[Lastname]]," ",Employees[[#This Row],[Firstname]], " ",LEFT(Employees[[#This Row],[Middlename]],1),IF(ISBLANK(Employees[[#This Row],[Middlename]])," ","."))</f>
        <v>COSME CORAZON O.</v>
      </c>
      <c r="C176" s="8" t="s">
        <v>266</v>
      </c>
      <c r="D176" s="8" t="s">
        <v>1440</v>
      </c>
      <c r="E176" s="8" t="s">
        <v>581</v>
      </c>
      <c r="F176" s="8" t="s">
        <v>1290</v>
      </c>
      <c r="G176" s="18" t="s">
        <v>1290</v>
      </c>
      <c r="H176" s="8" t="s">
        <v>1709</v>
      </c>
      <c r="I176" s="8" t="b">
        <f>COUNTIF(Employees[Employee Name],Employees[[#This Row],[Employee Name]])&gt;1</f>
        <v>0</v>
      </c>
    </row>
    <row r="177" spans="1:9" ht="30" hidden="1" customHeight="1" x14ac:dyDescent="0.3">
      <c r="A177" s="44" t="e">
        <f>IF(ISBLANK(Employees[[#This Row],[Employee Name]]),"",A176+1)</f>
        <v>#REF!</v>
      </c>
      <c r="B177" s="8" t="str">
        <f>CONCATENATE(Employees[[#This Row],[Lastname]]," ",Employees[[#This Row],[Firstname]], " ",LEFT(Employees[[#This Row],[Middlename]],1),IF(ISBLANK(Employees[[#This Row],[Middlename]])," ","."))</f>
        <v>COSME MA VICTORIA M.</v>
      </c>
      <c r="C177" s="8" t="s">
        <v>266</v>
      </c>
      <c r="D177" s="8" t="s">
        <v>267</v>
      </c>
      <c r="E177" s="8" t="s">
        <v>84</v>
      </c>
      <c r="F177" s="8" t="s">
        <v>125</v>
      </c>
      <c r="G177" s="18" t="s">
        <v>1996</v>
      </c>
      <c r="H177" s="8" t="s">
        <v>199</v>
      </c>
      <c r="I177" s="8" t="b">
        <f>COUNTIF(Employees[Employee Name],Employees[[#This Row],[Employee Name]])&gt;1</f>
        <v>0</v>
      </c>
    </row>
    <row r="178" spans="1:9" ht="30" hidden="1" customHeight="1" x14ac:dyDescent="0.3">
      <c r="A178" s="44" t="e">
        <f>IF(ISBLANK(Employees[[#This Row],[Employee Name]]),"",A177+1)</f>
        <v>#REF!</v>
      </c>
      <c r="B178" s="8" t="str">
        <f>CONCATENATE(Employees[[#This Row],[Lastname]]," ",Employees[[#This Row],[Firstname]], " ",LEFT(Employees[[#This Row],[Middlename]],1),IF(ISBLANK(Employees[[#This Row],[Middlename]])," ","."))</f>
        <v>COSTANTE  SYLVIA C.</v>
      </c>
      <c r="C178" s="8" t="s">
        <v>986</v>
      </c>
      <c r="D178" s="8" t="s">
        <v>987</v>
      </c>
      <c r="E178" s="8" t="s">
        <v>134</v>
      </c>
      <c r="F178" s="8" t="s">
        <v>174</v>
      </c>
      <c r="G178" s="18" t="s">
        <v>1996</v>
      </c>
      <c r="H178" s="8" t="s">
        <v>331</v>
      </c>
      <c r="I178" s="8" t="b">
        <f>COUNTIF(Employees[Employee Name],Employees[[#This Row],[Employee Name]])&gt;1</f>
        <v>0</v>
      </c>
    </row>
    <row r="179" spans="1:9" ht="30" hidden="1" customHeight="1" x14ac:dyDescent="0.3">
      <c r="A179" s="44" t="e">
        <f>IF(ISBLANK(Employees[[#This Row],[Employee Name]]),"",A178+1)</f>
        <v>#REF!</v>
      </c>
      <c r="B179" s="8" t="str">
        <f>CONCATENATE(Employees[[#This Row],[Lastname]]," ",Employees[[#This Row],[Firstname]], " ",LEFT(Employees[[#This Row],[Middlename]],1),IF(ISBLANK(Employees[[#This Row],[Middlename]])," ","."))</f>
        <v>COSTANTE HERBERT F.</v>
      </c>
      <c r="C179" s="8" t="s">
        <v>1441</v>
      </c>
      <c r="D179" s="8" t="s">
        <v>1442</v>
      </c>
      <c r="E179" s="8" t="s">
        <v>1430</v>
      </c>
      <c r="F179" s="8" t="s">
        <v>1704</v>
      </c>
      <c r="G179" s="18" t="s">
        <v>1704</v>
      </c>
      <c r="H179" s="8" t="s">
        <v>152</v>
      </c>
      <c r="I179" s="8" t="b">
        <f>COUNTIF(Employees[Employee Name],Employees[[#This Row],[Employee Name]])&gt;1</f>
        <v>0</v>
      </c>
    </row>
    <row r="180" spans="1:9" ht="30" hidden="1" customHeight="1" x14ac:dyDescent="0.3">
      <c r="A180" s="44" t="e">
        <f>IF(ISBLANK(Employees[[#This Row],[Employee Name]]),"",A179+1)</f>
        <v>#REF!</v>
      </c>
      <c r="B180" s="8" t="str">
        <f>CONCATENATE(Employees[[#This Row],[Lastname]]," ",Employees[[#This Row],[Firstname]], " ",LEFT(Employees[[#This Row],[Middlename]],1),IF(ISBLANK(Employees[[#This Row],[Middlename]])," ","."))</f>
        <v>COTONER NELIA C.</v>
      </c>
      <c r="C180" s="8" t="s">
        <v>478</v>
      </c>
      <c r="D180" s="8" t="s">
        <v>479</v>
      </c>
      <c r="E180" s="8" t="s">
        <v>134</v>
      </c>
      <c r="F180" s="8" t="s">
        <v>480</v>
      </c>
      <c r="G180" s="18" t="s">
        <v>1996</v>
      </c>
      <c r="H180" s="8" t="s">
        <v>481</v>
      </c>
      <c r="I180" s="8" t="b">
        <f>COUNTIF(Employees[Employee Name],Employees[[#This Row],[Employee Name]])&gt;1</f>
        <v>0</v>
      </c>
    </row>
    <row r="181" spans="1:9" ht="30" hidden="1" customHeight="1" x14ac:dyDescent="0.3">
      <c r="A181" s="44" t="e">
        <f>IF(ISBLANK(Employees[[#This Row],[Employee Name]]),"",A180+1)</f>
        <v>#REF!</v>
      </c>
      <c r="B181" s="8" t="str">
        <f>CONCATENATE(Employees[[#This Row],[Lastname]]," ",Employees[[#This Row],[Firstname]], " ",LEFT(Employees[[#This Row],[Middlename]],1),IF(ISBLANK(Employees[[#This Row],[Middlename]])," ","."))</f>
        <v>CREUS SAMUEL A.</v>
      </c>
      <c r="C181" s="18" t="s">
        <v>785</v>
      </c>
      <c r="D181" s="18" t="s">
        <v>2076</v>
      </c>
      <c r="E181" s="18" t="s">
        <v>88</v>
      </c>
      <c r="F181" s="18" t="s">
        <v>2077</v>
      </c>
      <c r="G181" s="8"/>
      <c r="H181" s="18" t="s">
        <v>2068</v>
      </c>
      <c r="I181" s="8" t="b">
        <f>COUNTIF(Employees[Employee Name],Employees[[#This Row],[Employee Name]])&gt;1</f>
        <v>0</v>
      </c>
    </row>
    <row r="182" spans="1:9" ht="30" hidden="1" customHeight="1" x14ac:dyDescent="0.3">
      <c r="A182" s="44" t="e">
        <f>IF(ISBLANK(Employees[[#This Row],[Employee Name]]),"",A181+1)</f>
        <v>#REF!</v>
      </c>
      <c r="B182" s="8" t="str">
        <f>CONCATENATE(Employees[[#This Row],[Lastname]]," ",Employees[[#This Row],[Firstname]], " ",LEFT(Employees[[#This Row],[Middlename]],1),IF(ISBLANK(Employees[[#This Row],[Middlename]])," ","."))</f>
        <v>CRIZALDO THELMA U.</v>
      </c>
      <c r="C182" s="8" t="s">
        <v>827</v>
      </c>
      <c r="D182" s="8" t="s">
        <v>828</v>
      </c>
      <c r="E182" s="8" t="s">
        <v>594</v>
      </c>
      <c r="F182" s="8" t="s">
        <v>162</v>
      </c>
      <c r="G182" s="8" t="s">
        <v>1996</v>
      </c>
      <c r="H182" s="8" t="s">
        <v>135</v>
      </c>
      <c r="I182" s="8" t="b">
        <f>COUNTIF(Employees[Employee Name],Employees[[#This Row],[Employee Name]])&gt;1</f>
        <v>0</v>
      </c>
    </row>
    <row r="183" spans="1:9" ht="30" hidden="1" customHeight="1" x14ac:dyDescent="0.3">
      <c r="A183" s="44" t="e">
        <f>IF(ISBLANK(Employees[[#This Row],[Employee Name]]),"",A182+1)</f>
        <v>#REF!</v>
      </c>
      <c r="B183" s="8" t="str">
        <f>CONCATENATE(Employees[[#This Row],[Lastname]]," ",Employees[[#This Row],[Firstname]], " ",LEFT(Employees[[#This Row],[Middlename]],1),IF(ISBLANK(Employees[[#This Row],[Middlename]])," ","."))</f>
        <v>CROOX VALERIE R.</v>
      </c>
      <c r="C183" s="8" t="s">
        <v>1443</v>
      </c>
      <c r="D183" s="8" t="s">
        <v>1444</v>
      </c>
      <c r="E183" s="8" t="s">
        <v>1445</v>
      </c>
      <c r="F183" s="8" t="s">
        <v>1290</v>
      </c>
      <c r="G183" s="18" t="s">
        <v>1290</v>
      </c>
      <c r="H183" s="8" t="s">
        <v>97</v>
      </c>
      <c r="I183" s="8" t="b">
        <f>COUNTIF(Employees[Employee Name],Employees[[#This Row],[Employee Name]])&gt;1</f>
        <v>0</v>
      </c>
    </row>
    <row r="184" spans="1:9" ht="30" hidden="1" customHeight="1" x14ac:dyDescent="0.3">
      <c r="A184" s="44" t="e">
        <f>IF(ISBLANK(Employees[[#This Row],[Employee Name]]),"",A183+1)</f>
        <v>#REF!</v>
      </c>
      <c r="B184" s="8" t="str">
        <f>CONCATENATE(Employees[[#This Row],[Lastname]]," ",Employees[[#This Row],[Firstname]], " ",LEFT(Employees[[#This Row],[Middlename]],1),IF(ISBLANK(Employees[[#This Row],[Middlename]])," ","."))</f>
        <v>CRUZADA MAGDALENA A.</v>
      </c>
      <c r="C184" s="8" t="s">
        <v>495</v>
      </c>
      <c r="D184" s="8" t="s">
        <v>496</v>
      </c>
      <c r="E184" s="8" t="s">
        <v>510</v>
      </c>
      <c r="F184" s="8" t="s">
        <v>170</v>
      </c>
      <c r="G184" s="18" t="s">
        <v>1996</v>
      </c>
      <c r="H184" s="8" t="s">
        <v>481</v>
      </c>
      <c r="I184" s="8" t="b">
        <f>COUNTIF(Employees[Employee Name],Employees[[#This Row],[Employee Name]])&gt;1</f>
        <v>0</v>
      </c>
    </row>
    <row r="185" spans="1:9" ht="30" hidden="1" customHeight="1" x14ac:dyDescent="0.3">
      <c r="A185" s="44" t="e">
        <f>IF(ISBLANK(Employees[[#This Row],[Employee Name]]),"",A184+1)</f>
        <v>#REF!</v>
      </c>
      <c r="B185" s="8" t="str">
        <f>CONCATENATE(Employees[[#This Row],[Lastname]]," ",Employees[[#This Row],[Firstname]], " ",LEFT(Employees[[#This Row],[Middlename]],1),IF(ISBLANK(Employees[[#This Row],[Middlename]])," ","."))</f>
        <v>CUENO FLOR M.</v>
      </c>
      <c r="C185" s="8" t="s">
        <v>1446</v>
      </c>
      <c r="D185" s="8" t="s">
        <v>1447</v>
      </c>
      <c r="E185" s="8" t="s">
        <v>554</v>
      </c>
      <c r="F185" s="8" t="s">
        <v>1290</v>
      </c>
      <c r="G185" s="18" t="s">
        <v>1290</v>
      </c>
      <c r="H185" s="8" t="s">
        <v>199</v>
      </c>
      <c r="I185" s="8" t="b">
        <f>COUNTIF(Employees[Employee Name],Employees[[#This Row],[Employee Name]])&gt;1</f>
        <v>0</v>
      </c>
    </row>
    <row r="186" spans="1:9" ht="30" hidden="1" customHeight="1" x14ac:dyDescent="0.3">
      <c r="A186" s="44" t="e">
        <f>IF(ISBLANK(Employees[[#This Row],[Employee Name]]),"",A185+1)</f>
        <v>#REF!</v>
      </c>
      <c r="B186" s="8" t="str">
        <f>CONCATENATE(Employees[[#This Row],[Lastname]]," ",Employees[[#This Row],[Firstname]], " ",LEFT(Employees[[#This Row],[Middlename]],1),IF(ISBLANK(Employees[[#This Row],[Middlename]])," ","."))</f>
        <v>CUIZON DAYLIN M.</v>
      </c>
      <c r="C186" s="18" t="s">
        <v>2059</v>
      </c>
      <c r="D186" s="18" t="s">
        <v>2060</v>
      </c>
      <c r="E186" s="18" t="s">
        <v>2063</v>
      </c>
      <c r="F186" s="18" t="s">
        <v>2061</v>
      </c>
      <c r="G186" s="18" t="s">
        <v>1290</v>
      </c>
      <c r="H186" s="18" t="s">
        <v>1066</v>
      </c>
      <c r="I186" s="8" t="b">
        <f>COUNTIF(Employees[Employee Name],Employees[[#This Row],[Employee Name]])&gt;1</f>
        <v>0</v>
      </c>
    </row>
    <row r="187" spans="1:9" ht="30" hidden="1" customHeight="1" x14ac:dyDescent="0.3">
      <c r="A187" s="44" t="e">
        <f>IF(ISBLANK(Employees[[#This Row],[Employee Name]]),"",A186+1)</f>
        <v>#REF!</v>
      </c>
      <c r="B187" s="8" t="str">
        <f>CONCATENATE(Employees[[#This Row],[Lastname]]," ",Employees[[#This Row],[Firstname]], " ",LEFT(Employees[[#This Row],[Middlename]],1),IF(ISBLANK(Employees[[#This Row],[Middlename]])," ","."))</f>
        <v xml:space="preserve">DAIZ PAUL MICHAEL  </v>
      </c>
      <c r="C187" s="18" t="s">
        <v>2391</v>
      </c>
      <c r="D187" s="18" t="s">
        <v>2392</v>
      </c>
      <c r="E187" s="18"/>
      <c r="F187" s="18" t="s">
        <v>2278</v>
      </c>
      <c r="G187" s="18"/>
      <c r="H187" s="18" t="s">
        <v>2393</v>
      </c>
      <c r="I187" s="8" t="b">
        <f>COUNTIF(Employees[Employee Name],Employees[[#This Row],[Employee Name]])&gt;1</f>
        <v>0</v>
      </c>
    </row>
    <row r="188" spans="1:9" ht="30" hidden="1" customHeight="1" x14ac:dyDescent="0.3">
      <c r="A188" s="44" t="e">
        <f>IF(ISBLANK(Employees[[#This Row],[Employee Name]]),"",A187+1)</f>
        <v>#REF!</v>
      </c>
      <c r="B188" s="8" t="str">
        <f>CONCATENATE(Employees[[#This Row],[Lastname]]," ",Employees[[#This Row],[Firstname]], " ",LEFT(Employees[[#This Row],[Middlename]],1),IF(ISBLANK(Employees[[#This Row],[Middlename]])," ","."))</f>
        <v>DAÑO ALMA R.</v>
      </c>
      <c r="C188" s="8" t="s">
        <v>1312</v>
      </c>
      <c r="D188" s="8" t="s">
        <v>87</v>
      </c>
      <c r="E188" s="8" t="s">
        <v>154</v>
      </c>
      <c r="F188" s="8" t="s">
        <v>198</v>
      </c>
      <c r="G188" s="18" t="s">
        <v>1996</v>
      </c>
      <c r="H188" s="8" t="s">
        <v>439</v>
      </c>
      <c r="I188" s="8" t="b">
        <f>COUNTIF(Employees[Employee Name],Employees[[#This Row],[Employee Name]])&gt;1</f>
        <v>0</v>
      </c>
    </row>
    <row r="189" spans="1:9" ht="30" hidden="1" customHeight="1" x14ac:dyDescent="0.3">
      <c r="A189" s="44" t="e">
        <f>IF(ISBLANK(Employees[[#This Row],[Employee Name]]),"",A188+1)</f>
        <v>#REF!</v>
      </c>
      <c r="B189" s="8" t="str">
        <f>CONCATENATE(Employees[[#This Row],[Lastname]]," ",Employees[[#This Row],[Firstname]], " ",LEFT(Employees[[#This Row],[Middlename]],1),IF(ISBLANK(Employees[[#This Row],[Middlename]])," ","."))</f>
        <v>DATU SHIRLEY G.</v>
      </c>
      <c r="C189" s="8" t="s">
        <v>1448</v>
      </c>
      <c r="D189" s="8" t="s">
        <v>1449</v>
      </c>
      <c r="E189" s="8" t="s">
        <v>1450</v>
      </c>
      <c r="F189" s="8" t="s">
        <v>1715</v>
      </c>
      <c r="G189" s="18" t="s">
        <v>1290</v>
      </c>
      <c r="H189" s="8" t="s">
        <v>97</v>
      </c>
      <c r="I189" s="8" t="b">
        <f>COUNTIF(Employees[Employee Name],Employees[[#This Row],[Employee Name]])&gt;1</f>
        <v>0</v>
      </c>
    </row>
    <row r="190" spans="1:9" ht="30" hidden="1" customHeight="1" x14ac:dyDescent="0.3">
      <c r="A190" s="44" t="e">
        <f>IF(ISBLANK(Employees[[#This Row],[Employee Name]]),"",A189+1)</f>
        <v>#REF!</v>
      </c>
      <c r="B190" s="8" t="str">
        <f>CONCATENATE(Employees[[#This Row],[Lastname]]," ",Employees[[#This Row],[Firstname]], " ",LEFT(Employees[[#This Row],[Middlename]],1),IF(ISBLANK(Employees[[#This Row],[Middlename]])," ","."))</f>
        <v>DAVID MELANIE D.</v>
      </c>
      <c r="C190" s="8" t="s">
        <v>1451</v>
      </c>
      <c r="D190" s="8" t="s">
        <v>705</v>
      </c>
      <c r="E190" s="8" t="s">
        <v>100</v>
      </c>
      <c r="F190" s="8" t="s">
        <v>1290</v>
      </c>
      <c r="G190" s="18" t="s">
        <v>1290</v>
      </c>
      <c r="H190" s="8" t="s">
        <v>1709</v>
      </c>
      <c r="I190" s="8" t="b">
        <f>COUNTIF(Employees[Employee Name],Employees[[#This Row],[Employee Name]])&gt;1</f>
        <v>0</v>
      </c>
    </row>
    <row r="191" spans="1:9" ht="30" hidden="1" customHeight="1" x14ac:dyDescent="0.3">
      <c r="A191" s="44" t="e">
        <f>IF(ISBLANK(Employees[[#This Row],[Employee Name]]),"",A190+1)</f>
        <v>#REF!</v>
      </c>
      <c r="B191" s="8" t="s">
        <v>2451</v>
      </c>
      <c r="C191" s="8" t="s">
        <v>1452</v>
      </c>
      <c r="D191" s="8" t="s">
        <v>1453</v>
      </c>
      <c r="E191" s="8" t="s">
        <v>119</v>
      </c>
      <c r="F191" s="8" t="s">
        <v>1290</v>
      </c>
      <c r="G191" s="18" t="s">
        <v>1290</v>
      </c>
      <c r="H191" s="8" t="s">
        <v>152</v>
      </c>
      <c r="I191" s="8" t="b">
        <f>COUNTIF(Employees[Employee Name],Employees[[#This Row],[Employee Name]])&gt;1</f>
        <v>0</v>
      </c>
    </row>
    <row r="192" spans="1:9" ht="30" hidden="1" customHeight="1" x14ac:dyDescent="0.3">
      <c r="A192" s="44" t="e">
        <f>IF(ISBLANK(Employees[[#This Row],[Employee Name]]),"",A191+1)</f>
        <v>#REF!</v>
      </c>
      <c r="B192" s="8" t="str">
        <f>CONCATENATE(Employees[[#This Row],[Lastname]]," ",Employees[[#This Row],[Firstname]], " ",LEFT(Employees[[#This Row],[Middlename]],1),IF(ISBLANK(Employees[[#This Row],[Middlename]])," ","."))</f>
        <v>DE CASTRO  CHRISTINE JEAN D.</v>
      </c>
      <c r="C192" s="8" t="s">
        <v>453</v>
      </c>
      <c r="D192" s="8" t="s">
        <v>1454</v>
      </c>
      <c r="E192" s="8" t="s">
        <v>119</v>
      </c>
      <c r="F192" s="8" t="s">
        <v>1290</v>
      </c>
      <c r="G192" s="18" t="s">
        <v>1290</v>
      </c>
      <c r="H192" s="8" t="s">
        <v>213</v>
      </c>
      <c r="I192" s="8" t="b">
        <f>COUNTIF(Employees[Employee Name],Employees[[#This Row],[Employee Name]])&gt;1</f>
        <v>0</v>
      </c>
    </row>
    <row r="193" spans="1:9" ht="30" hidden="1" customHeight="1" x14ac:dyDescent="0.3">
      <c r="A193" s="44" t="e">
        <f>IF(ISBLANK(Employees[[#This Row],[Employee Name]]),"",A192+1)</f>
        <v>#REF!</v>
      </c>
      <c r="B193" s="8" t="str">
        <f>CONCATENATE(Employees[[#This Row],[Lastname]]," ",Employees[[#This Row],[Firstname]], " ",LEFT(Employees[[#This Row],[Middlename]],1),IF(ISBLANK(Employees[[#This Row],[Middlename]])," ","."))</f>
        <v>DE CASTRO JENELYN I.</v>
      </c>
      <c r="C193" s="8" t="s">
        <v>453</v>
      </c>
      <c r="D193" s="8" t="s">
        <v>2328</v>
      </c>
      <c r="E193" s="8" t="s">
        <v>2329</v>
      </c>
      <c r="F193" s="8" t="s">
        <v>125</v>
      </c>
      <c r="G193" s="8" t="s">
        <v>1996</v>
      </c>
      <c r="H193" s="8" t="s">
        <v>1705</v>
      </c>
      <c r="I193" s="8" t="b">
        <f>COUNTIF(Employees[Employee Name],Employees[[#This Row],[Employee Name]])&gt;1</f>
        <v>0</v>
      </c>
    </row>
    <row r="194" spans="1:9" ht="30" hidden="1" customHeight="1" x14ac:dyDescent="0.3">
      <c r="A194" s="44" t="e">
        <f>IF(ISBLANK(Employees[[#This Row],[Employee Name]]),"",A193+1)</f>
        <v>#REF!</v>
      </c>
      <c r="B194" s="8" t="str">
        <f>CONCATENATE(Employees[[#This Row],[Lastname]]," ",Employees[[#This Row],[Firstname]], " ",LEFT(Employees[[#This Row],[Middlename]],1),IF(ISBLANK(Employees[[#This Row],[Middlename]])," ","."))</f>
        <v>DE CASTRO JOSEPH NHOEL T.</v>
      </c>
      <c r="C194" s="8" t="s">
        <v>453</v>
      </c>
      <c r="D194" s="8" t="s">
        <v>954</v>
      </c>
      <c r="E194" s="8" t="s">
        <v>952</v>
      </c>
      <c r="F194" s="8" t="s">
        <v>953</v>
      </c>
      <c r="G194" s="8" t="s">
        <v>1996</v>
      </c>
      <c r="H194" s="8" t="s">
        <v>537</v>
      </c>
      <c r="I194" s="8" t="b">
        <f>COUNTIF(Employees[Employee Name],Employees[[#This Row],[Employee Name]])&gt;1</f>
        <v>0</v>
      </c>
    </row>
    <row r="195" spans="1:9" ht="30" hidden="1" customHeight="1" x14ac:dyDescent="0.3">
      <c r="A195" s="44" t="e">
        <f>IF(ISBLANK(Employees[[#This Row],[Employee Name]]),"",A194+1)</f>
        <v>#REF!</v>
      </c>
      <c r="B195" s="8" t="str">
        <f>CONCATENATE(Employees[[#This Row],[Lastname]]," ",Employees[[#This Row],[Firstname]], " ",LEFT(Employees[[#This Row],[Middlename]],1),IF(ISBLANK(Employees[[#This Row],[Middlename]])," ","."))</f>
        <v>DE CASTRO JUANITA M.</v>
      </c>
      <c r="C195" s="8" t="s">
        <v>453</v>
      </c>
      <c r="D195" s="8" t="s">
        <v>454</v>
      </c>
      <c r="E195" s="8" t="s">
        <v>84</v>
      </c>
      <c r="F195" s="8" t="s">
        <v>455</v>
      </c>
      <c r="G195" s="18" t="s">
        <v>1996</v>
      </c>
      <c r="H195" s="8" t="s">
        <v>271</v>
      </c>
      <c r="I195" s="8" t="b">
        <f>COUNTIF(Employees[Employee Name],Employees[[#This Row],[Employee Name]])&gt;1</f>
        <v>0</v>
      </c>
    </row>
    <row r="196" spans="1:9" ht="30" hidden="1" customHeight="1" x14ac:dyDescent="0.3">
      <c r="A196" s="44" t="e">
        <f>IF(ISBLANK(Employees[[#This Row],[Employee Name]]),"",A195+1)</f>
        <v>#REF!</v>
      </c>
      <c r="B196" s="8" t="str">
        <f>CONCATENATE(Employees[[#This Row],[Lastname]]," ",Employees[[#This Row],[Firstname]], " ",LEFT(Employees[[#This Row],[Middlename]],1),IF(ISBLANK(Employees[[#This Row],[Middlename]])," ","."))</f>
        <v>DE CASTRO MARYLEN A.</v>
      </c>
      <c r="C196" s="18" t="s">
        <v>453</v>
      </c>
      <c r="D196" s="18" t="s">
        <v>2116</v>
      </c>
      <c r="E196" s="18" t="s">
        <v>88</v>
      </c>
      <c r="F196" s="18" t="s">
        <v>2117</v>
      </c>
      <c r="G196" s="8"/>
      <c r="H196" s="18" t="s">
        <v>141</v>
      </c>
      <c r="I196" s="8" t="b">
        <f>COUNTIF(Employees[Employee Name],Employees[[#This Row],[Employee Name]])&gt;1</f>
        <v>0</v>
      </c>
    </row>
    <row r="197" spans="1:9" ht="30" hidden="1" customHeight="1" x14ac:dyDescent="0.3">
      <c r="A197" s="44" t="e">
        <f>IF(ISBLANK(Employees[[#This Row],[Employee Name]]),"",A196+1)</f>
        <v>#REF!</v>
      </c>
      <c r="B197" s="8" t="str">
        <f>CONCATENATE(Employees[[#This Row],[Lastname]]," ",Employees[[#This Row],[Firstname]], " ",LEFT(Employees[[#This Row],[Middlename]],1),IF(ISBLANK(Employees[[#This Row],[Middlename]])," ","."))</f>
        <v>DE CASTRO ROSS EIZALHYNNE A.</v>
      </c>
      <c r="C197" s="8" t="s">
        <v>453</v>
      </c>
      <c r="D197" s="18" t="s">
        <v>2353</v>
      </c>
      <c r="E197" s="18" t="s">
        <v>284</v>
      </c>
      <c r="F197" s="18" t="s">
        <v>1288</v>
      </c>
      <c r="G197" s="18" t="s">
        <v>1290</v>
      </c>
      <c r="H197" s="18" t="s">
        <v>361</v>
      </c>
      <c r="I197" s="8" t="b">
        <f>COUNTIF(Employees[Employee Name],Employees[[#This Row],[Employee Name]])&gt;1</f>
        <v>0</v>
      </c>
    </row>
    <row r="198" spans="1:9" ht="30" hidden="1" customHeight="1" x14ac:dyDescent="0.3">
      <c r="A198" s="44" t="e">
        <f>IF(ISBLANK(Employees[[#This Row],[Employee Name]]),"",A197+1)</f>
        <v>#REF!</v>
      </c>
      <c r="B198" s="8" t="str">
        <f>CONCATENATE(Employees[[#This Row],[Lastname]]," ",Employees[[#This Row],[Firstname]], " ",LEFT(Employees[[#This Row],[Middlename]],1),IF(ISBLANK(Employees[[#This Row],[Middlename]])," ","."))</f>
        <v>DE GRANO  RONALEI P.</v>
      </c>
      <c r="C198" s="18" t="s">
        <v>2202</v>
      </c>
      <c r="D198" s="18" t="s">
        <v>2203</v>
      </c>
      <c r="E198" s="18" t="s">
        <v>124</v>
      </c>
      <c r="F198" s="18" t="s">
        <v>1290</v>
      </c>
      <c r="G198" s="8"/>
      <c r="H198" s="18" t="s">
        <v>2053</v>
      </c>
      <c r="I198" s="8" t="b">
        <f>COUNTIF(Employees[Employee Name],Employees[[#This Row],[Employee Name]])&gt;1</f>
        <v>0</v>
      </c>
    </row>
    <row r="199" spans="1:9" ht="30" hidden="1" customHeight="1" x14ac:dyDescent="0.3">
      <c r="A199" s="44" t="e">
        <f>IF(ISBLANK(Employees[[#This Row],[Employee Name]]),"",A198+1)</f>
        <v>#REF!</v>
      </c>
      <c r="B199" s="8" t="str">
        <f>CONCATENATE(Employees[[#This Row],[Lastname]]," ",Employees[[#This Row],[Firstname]], " ",LEFT(Employees[[#This Row],[Middlename]],1),IF(ISBLANK(Employees[[#This Row],[Middlename]])," ","."))</f>
        <v>DE GRANO LIUSA R.</v>
      </c>
      <c r="C199" s="8" t="s">
        <v>416</v>
      </c>
      <c r="D199" s="8" t="s">
        <v>768</v>
      </c>
      <c r="E199" s="8" t="s">
        <v>330</v>
      </c>
      <c r="F199" s="8" t="s">
        <v>125</v>
      </c>
      <c r="G199" s="18" t="s">
        <v>1996</v>
      </c>
      <c r="H199" s="8" t="s">
        <v>103</v>
      </c>
      <c r="I199" s="8" t="b">
        <f>COUNTIF(Employees[Employee Name],Employees[[#This Row],[Employee Name]])&gt;1</f>
        <v>0</v>
      </c>
    </row>
    <row r="200" spans="1:9" ht="30" hidden="1" customHeight="1" x14ac:dyDescent="0.3">
      <c r="A200" s="44" t="e">
        <f>IF(ISBLANK(Employees[[#This Row],[Employee Name]]),"",A199+1)</f>
        <v>#REF!</v>
      </c>
      <c r="B200" s="8" t="str">
        <f>CONCATENATE(Employees[[#This Row],[Lastname]]," ",Employees[[#This Row],[Firstname]], " ",LEFT(Employees[[#This Row],[Middlename]],1),IF(ISBLANK(Employees[[#This Row],[Middlename]])," ","."))</f>
        <v>DE GRANO MA. ERLINDA F.</v>
      </c>
      <c r="C200" s="8" t="s">
        <v>416</v>
      </c>
      <c r="D200" s="8" t="s">
        <v>417</v>
      </c>
      <c r="E200" s="8" t="s">
        <v>237</v>
      </c>
      <c r="F200" s="8" t="s">
        <v>125</v>
      </c>
      <c r="G200" s="18" t="s">
        <v>1996</v>
      </c>
      <c r="H200" s="8" t="s">
        <v>103</v>
      </c>
      <c r="I200" s="8" t="b">
        <f>COUNTIF(Employees[Employee Name],Employees[[#This Row],[Employee Name]])&gt;1</f>
        <v>0</v>
      </c>
    </row>
    <row r="201" spans="1:9" ht="30" hidden="1" customHeight="1" x14ac:dyDescent="0.3">
      <c r="A201" s="44" t="e">
        <f>IF(ISBLANK(Employees[[#This Row],[Employee Name]]),"",A200+1)</f>
        <v>#REF!</v>
      </c>
      <c r="B201" s="8" t="str">
        <f>CONCATENATE(Employees[[#This Row],[Lastname]]," ",Employees[[#This Row],[Firstname]], " ",LEFT(Employees[[#This Row],[Middlename]],1),IF(ISBLANK(Employees[[#This Row],[Middlename]])," ","."))</f>
        <v>DE GUIA MARIVIC B.</v>
      </c>
      <c r="C201" s="8" t="s">
        <v>1455</v>
      </c>
      <c r="D201" s="8" t="s">
        <v>1456</v>
      </c>
      <c r="E201" s="8" t="s">
        <v>1457</v>
      </c>
      <c r="F201" s="8" t="s">
        <v>1704</v>
      </c>
      <c r="G201" s="18" t="s">
        <v>1704</v>
      </c>
      <c r="H201" s="8" t="s">
        <v>1705</v>
      </c>
      <c r="I201" s="8" t="b">
        <f>COUNTIF(Employees[Employee Name],Employees[[#This Row],[Employee Name]])&gt;1</f>
        <v>0</v>
      </c>
    </row>
    <row r="202" spans="1:9" ht="30" hidden="1" customHeight="1" x14ac:dyDescent="0.3">
      <c r="A202" s="44" t="e">
        <f>IF(ISBLANK(Employees[[#This Row],[Employee Name]]),"",A201+1)</f>
        <v>#REF!</v>
      </c>
      <c r="B202" s="8" t="str">
        <f>CONCATENATE(Employees[[#This Row],[Lastname]]," ",Employees[[#This Row],[Firstname]], " ",LEFT(Employees[[#This Row],[Middlename]],1),IF(ISBLANK(Employees[[#This Row],[Middlename]])," ","."))</f>
        <v xml:space="preserve">DE GUZMAN CLEMENTE  </v>
      </c>
      <c r="C202" s="8" t="s">
        <v>164</v>
      </c>
      <c r="D202" s="8" t="s">
        <v>1458</v>
      </c>
      <c r="E202" s="8"/>
      <c r="F202" s="8" t="s">
        <v>1290</v>
      </c>
      <c r="G202" s="18" t="s">
        <v>1290</v>
      </c>
      <c r="H202" s="8" t="s">
        <v>97</v>
      </c>
      <c r="I202" s="8" t="b">
        <f>COUNTIF(Employees[Employee Name],Employees[[#This Row],[Employee Name]])&gt;1</f>
        <v>0</v>
      </c>
    </row>
    <row r="203" spans="1:9" ht="30" hidden="1" customHeight="1" x14ac:dyDescent="0.3">
      <c r="A203" s="44" t="e">
        <f>IF(ISBLANK(Employees[[#This Row],[Employee Name]]),"",A202+1)</f>
        <v>#REF!</v>
      </c>
      <c r="B203" s="8" t="str">
        <f>CONCATENATE(Employees[[#This Row],[Lastname]]," ",Employees[[#This Row],[Firstname]], " ",LEFT(Employees[[#This Row],[Middlename]],1),IF(ISBLANK(Employees[[#This Row],[Middlename]])," ","."))</f>
        <v>DE GUZMAN RONALD ANDREW G.</v>
      </c>
      <c r="C203" s="8" t="s">
        <v>164</v>
      </c>
      <c r="D203" s="8" t="s">
        <v>165</v>
      </c>
      <c r="E203" s="8" t="s">
        <v>807</v>
      </c>
      <c r="F203" s="8" t="s">
        <v>96</v>
      </c>
      <c r="G203" s="8" t="s">
        <v>1996</v>
      </c>
      <c r="H203" s="8" t="s">
        <v>135</v>
      </c>
      <c r="I203" s="8" t="b">
        <f>COUNTIF(Employees[Employee Name],Employees[[#This Row],[Employee Name]])&gt;1</f>
        <v>0</v>
      </c>
    </row>
    <row r="204" spans="1:9" ht="30" hidden="1" customHeight="1" x14ac:dyDescent="0.3">
      <c r="A204" s="44" t="e">
        <f>IF(ISBLANK(Employees[[#This Row],[Employee Name]]),"",A203+1)</f>
        <v>#REF!</v>
      </c>
      <c r="B204" s="8" t="str">
        <f>CONCATENATE(Employees[[#This Row],[Lastname]]," ",Employees[[#This Row],[Firstname]], " ",LEFT(Employees[[#This Row],[Middlename]],1),IF(ISBLANK(Employees[[#This Row],[Middlename]])," ","."))</f>
        <v>DE LARA GRACE L.</v>
      </c>
      <c r="C204" s="8" t="s">
        <v>1459</v>
      </c>
      <c r="D204" s="8" t="s">
        <v>1460</v>
      </c>
      <c r="E204" s="8" t="s">
        <v>1461</v>
      </c>
      <c r="F204" s="8" t="s">
        <v>1290</v>
      </c>
      <c r="G204" s="18" t="s">
        <v>1290</v>
      </c>
      <c r="H204" s="8" t="s">
        <v>97</v>
      </c>
      <c r="I204" s="8" t="b">
        <f>COUNTIF(Employees[Employee Name],Employees[[#This Row],[Employee Name]])&gt;1</f>
        <v>0</v>
      </c>
    </row>
    <row r="205" spans="1:9" ht="30" hidden="1" customHeight="1" x14ac:dyDescent="0.3">
      <c r="A205" s="44" t="e">
        <f>IF(ISBLANK(Employees[[#This Row],[Employee Name]]),"",A204+1)</f>
        <v>#REF!</v>
      </c>
      <c r="B205" s="8" t="str">
        <f>CONCATENATE(Employees[[#This Row],[Lastname]]," ",Employees[[#This Row],[Firstname]], " ",LEFT(Employees[[#This Row],[Middlename]],1),IF(ISBLANK(Employees[[#This Row],[Middlename]])," ","."))</f>
        <v>DE LEON ANALITA B.</v>
      </c>
      <c r="C205" s="8" t="s">
        <v>1462</v>
      </c>
      <c r="D205" s="8" t="s">
        <v>1463</v>
      </c>
      <c r="E205" s="8" t="s">
        <v>342</v>
      </c>
      <c r="F205" s="8" t="s">
        <v>1290</v>
      </c>
      <c r="G205" s="18" t="s">
        <v>1290</v>
      </c>
      <c r="H205" s="8" t="s">
        <v>199</v>
      </c>
      <c r="I205" s="8" t="b">
        <f>COUNTIF(Employees[Employee Name],Employees[[#This Row],[Employee Name]])&gt;1</f>
        <v>0</v>
      </c>
    </row>
    <row r="206" spans="1:9" ht="30" hidden="1" customHeight="1" x14ac:dyDescent="0.3">
      <c r="A206" s="44" t="e">
        <f>IF(ISBLANK(Employees[[#This Row],[Employee Name]]),"",A205+1)</f>
        <v>#REF!</v>
      </c>
      <c r="B206" s="8" t="str">
        <f>CONCATENATE(Employees[[#This Row],[Lastname]]," ",Employees[[#This Row],[Firstname]], " ",LEFT(Employees[[#This Row],[Middlename]],1),IF(ISBLANK(Employees[[#This Row],[Middlename]])," ","."))</f>
        <v xml:space="preserve">DE LUNA ERNESTO  </v>
      </c>
      <c r="C206" s="8" t="s">
        <v>989</v>
      </c>
      <c r="D206" s="8" t="s">
        <v>905</v>
      </c>
      <c r="E206" s="8"/>
      <c r="F206" s="8" t="s">
        <v>198</v>
      </c>
      <c r="G206" s="18" t="s">
        <v>1996</v>
      </c>
      <c r="H206" s="8" t="s">
        <v>590</v>
      </c>
      <c r="I206" s="8" t="b">
        <f>COUNTIF(Employees[Employee Name],Employees[[#This Row],[Employee Name]])&gt;1</f>
        <v>0</v>
      </c>
    </row>
    <row r="207" spans="1:9" ht="30" hidden="1" customHeight="1" x14ac:dyDescent="0.3">
      <c r="A207" s="44" t="e">
        <f>A205+1</f>
        <v>#REF!</v>
      </c>
      <c r="B207" s="8" t="str">
        <f>CONCATENATE(Employees[[#This Row],[Lastname]]," ",Employees[[#This Row],[Firstname]], " ",LEFT(Employees[[#This Row],[Middlename]],1),IF(ISBLANK(Employees[[#This Row],[Middlename]])," ","."))</f>
        <v>DE OCAMPO AILYN L.</v>
      </c>
      <c r="C207" s="18" t="s">
        <v>359</v>
      </c>
      <c r="D207" s="18" t="s">
        <v>2440</v>
      </c>
      <c r="E207" s="18" t="s">
        <v>2441</v>
      </c>
      <c r="F207" s="18" t="s">
        <v>2299</v>
      </c>
      <c r="G207" s="18" t="s">
        <v>1290</v>
      </c>
      <c r="H207" s="18" t="s">
        <v>2300</v>
      </c>
      <c r="I207" s="8" t="b">
        <f>COUNTIF(Employees[Employee Name],Employees[[#This Row],[Employee Name]])&gt;1</f>
        <v>0</v>
      </c>
    </row>
    <row r="208" spans="1:9" ht="30" hidden="1" customHeight="1" x14ac:dyDescent="0.3">
      <c r="A208" s="44" t="e">
        <f>IF(ISBLANK(Employees[[#This Row],[Employee Name]]),"",A206+1)</f>
        <v>#REF!</v>
      </c>
      <c r="B208" s="8" t="str">
        <f>CONCATENATE(Employees[[#This Row],[Lastname]]," ",Employees[[#This Row],[Firstname]], " ",LEFT(Employees[[#This Row],[Middlename]],1),IF(ISBLANK(Employees[[#This Row],[Middlename]])," ","."))</f>
        <v>DE OCAMPO ALMA A.</v>
      </c>
      <c r="C208" s="8" t="s">
        <v>359</v>
      </c>
      <c r="D208" s="8" t="s">
        <v>87</v>
      </c>
      <c r="E208" s="8" t="s">
        <v>1274</v>
      </c>
      <c r="F208" s="8" t="s">
        <v>125</v>
      </c>
      <c r="G208" s="18" t="s">
        <v>1996</v>
      </c>
      <c r="H208" s="8" t="s">
        <v>103</v>
      </c>
      <c r="I208" s="8" t="b">
        <f>COUNTIF(Employees[Employee Name],Employees[[#This Row],[Employee Name]])&gt;1</f>
        <v>0</v>
      </c>
    </row>
    <row r="209" spans="1:9" ht="30" hidden="1" customHeight="1" x14ac:dyDescent="0.3">
      <c r="A209" s="44" t="e">
        <f>IF(ISBLANK(Employees[[#This Row],[Employee Name]]),"",A208+1)</f>
        <v>#REF!</v>
      </c>
      <c r="B209" s="8" t="str">
        <f>CONCATENATE(Employees[[#This Row],[Lastname]]," ",Employees[[#This Row],[Firstname]], " ",LEFT(Employees[[#This Row],[Middlename]],1),IF(ISBLANK(Employees[[#This Row],[Middlename]])," ","."))</f>
        <v>DE OCAMPO MA. ELENA D.</v>
      </c>
      <c r="C209" s="8" t="s">
        <v>359</v>
      </c>
      <c r="D209" s="8" t="s">
        <v>360</v>
      </c>
      <c r="E209" s="8" t="s">
        <v>119</v>
      </c>
      <c r="F209" s="8" t="s">
        <v>125</v>
      </c>
      <c r="G209" s="18" t="s">
        <v>1996</v>
      </c>
      <c r="H209" s="8" t="s">
        <v>361</v>
      </c>
      <c r="I209" s="8" t="b">
        <f>COUNTIF(Employees[Employee Name],Employees[[#This Row],[Employee Name]])&gt;1</f>
        <v>0</v>
      </c>
    </row>
    <row r="210" spans="1:9" ht="30" hidden="1" customHeight="1" x14ac:dyDescent="0.3">
      <c r="A210" s="44" t="e">
        <f>IF(ISBLANK(Employees[[#This Row],[Employee Name]]),"",A209+1)</f>
        <v>#REF!</v>
      </c>
      <c r="B210" s="8" t="str">
        <f>CONCATENATE(Employees[[#This Row],[Lastname]]," ",Employees[[#This Row],[Firstname]], " ",LEFT(Employees[[#This Row],[Middlename]],1),IF(ISBLANK(Employees[[#This Row],[Middlename]])," ","."))</f>
        <v>DE OCAMPO MARISSA B.</v>
      </c>
      <c r="C210" s="8" t="s">
        <v>359</v>
      </c>
      <c r="D210" s="8" t="s">
        <v>185</v>
      </c>
      <c r="E210" s="8" t="s">
        <v>145</v>
      </c>
      <c r="F210" s="8" t="s">
        <v>486</v>
      </c>
      <c r="G210" s="8" t="s">
        <v>1996</v>
      </c>
      <c r="H210" s="8" t="s">
        <v>487</v>
      </c>
      <c r="I210" s="8" t="b">
        <f>COUNTIF(Employees[Employee Name],Employees[[#This Row],[Employee Name]])&gt;1</f>
        <v>0</v>
      </c>
    </row>
    <row r="211" spans="1:9" ht="30" hidden="1" customHeight="1" x14ac:dyDescent="0.3">
      <c r="A211" s="44" t="e">
        <f>IF(ISBLANK(Employees[[#This Row],[Employee Name]]),"",A210+1)</f>
        <v>#REF!</v>
      </c>
      <c r="B211" s="8" t="str">
        <f>CONCATENATE(Employees[[#This Row],[Lastname]]," ",Employees[[#This Row],[Firstname]], " ",LEFT(Employees[[#This Row],[Middlename]],1),IF(ISBLANK(Employees[[#This Row],[Middlename]])," ","."))</f>
        <v>DE SAGUN NANCY D.</v>
      </c>
      <c r="C211" s="8" t="s">
        <v>247</v>
      </c>
      <c r="D211" s="8" t="s">
        <v>1464</v>
      </c>
      <c r="E211" s="8" t="s">
        <v>100</v>
      </c>
      <c r="F211" s="8" t="s">
        <v>1290</v>
      </c>
      <c r="G211" s="18" t="s">
        <v>1290</v>
      </c>
      <c r="H211" s="8" t="s">
        <v>361</v>
      </c>
      <c r="I211" s="8" t="b">
        <f>COUNTIF(Employees[Employee Name],Employees[[#This Row],[Employee Name]])&gt;1</f>
        <v>0</v>
      </c>
    </row>
    <row r="212" spans="1:9" ht="30" hidden="1" customHeight="1" x14ac:dyDescent="0.3">
      <c r="A212" s="44" t="e">
        <f>IF(ISBLANK(Employees[[#This Row],[Employee Name]]),"",A211+1)</f>
        <v>#REF!</v>
      </c>
      <c r="B212" s="8" t="str">
        <f>CONCATENATE(Employees[[#This Row],[Lastname]]," ",Employees[[#This Row],[Firstname]], " ",LEFT(Employees[[#This Row],[Middlename]],1),IF(ISBLANK(Employees[[#This Row],[Middlename]])," ","."))</f>
        <v>DE SAGUN NOLI E.</v>
      </c>
      <c r="C212" s="18" t="s">
        <v>247</v>
      </c>
      <c r="D212" s="18" t="s">
        <v>2310</v>
      </c>
      <c r="E212" s="18" t="s">
        <v>2311</v>
      </c>
      <c r="F212" s="18" t="s">
        <v>2312</v>
      </c>
      <c r="G212" s="8"/>
      <c r="H212" s="8"/>
      <c r="I212" s="8" t="b">
        <f>COUNTIF(Employees[Employee Name],Employees[[#This Row],[Employee Name]])&gt;1</f>
        <v>0</v>
      </c>
    </row>
    <row r="213" spans="1:9" ht="30" hidden="1" customHeight="1" x14ac:dyDescent="0.3">
      <c r="A213" s="44" t="e">
        <f>IF(ISBLANK(Employees[[#This Row],[Employee Name]]),"",A212+1)</f>
        <v>#REF!</v>
      </c>
      <c r="B213" s="8" t="str">
        <f>CONCATENATE(Employees[[#This Row],[Lastname]]," ",Employees[[#This Row],[Firstname]], " ",LEFT(Employees[[#This Row],[Middlename]],1),IF(ISBLANK(Employees[[#This Row],[Middlename]])," ","."))</f>
        <v>DE SAGUN VICTOR V.</v>
      </c>
      <c r="C213" s="8" t="s">
        <v>247</v>
      </c>
      <c r="D213" s="8" t="s">
        <v>248</v>
      </c>
      <c r="E213" s="8" t="s">
        <v>150</v>
      </c>
      <c r="F213" s="18" t="s">
        <v>2001</v>
      </c>
      <c r="G213" s="18" t="s">
        <v>1996</v>
      </c>
      <c r="H213" s="8" t="s">
        <v>241</v>
      </c>
      <c r="I213" s="8" t="b">
        <f>COUNTIF(Employees[Employee Name],Employees[[#This Row],[Employee Name]])&gt;1</f>
        <v>0</v>
      </c>
    </row>
    <row r="214" spans="1:9" ht="30" hidden="1" customHeight="1" x14ac:dyDescent="0.3">
      <c r="A214" s="66" t="e">
        <f>A212+1</f>
        <v>#REF!</v>
      </c>
      <c r="B214" s="67" t="str">
        <f>CONCATENATE(Employees[[#This Row],[Lastname]]," ",Employees[[#This Row],[Firstname]], " ",LEFT(Employees[[#This Row],[Middlename]],1),IF(ISBLANK(Employees[[#This Row],[Middlename]])," ","."))</f>
        <v>DE VILLA MARITES D.</v>
      </c>
      <c r="C214" s="77" t="s">
        <v>337</v>
      </c>
      <c r="D214" s="77" t="s">
        <v>244</v>
      </c>
      <c r="E214" s="77" t="s">
        <v>2467</v>
      </c>
      <c r="F214" s="77" t="s">
        <v>212</v>
      </c>
      <c r="G214" s="78" t="s">
        <v>1996</v>
      </c>
      <c r="H214" s="77" t="s">
        <v>213</v>
      </c>
      <c r="I214" s="67" t="b">
        <f>COUNTIF(Employees[Employee Name],Employees[[#This Row],[Employee Name]])&gt;1</f>
        <v>0</v>
      </c>
    </row>
    <row r="215" spans="1:9" ht="30" hidden="1" customHeight="1" x14ac:dyDescent="0.3">
      <c r="A215" s="44" t="e">
        <f>IF(ISBLANK(Employees[[#This Row],[Employee Name]]),"",A213+1)</f>
        <v>#REF!</v>
      </c>
      <c r="B215" s="8" t="str">
        <f>CONCATENATE(Employees[[#This Row],[Lastname]]," ",Employees[[#This Row],[Firstname]], " ",LEFT(Employees[[#This Row],[Middlename]],1),IF(ISBLANK(Employees[[#This Row],[Middlename]])," ","."))</f>
        <v>DE VILLA JAYVEE U.</v>
      </c>
      <c r="C215" s="8" t="s">
        <v>337</v>
      </c>
      <c r="D215" s="8" t="s">
        <v>2021</v>
      </c>
      <c r="E215" s="8" t="s">
        <v>2022</v>
      </c>
      <c r="F215" s="8" t="s">
        <v>2023</v>
      </c>
      <c r="G215" s="8" t="s">
        <v>1996</v>
      </c>
      <c r="H215" s="8" t="s">
        <v>439</v>
      </c>
      <c r="I215" s="8" t="b">
        <f>COUNTIF(Employees[Employee Name],Employees[[#This Row],[Employee Name]])&gt;1</f>
        <v>0</v>
      </c>
    </row>
    <row r="216" spans="1:9" ht="30" hidden="1" customHeight="1" x14ac:dyDescent="0.3">
      <c r="A216" s="44" t="e">
        <f>IF(ISBLANK(Employees[[#This Row],[Employee Name]]),"",A215+1)</f>
        <v>#REF!</v>
      </c>
      <c r="B216" s="8" t="str">
        <f>CONCATENATE(Employees[[#This Row],[Lastname]]," ",Employees[[#This Row],[Firstname]], " ",LEFT(Employees[[#This Row],[Middlename]],1),IF(ISBLANK(Employees[[#This Row],[Middlename]])," ","."))</f>
        <v>DE VILLA MYRNA D.</v>
      </c>
      <c r="C216" s="8" t="s">
        <v>337</v>
      </c>
      <c r="D216" s="8" t="s">
        <v>529</v>
      </c>
      <c r="E216" s="8" t="s">
        <v>782</v>
      </c>
      <c r="F216" s="8" t="s">
        <v>198</v>
      </c>
      <c r="G216" s="18" t="s">
        <v>1996</v>
      </c>
      <c r="H216" s="8" t="s">
        <v>209</v>
      </c>
      <c r="I216" s="8" t="b">
        <f>COUNTIF(Employees[Employee Name],Employees[[#This Row],[Employee Name]])&gt;1</f>
        <v>0</v>
      </c>
    </row>
    <row r="217" spans="1:9" ht="30" hidden="1" customHeight="1" x14ac:dyDescent="0.3">
      <c r="A217" s="44" t="e">
        <f>IF(ISBLANK(Employees[[#This Row],[Employee Name]]),"",A216+1)</f>
        <v>#REF!</v>
      </c>
      <c r="B217" s="8" t="str">
        <f>CONCATENATE(Employees[[#This Row],[Lastname]]," ",Employees[[#This Row],[Firstname]], " ",LEFT(Employees[[#This Row],[Middlename]],1),IF(ISBLANK(Employees[[#This Row],[Middlename]])," ","."))</f>
        <v>DE VILLA OFELIA G.</v>
      </c>
      <c r="C217" s="8" t="s">
        <v>337</v>
      </c>
      <c r="D217" s="8" t="s">
        <v>197</v>
      </c>
      <c r="E217" s="8" t="s">
        <v>166</v>
      </c>
      <c r="F217" s="8" t="s">
        <v>198</v>
      </c>
      <c r="G217" s="18" t="s">
        <v>1996</v>
      </c>
      <c r="H217" s="8" t="s">
        <v>335</v>
      </c>
      <c r="I217" s="8" t="b">
        <f>COUNTIF(Employees[Employee Name],Employees[[#This Row],[Employee Name]])&gt;1</f>
        <v>0</v>
      </c>
    </row>
    <row r="218" spans="1:9" ht="30" hidden="1" customHeight="1" x14ac:dyDescent="0.3">
      <c r="A218" s="44" t="e">
        <f>IF(ISBLANK(Employees[[#This Row],[Employee Name]]),"",A217+1)</f>
        <v>#REF!</v>
      </c>
      <c r="B218" s="8" t="str">
        <f>CONCATENATE(Employees[[#This Row],[Lastname]]," ",Employees[[#This Row],[Firstname]], " ",LEFT(Employees[[#This Row],[Middlename]],1),IF(ISBLANK(Employees[[#This Row],[Middlename]])," ","."))</f>
        <v>DEL MUNDO ESTER B.</v>
      </c>
      <c r="C218" s="8" t="s">
        <v>447</v>
      </c>
      <c r="D218" s="8" t="s">
        <v>448</v>
      </c>
      <c r="E218" s="8" t="s">
        <v>145</v>
      </c>
      <c r="F218" s="8" t="s">
        <v>125</v>
      </c>
      <c r="G218" s="18" t="s">
        <v>1996</v>
      </c>
      <c r="H218" s="8" t="s">
        <v>271</v>
      </c>
      <c r="I218" s="8" t="b">
        <f>COUNTIF(Employees[Employee Name],Employees[[#This Row],[Employee Name]])&gt;1</f>
        <v>0</v>
      </c>
    </row>
    <row r="219" spans="1:9" ht="30" hidden="1" customHeight="1" x14ac:dyDescent="0.3">
      <c r="A219" s="44" t="e">
        <f>IF(ISBLANK(Employees[[#This Row],[Employee Name]]),"",A218+1)</f>
        <v>#REF!</v>
      </c>
      <c r="B219" s="8" t="str">
        <f>CONCATENATE(Employees[[#This Row],[Lastname]]," ",Employees[[#This Row],[Firstname]], " ",LEFT(Employees[[#This Row],[Middlename]],1),IF(ISBLANK(Employees[[#This Row],[Middlename]])," ","."))</f>
        <v>DEL MUNDO HERMOGENES C.</v>
      </c>
      <c r="C219" s="8" t="s">
        <v>447</v>
      </c>
      <c r="D219" s="8" t="s">
        <v>450</v>
      </c>
      <c r="E219" s="8" t="s">
        <v>134</v>
      </c>
      <c r="F219" s="8" t="s">
        <v>451</v>
      </c>
      <c r="G219" s="18" t="s">
        <v>1996</v>
      </c>
      <c r="H219" s="8" t="s">
        <v>271</v>
      </c>
      <c r="I219" s="8" t="b">
        <f>COUNTIF(Employees[Employee Name],Employees[[#This Row],[Employee Name]])&gt;1</f>
        <v>0</v>
      </c>
    </row>
    <row r="220" spans="1:9" ht="30" hidden="1" customHeight="1" x14ac:dyDescent="0.3">
      <c r="A220" s="44" t="e">
        <f>IF(ISBLANK(Employees[[#This Row],[Employee Name]]),"",A219+1)</f>
        <v>#REF!</v>
      </c>
      <c r="B220" s="8" t="str">
        <f>CONCATENATE(Employees[[#This Row],[Lastname]]," ",Employees[[#This Row],[Firstname]], " ",LEFT(Employees[[#This Row],[Middlename]],1),IF(ISBLANK(Employees[[#This Row],[Middlename]])," ","."))</f>
        <v>DEL MUNDO JONAS B.</v>
      </c>
      <c r="C220" s="8" t="s">
        <v>447</v>
      </c>
      <c r="D220" s="8" t="s">
        <v>1991</v>
      </c>
      <c r="E220" s="8" t="s">
        <v>145</v>
      </c>
      <c r="F220" s="8" t="s">
        <v>1290</v>
      </c>
      <c r="G220" s="18" t="s">
        <v>1290</v>
      </c>
      <c r="H220" s="8" t="s">
        <v>135</v>
      </c>
      <c r="I220" s="8" t="b">
        <f>COUNTIF(Employees[Employee Name],Employees[[#This Row],[Employee Name]])&gt;1</f>
        <v>0</v>
      </c>
    </row>
    <row r="221" spans="1:9" ht="30" hidden="1" customHeight="1" x14ac:dyDescent="0.3">
      <c r="A221" s="44" t="e">
        <f>IF(ISBLANK(Employees[[#This Row],[Employee Name]]),"",A220+1)</f>
        <v>#REF!</v>
      </c>
      <c r="B221" s="8" t="str">
        <f>CONCATENATE(Employees[[#This Row],[Lastname]]," ",Employees[[#This Row],[Firstname]], " ",LEFT(Employees[[#This Row],[Middlename]],1),IF(ISBLANK(Employees[[#This Row],[Middlename]])," ","."))</f>
        <v>DEL MUNDO ROSALLE A.</v>
      </c>
      <c r="C221" s="8" t="s">
        <v>447</v>
      </c>
      <c r="D221" s="8" t="s">
        <v>521</v>
      </c>
      <c r="E221" s="8" t="s">
        <v>88</v>
      </c>
      <c r="F221" s="8" t="s">
        <v>125</v>
      </c>
      <c r="G221" s="18" t="s">
        <v>1996</v>
      </c>
      <c r="H221" s="8" t="s">
        <v>156</v>
      </c>
      <c r="I221" s="8" t="b">
        <f>COUNTIF(Employees[Employee Name],Employees[[#This Row],[Employee Name]])&gt;1</f>
        <v>0</v>
      </c>
    </row>
    <row r="222" spans="1:9" ht="30" hidden="1" customHeight="1" x14ac:dyDescent="0.3">
      <c r="A222" s="44" t="e">
        <f>IF(ISBLANK(Employees[[#This Row],[Employee Name]]),"",A221+1)</f>
        <v>#REF!</v>
      </c>
      <c r="B222" s="8" t="str">
        <f>CONCATENATE(Employees[[#This Row],[Lastname]]," ",Employees[[#This Row],[Firstname]], " ",LEFT(Employees[[#This Row],[Middlename]],1),IF(ISBLANK(Employees[[#This Row],[Middlename]])," ","."))</f>
        <v>DELA CRUZ CHARITO A.</v>
      </c>
      <c r="C222" s="8" t="s">
        <v>1015</v>
      </c>
      <c r="D222" s="8" t="s">
        <v>1465</v>
      </c>
      <c r="E222" s="8" t="s">
        <v>663</v>
      </c>
      <c r="F222" s="8" t="s">
        <v>1290</v>
      </c>
      <c r="G222" s="18" t="s">
        <v>1290</v>
      </c>
      <c r="H222" s="8" t="s">
        <v>642</v>
      </c>
      <c r="I222" s="8" t="b">
        <f>COUNTIF(Employees[Employee Name],Employees[[#This Row],[Employee Name]])&gt;1</f>
        <v>0</v>
      </c>
    </row>
    <row r="223" spans="1:9" ht="30" hidden="1" customHeight="1" x14ac:dyDescent="0.3">
      <c r="A223" s="44" t="e">
        <f>IF(ISBLANK(Employees[[#This Row],[Employee Name]]),"",A222+1)</f>
        <v>#REF!</v>
      </c>
      <c r="B223" s="8" t="str">
        <f>CONCATENATE(Employees[[#This Row],[Lastname]]," ",Employees[[#This Row],[Firstname]], " ",LEFT(Employees[[#This Row],[Middlename]],1),IF(ISBLANK(Employees[[#This Row],[Middlename]])," ","."))</f>
        <v>DELA CRUZ EVANGELINE P.</v>
      </c>
      <c r="C223" s="8" t="s">
        <v>1015</v>
      </c>
      <c r="D223" s="8" t="s">
        <v>208</v>
      </c>
      <c r="E223" s="8" t="s">
        <v>124</v>
      </c>
      <c r="F223" s="8" t="s">
        <v>125</v>
      </c>
      <c r="G223" s="18" t="s">
        <v>1996</v>
      </c>
      <c r="H223" s="8" t="s">
        <v>1016</v>
      </c>
      <c r="I223" s="8" t="b">
        <f>COUNTIF(Employees[Employee Name],Employees[[#This Row],[Employee Name]])&gt;1</f>
        <v>0</v>
      </c>
    </row>
    <row r="224" spans="1:9" ht="30" hidden="1" customHeight="1" x14ac:dyDescent="0.3">
      <c r="A224" s="44" t="e">
        <f>IF(ISBLANK(Employees[[#This Row],[Employee Name]]),"",A223+1)</f>
        <v>#REF!</v>
      </c>
      <c r="B224" s="8" t="str">
        <f>CONCATENATE(Employees[[#This Row],[Lastname]]," ",Employees[[#This Row],[Firstname]], " ",LEFT(Employees[[#This Row],[Middlename]],1),IF(ISBLANK(Employees[[#This Row],[Middlename]])," ","."))</f>
        <v>DELA CRUZ SHEILA G.</v>
      </c>
      <c r="C224" s="8" t="s">
        <v>1015</v>
      </c>
      <c r="D224" s="18" t="s">
        <v>2357</v>
      </c>
      <c r="E224" s="8" t="s">
        <v>1989</v>
      </c>
      <c r="F224" s="8" t="s">
        <v>192</v>
      </c>
      <c r="G224" s="8" t="s">
        <v>1996</v>
      </c>
      <c r="H224" s="8" t="s">
        <v>97</v>
      </c>
      <c r="I224" s="8" t="b">
        <f>COUNTIF(Employees[Employee Name],Employees[[#This Row],[Employee Name]])&gt;1</f>
        <v>0</v>
      </c>
    </row>
    <row r="225" spans="1:9" ht="30" hidden="1" customHeight="1" x14ac:dyDescent="0.3">
      <c r="A225" s="44" t="e">
        <f>IF(ISBLANK(Employees[[#This Row],[Employee Name]]),"",A224+1)</f>
        <v>#REF!</v>
      </c>
      <c r="B225" s="8" t="str">
        <f>CONCATENATE(Employees[[#This Row],[Lastname]]," ",Employees[[#This Row],[Firstname]], " ",LEFT(Employees[[#This Row],[Middlename]],1),IF(ISBLANK(Employees[[#This Row],[Middlename]])," ","."))</f>
        <v>DELA GRACIA MA. CECILIA P.</v>
      </c>
      <c r="C225" s="8" t="s">
        <v>864</v>
      </c>
      <c r="D225" s="8" t="s">
        <v>865</v>
      </c>
      <c r="E225" s="8" t="s">
        <v>866</v>
      </c>
      <c r="F225" s="8" t="s">
        <v>867</v>
      </c>
      <c r="G225" s="18" t="s">
        <v>1996</v>
      </c>
      <c r="H225" s="8" t="s">
        <v>439</v>
      </c>
      <c r="I225" s="8" t="b">
        <f>COUNTIF(Employees[Employee Name],Employees[[#This Row],[Employee Name]])&gt;1</f>
        <v>0</v>
      </c>
    </row>
    <row r="226" spans="1:9" ht="30" hidden="1" customHeight="1" x14ac:dyDescent="0.3">
      <c r="A226" s="44" t="e">
        <f>IF(ISBLANK(Employees[[#This Row],[Employee Name]]),"",A225+1)</f>
        <v>#REF!</v>
      </c>
      <c r="B226" s="8" t="str">
        <f>CONCATENATE(Employees[[#This Row],[Lastname]]," ",Employees[[#This Row],[Firstname]], " ",LEFT(Employees[[#This Row],[Middlename]],1),IF(ISBLANK(Employees[[#This Row],[Middlename]])," ","."))</f>
        <v>DELA PEÑA ALFREDO C.</v>
      </c>
      <c r="C226" s="8" t="s">
        <v>999</v>
      </c>
      <c r="D226" s="8" t="s">
        <v>180</v>
      </c>
      <c r="E226" s="8" t="s">
        <v>901</v>
      </c>
      <c r="F226" s="8" t="s">
        <v>900</v>
      </c>
      <c r="G226" s="18" t="s">
        <v>1996</v>
      </c>
      <c r="H226" s="8" t="s">
        <v>271</v>
      </c>
      <c r="I226" s="8" t="b">
        <f>COUNTIF(Employees[Employee Name],Employees[[#This Row],[Employee Name]])&gt;1</f>
        <v>0</v>
      </c>
    </row>
    <row r="227" spans="1:9" ht="30" hidden="1" customHeight="1" x14ac:dyDescent="0.3">
      <c r="A227" s="44" t="e">
        <f>IF(ISBLANK(Employees[[#This Row],[Employee Name]]),"",A226+1)</f>
        <v>#REF!</v>
      </c>
      <c r="B227" s="8" t="str">
        <f>CONCATENATE(Employees[[#This Row],[Lastname]]," ",Employees[[#This Row],[Firstname]], " ",LEFT(Employees[[#This Row],[Middlename]],1),IF(ISBLANK(Employees[[#This Row],[Middlename]])," ","."))</f>
        <v>DELFINO NINA C.</v>
      </c>
      <c r="C227" s="8" t="s">
        <v>386</v>
      </c>
      <c r="D227" s="8" t="s">
        <v>387</v>
      </c>
      <c r="E227" s="8" t="s">
        <v>134</v>
      </c>
      <c r="F227" s="8" t="s">
        <v>96</v>
      </c>
      <c r="G227" s="8" t="s">
        <v>1996</v>
      </c>
      <c r="H227" s="8" t="s">
        <v>97</v>
      </c>
      <c r="I227" s="8" t="b">
        <f>COUNTIF(Employees[Employee Name],Employees[[#This Row],[Employee Name]])&gt;1</f>
        <v>0</v>
      </c>
    </row>
    <row r="228" spans="1:9" ht="30" hidden="1" customHeight="1" x14ac:dyDescent="0.3">
      <c r="A228" s="44" t="e">
        <f>IF(ISBLANK(Employees[[#This Row],[Employee Name]]),"",A227+1)</f>
        <v>#REF!</v>
      </c>
      <c r="B228" s="8" t="str">
        <f>CONCATENATE(Employees[[#This Row],[Lastname]]," ",Employees[[#This Row],[Firstname]], " ",LEFT(Employees[[#This Row],[Middlename]],1),IF(ISBLANK(Employees[[#This Row],[Middlename]])," ","."))</f>
        <v xml:space="preserve">DELMUNDO JONAS  </v>
      </c>
      <c r="C228" s="18" t="s">
        <v>2104</v>
      </c>
      <c r="D228" s="18" t="s">
        <v>1991</v>
      </c>
      <c r="E228" s="8"/>
      <c r="F228" s="18" t="s">
        <v>2105</v>
      </c>
      <c r="G228" s="8"/>
      <c r="H228" s="18" t="s">
        <v>135</v>
      </c>
      <c r="I228" s="8" t="b">
        <f>COUNTIF(Employees[Employee Name],Employees[[#This Row],[Employee Name]])&gt;1</f>
        <v>0</v>
      </c>
    </row>
    <row r="229" spans="1:9" ht="30" hidden="1" customHeight="1" x14ac:dyDescent="0.3">
      <c r="A229" s="44" t="e">
        <f>IF(ISBLANK(Employees[[#This Row],[Employee Name]]),"",A228+1)</f>
        <v>#REF!</v>
      </c>
      <c r="B229" s="8" t="str">
        <f>CONCATENATE(Employees[[#This Row],[Lastname]]," ",Employees[[#This Row],[Firstname]], " ",LEFT(Employees[[#This Row],[Middlename]],1),IF(ISBLANK(Employees[[#This Row],[Middlename]])," ","."))</f>
        <v>DEMATERA PEDRO B.</v>
      </c>
      <c r="C229" s="8" t="s">
        <v>1466</v>
      </c>
      <c r="D229" s="8" t="s">
        <v>1467</v>
      </c>
      <c r="E229" s="8" t="s">
        <v>800</v>
      </c>
      <c r="F229" s="8" t="s">
        <v>1290</v>
      </c>
      <c r="G229" s="18" t="s">
        <v>1290</v>
      </c>
      <c r="H229" s="8" t="s">
        <v>350</v>
      </c>
      <c r="I229" s="8" t="b">
        <f>COUNTIF(Employees[Employee Name],Employees[[#This Row],[Employee Name]])&gt;1</f>
        <v>0</v>
      </c>
    </row>
    <row r="230" spans="1:9" ht="30" hidden="1" customHeight="1" x14ac:dyDescent="0.3">
      <c r="A230" s="44" t="e">
        <f>IF(ISBLANK(Employees[[#This Row],[Employee Name]]),"",A229+1)</f>
        <v>#REF!</v>
      </c>
      <c r="B230" s="8" t="str">
        <f>CONCATENATE(Employees[[#This Row],[Lastname]]," ",Employees[[#This Row],[Firstname]], " ",LEFT(Employees[[#This Row],[Middlename]],1),IF(ISBLANK(Employees[[#This Row],[Middlename]])," ","."))</f>
        <v>DERLA APOLONIO JR D.</v>
      </c>
      <c r="C230" s="8" t="s">
        <v>1468</v>
      </c>
      <c r="D230" s="8" t="s">
        <v>1469</v>
      </c>
      <c r="E230" s="8" t="s">
        <v>119</v>
      </c>
      <c r="F230" s="8" t="s">
        <v>1290</v>
      </c>
      <c r="G230" s="18" t="s">
        <v>1290</v>
      </c>
      <c r="H230" s="8" t="s">
        <v>289</v>
      </c>
      <c r="I230" s="8" t="b">
        <f>COUNTIF(Employees[Employee Name],Employees[[#This Row],[Employee Name]])&gt;1</f>
        <v>0</v>
      </c>
    </row>
    <row r="231" spans="1:9" ht="30" hidden="1" customHeight="1" x14ac:dyDescent="0.3">
      <c r="A231" s="44" t="e">
        <f>IF(ISBLANK(Employees[[#This Row],[Employee Name]]),"",A230+1)</f>
        <v>#REF!</v>
      </c>
      <c r="B231" s="8" t="str">
        <f>CONCATENATE(Employees[[#This Row],[Lastname]]," ",Employees[[#This Row],[Firstname]], " ",LEFT(Employees[[#This Row],[Middlename]],1),IF(ISBLANK(Employees[[#This Row],[Middlename]])," ","."))</f>
        <v>DERLA ARTHUR D.</v>
      </c>
      <c r="C231" s="8" t="s">
        <v>1468</v>
      </c>
      <c r="D231" s="8" t="s">
        <v>1470</v>
      </c>
      <c r="E231" s="8" t="s">
        <v>1471</v>
      </c>
      <c r="F231" s="8" t="s">
        <v>1290</v>
      </c>
      <c r="G231" s="18" t="s">
        <v>1290</v>
      </c>
      <c r="H231" s="8" t="s">
        <v>289</v>
      </c>
      <c r="I231" s="8" t="b">
        <f>COUNTIF(Employees[Employee Name],Employees[[#This Row],[Employee Name]])&gt;1</f>
        <v>0</v>
      </c>
    </row>
    <row r="232" spans="1:9" ht="30" hidden="1" customHeight="1" x14ac:dyDescent="0.3">
      <c r="A232" s="44" t="e">
        <f>IF(ISBLANK(Employees[[#This Row],[Employee Name]]),"",A231+1)</f>
        <v>#REF!</v>
      </c>
      <c r="B232" s="8" t="str">
        <f>CONCATENATE(Employees[[#This Row],[Lastname]]," ",Employees[[#This Row],[Firstname]], " ",LEFT(Employees[[#This Row],[Middlename]],1),IF(ISBLANK(Employees[[#This Row],[Middlename]])," ","."))</f>
        <v>DESEPEDA ADELAIDA R.</v>
      </c>
      <c r="C232" s="18" t="s">
        <v>2102</v>
      </c>
      <c r="D232" s="18" t="s">
        <v>263</v>
      </c>
      <c r="E232" s="18" t="s">
        <v>330</v>
      </c>
      <c r="F232" s="18" t="s">
        <v>1290</v>
      </c>
      <c r="G232" s="8"/>
      <c r="H232" s="18" t="s">
        <v>209</v>
      </c>
      <c r="I232" s="8" t="b">
        <f>COUNTIF(Employees[Employee Name],Employees[[#This Row],[Employee Name]])&gt;1</f>
        <v>0</v>
      </c>
    </row>
    <row r="233" spans="1:9" ht="30" hidden="1" customHeight="1" x14ac:dyDescent="0.3">
      <c r="A233" s="44" t="e">
        <f>IF(ISBLANK(Employees[[#This Row],[Employee Name]]),"",A232+1)</f>
        <v>#REF!</v>
      </c>
      <c r="B233" s="8" t="str">
        <f>CONCATENATE(Employees[[#This Row],[Lastname]]," ",Employees[[#This Row],[Firstname]], " ",LEFT(Employees[[#This Row],[Middlename]],1),IF(ISBLANK(Employees[[#This Row],[Middlename]])," ","."))</f>
        <v>DESINGAŃO PURIFICACION A.</v>
      </c>
      <c r="C233" s="8" t="s">
        <v>1472</v>
      </c>
      <c r="D233" s="8" t="s">
        <v>1473</v>
      </c>
      <c r="E233" s="8" t="s">
        <v>1474</v>
      </c>
      <c r="F233" s="8" t="s">
        <v>1290</v>
      </c>
      <c r="G233" s="18" t="s">
        <v>1290</v>
      </c>
      <c r="H233" s="8" t="s">
        <v>361</v>
      </c>
      <c r="I233" s="8" t="b">
        <f>COUNTIF(Employees[Employee Name],Employees[[#This Row],[Employee Name]])&gt;1</f>
        <v>0</v>
      </c>
    </row>
    <row r="234" spans="1:9" ht="30" hidden="1" customHeight="1" x14ac:dyDescent="0.3">
      <c r="A234" s="44" t="e">
        <f>IF(ISBLANK(Employees[[#This Row],[Employee Name]]),"",A233+1)</f>
        <v>#REF!</v>
      </c>
      <c r="B234" s="8" t="str">
        <f>CONCATENATE(Employees[[#This Row],[Lastname]]," ",Employees[[#This Row],[Firstname]], " ",LEFT(Employees[[#This Row],[Middlename]],1),IF(ISBLANK(Employees[[#This Row],[Middlename]])," ","."))</f>
        <v xml:space="preserve">DESIPEDA ALDWIN  </v>
      </c>
      <c r="C234" s="18" t="s">
        <v>1475</v>
      </c>
      <c r="D234" s="18" t="s">
        <v>2100</v>
      </c>
      <c r="E234" s="8"/>
      <c r="F234" s="18" t="s">
        <v>1290</v>
      </c>
      <c r="G234" s="18"/>
      <c r="H234" s="18" t="s">
        <v>289</v>
      </c>
      <c r="I234" s="8" t="b">
        <f>COUNTIF(Employees[Employee Name],Employees[[#This Row],[Employee Name]])&gt;1</f>
        <v>0</v>
      </c>
    </row>
    <row r="235" spans="1:9" ht="30" hidden="1" customHeight="1" x14ac:dyDescent="0.3">
      <c r="A235" s="44" t="e">
        <f>IF(ISBLANK(Employees[[#This Row],[Employee Name]]),"",#REF!+1)</f>
        <v>#REF!</v>
      </c>
      <c r="B235" s="8" t="str">
        <f>CONCATENATE(Employees[[#This Row],[Lastname]]," ",Employees[[#This Row],[Firstname]], " ",LEFT(Employees[[#This Row],[Middlename]],1),IF(ISBLANK(Employees[[#This Row],[Middlename]])," ","."))</f>
        <v>DEVILLA ALICE P.</v>
      </c>
      <c r="C235" s="18" t="s">
        <v>2096</v>
      </c>
      <c r="D235" s="18" t="s">
        <v>2097</v>
      </c>
      <c r="E235" s="18" t="s">
        <v>124</v>
      </c>
      <c r="F235" s="18" t="s">
        <v>1290</v>
      </c>
      <c r="G235" s="8"/>
      <c r="H235" s="18" t="s">
        <v>2053</v>
      </c>
      <c r="I235" s="8" t="b">
        <f>COUNTIF(Employees[Employee Name],Employees[[#This Row],[Employee Name]])&gt;1</f>
        <v>0</v>
      </c>
    </row>
    <row r="236" spans="1:9" ht="30" hidden="1" customHeight="1" x14ac:dyDescent="0.3">
      <c r="A236" s="44" t="e">
        <f>IF(ISBLANK(Employees[[#This Row],[Employee Name]]),"",A235+1)</f>
        <v>#REF!</v>
      </c>
      <c r="B236" s="8" t="str">
        <f>CONCATENATE(Employees[[#This Row],[Lastname]]," ",Employees[[#This Row],[Firstname]], " ",LEFT(Employees[[#This Row],[Middlename]],1),IF(ISBLANK(Employees[[#This Row],[Middlename]])," ","."))</f>
        <v>DIAZ CAROLINA P.</v>
      </c>
      <c r="C236" s="8" t="s">
        <v>1287</v>
      </c>
      <c r="D236" s="8" t="s">
        <v>542</v>
      </c>
      <c r="E236" s="8" t="s">
        <v>124</v>
      </c>
      <c r="F236" s="8" t="s">
        <v>1290</v>
      </c>
      <c r="G236" s="18" t="s">
        <v>1290</v>
      </c>
      <c r="H236" s="8" t="s">
        <v>361</v>
      </c>
      <c r="I236" s="8" t="b">
        <f>COUNTIF(Employees[Employee Name],Employees[[#This Row],[Employee Name]])&gt;1</f>
        <v>0</v>
      </c>
    </row>
    <row r="237" spans="1:9" s="8" customFormat="1" ht="30" hidden="1" customHeight="1" x14ac:dyDescent="0.3">
      <c r="A237" s="44" t="e">
        <f>IF(ISBLANK(Employees[[#This Row],[Employee Name]]),"",A236+1)</f>
        <v>#REF!</v>
      </c>
      <c r="B237" s="8" t="str">
        <f>CONCATENATE(Employees[[#This Row],[Lastname]]," ",Employees[[#This Row],[Firstname]], " ",LEFT(Employees[[#This Row],[Middlename]],1),IF(ISBLANK(Employees[[#This Row],[Middlename]])," ","."))</f>
        <v xml:space="preserve">DIGNO DANILO  </v>
      </c>
      <c r="C237" s="8" t="s">
        <v>1478</v>
      </c>
      <c r="D237" s="8" t="s">
        <v>306</v>
      </c>
      <c r="F237" s="8" t="s">
        <v>1290</v>
      </c>
      <c r="G237" s="18" t="s">
        <v>1290</v>
      </c>
      <c r="H237" s="8" t="s">
        <v>289</v>
      </c>
      <c r="I237" s="8" t="b">
        <f>COUNTIF(Employees[Employee Name],Employees[[#This Row],[Employee Name]])&gt;1</f>
        <v>0</v>
      </c>
    </row>
    <row r="238" spans="1:9" s="8" customFormat="1" ht="30" hidden="1" customHeight="1" x14ac:dyDescent="0.3">
      <c r="A238" s="44" t="e">
        <f>IF(ISBLANK(Employees[[#This Row],[Employee Name]]),"",A237+1)</f>
        <v>#REF!</v>
      </c>
      <c r="B238" s="8" t="str">
        <f>CONCATENATE(Employees[[#This Row],[Lastname]]," ",Employees[[#This Row],[Firstname]], " ",LEFT(Employees[[#This Row],[Middlename]],1),IF(ISBLANK(Employees[[#This Row],[Middlename]])," ","."))</f>
        <v xml:space="preserve">DIGO MANUEL  </v>
      </c>
      <c r="C238" s="8" t="s">
        <v>291</v>
      </c>
      <c r="D238" s="8" t="s">
        <v>292</v>
      </c>
      <c r="F238" s="18" t="s">
        <v>2002</v>
      </c>
      <c r="G238" s="18" t="s">
        <v>1996</v>
      </c>
      <c r="H238" s="8" t="s">
        <v>199</v>
      </c>
      <c r="I238" s="8" t="b">
        <f>COUNTIF(Employees[Employee Name],Employees[[#This Row],[Employee Name]])&gt;1</f>
        <v>0</v>
      </c>
    </row>
    <row r="239" spans="1:9" s="8" customFormat="1" ht="30" hidden="1" customHeight="1" x14ac:dyDescent="0.3">
      <c r="A239" s="44" t="e">
        <f>IF(ISBLANK(Employees[[#This Row],[Employee Name]]),"",A238+1)</f>
        <v>#REF!</v>
      </c>
      <c r="B239" s="8" t="str">
        <f>CONCATENATE(Employees[[#This Row],[Lastname]]," ",Employees[[#This Row],[Firstname]], " ",LEFT(Employees[[#This Row],[Middlename]],1),IF(ISBLANK(Employees[[#This Row],[Middlename]])," ","."))</f>
        <v>DIGO MARIE BERNADETTE C.</v>
      </c>
      <c r="C239" s="8" t="s">
        <v>291</v>
      </c>
      <c r="D239" s="8" t="s">
        <v>1479</v>
      </c>
      <c r="E239" s="8" t="s">
        <v>1480</v>
      </c>
      <c r="F239" s="8" t="s">
        <v>1290</v>
      </c>
      <c r="G239" s="18" t="s">
        <v>1290</v>
      </c>
      <c r="H239" s="8" t="s">
        <v>97</v>
      </c>
      <c r="I239" s="8" t="b">
        <f>COUNTIF(Employees[Employee Name],Employees[[#This Row],[Employee Name]])&gt;1</f>
        <v>0</v>
      </c>
    </row>
    <row r="240" spans="1:9" ht="30" hidden="1" customHeight="1" x14ac:dyDescent="0.3">
      <c r="A240" s="44" t="e">
        <f>IF(ISBLANK(Employees[[#This Row],[Employee Name]]),"",A239+1)</f>
        <v>#REF!</v>
      </c>
      <c r="B240" s="8" t="str">
        <f>CONCATENATE(Employees[[#This Row],[Lastname]]," ",Employees[[#This Row],[Firstname]], " ",LEFT(Employees[[#This Row],[Middlename]],1),IF(ISBLANK(Employees[[#This Row],[Middlename]])," ","."))</f>
        <v>DIGO VIRGILIO M.</v>
      </c>
      <c r="C240" s="18" t="s">
        <v>291</v>
      </c>
      <c r="D240" s="18" t="s">
        <v>1130</v>
      </c>
      <c r="E240" s="18" t="s">
        <v>84</v>
      </c>
      <c r="F240" s="18" t="s">
        <v>198</v>
      </c>
      <c r="G240" s="8"/>
      <c r="H240" s="18" t="s">
        <v>1066</v>
      </c>
      <c r="I240" s="8" t="b">
        <f>COUNTIF(Employees[Employee Name],Employees[[#This Row],[Employee Name]])&gt;1</f>
        <v>0</v>
      </c>
    </row>
    <row r="241" spans="1:9" ht="30" hidden="1" customHeight="1" x14ac:dyDescent="0.3">
      <c r="A241" s="44" t="e">
        <f>IF(ISBLANK(Employees[[#This Row],[Employee Name]]),"",A240+1)</f>
        <v>#REF!</v>
      </c>
      <c r="B241" s="8" t="str">
        <f>CONCATENATE(Employees[[#This Row],[Lastname]]," ",Employees[[#This Row],[Firstname]], " ",LEFT(Employees[[#This Row],[Middlename]],1),IF(ISBLANK(Employees[[#This Row],[Middlename]])," ","."))</f>
        <v>DILIDILI AIREEN M.</v>
      </c>
      <c r="C241" s="8" t="s">
        <v>1481</v>
      </c>
      <c r="D241" s="8" t="s">
        <v>1482</v>
      </c>
      <c r="E241" s="8" t="s">
        <v>806</v>
      </c>
      <c r="F241" s="8" t="s">
        <v>1290</v>
      </c>
      <c r="G241" s="18" t="s">
        <v>1290</v>
      </c>
      <c r="H241" s="8" t="s">
        <v>1705</v>
      </c>
      <c r="I241" s="8" t="b">
        <f>COUNTIF(Employees[Employee Name],Employees[[#This Row],[Employee Name]])&gt;1</f>
        <v>0</v>
      </c>
    </row>
    <row r="242" spans="1:9" ht="30" hidden="1" customHeight="1" x14ac:dyDescent="0.3">
      <c r="A242" s="44" t="e">
        <f>IF(ISBLANK(Employees[[#This Row],[Employee Name]]),"",A241+1)</f>
        <v>#REF!</v>
      </c>
      <c r="B242" s="8" t="str">
        <f>CONCATENATE(Employees[[#This Row],[Lastname]]," ",Employees[[#This Row],[Firstname]], " ",LEFT(Employees[[#This Row],[Middlename]],1),IF(ISBLANK(Employees[[#This Row],[Middlename]])," ","."))</f>
        <v>DIMAANO LEOVIGILDA A.</v>
      </c>
      <c r="C242" s="8" t="s">
        <v>1483</v>
      </c>
      <c r="D242" s="8" t="s">
        <v>1484</v>
      </c>
      <c r="E242" s="8" t="s">
        <v>284</v>
      </c>
      <c r="F242" s="8" t="s">
        <v>1290</v>
      </c>
      <c r="G242" s="18" t="s">
        <v>1290</v>
      </c>
      <c r="H242" s="8" t="s">
        <v>1707</v>
      </c>
      <c r="I242" s="8" t="b">
        <f>COUNTIF(Employees[Employee Name],Employees[[#This Row],[Employee Name]])&gt;1</f>
        <v>0</v>
      </c>
    </row>
    <row r="243" spans="1:9" ht="30" hidden="1" customHeight="1" x14ac:dyDescent="0.3">
      <c r="A243" s="44" t="e">
        <f>IF(ISBLANK(Employees[[#This Row],[Employee Name]]),"",A242+1)</f>
        <v>#REF!</v>
      </c>
      <c r="B243" s="8" t="str">
        <f>CONCATENATE(Employees[[#This Row],[Lastname]]," ",Employees[[#This Row],[Firstname]], " ",LEFT(Employees[[#This Row],[Middlename]],1),IF(ISBLANK(Employees[[#This Row],[Middlename]])," ","."))</f>
        <v>DIMAILIG ARLYN R.</v>
      </c>
      <c r="C243" s="8" t="s">
        <v>1485</v>
      </c>
      <c r="D243" s="8" t="s">
        <v>1486</v>
      </c>
      <c r="E243" s="8" t="s">
        <v>330</v>
      </c>
      <c r="F243" s="8" t="s">
        <v>1290</v>
      </c>
      <c r="G243" s="18" t="s">
        <v>1290</v>
      </c>
      <c r="H243" s="8" t="s">
        <v>590</v>
      </c>
      <c r="I243" s="8" t="b">
        <f>COUNTIF(Employees[Employee Name],Employees[[#This Row],[Employee Name]])&gt;1</f>
        <v>0</v>
      </c>
    </row>
    <row r="244" spans="1:9" ht="30" customHeight="1" x14ac:dyDescent="0.3">
      <c r="A244" s="44" t="e">
        <f>IF(ISBLANK(Employees[[#This Row],[Employee Name]]),"",A243+1)</f>
        <v>#REF!</v>
      </c>
      <c r="B244" s="8" t="str">
        <f>CONCATENATE(Employees[[#This Row],[Lastname]]," ",Employees[[#This Row],[Firstname]], " ",LEFT(Employees[[#This Row],[Middlename]],1),IF(ISBLANK(Employees[[#This Row],[Middlename]])," ","."))</f>
        <v>DIMAPILIS ALFREDO C.</v>
      </c>
      <c r="C244" s="8" t="s">
        <v>100</v>
      </c>
      <c r="D244" s="8" t="s">
        <v>180</v>
      </c>
      <c r="E244" s="8" t="s">
        <v>134</v>
      </c>
      <c r="F244" s="8" t="s">
        <v>181</v>
      </c>
      <c r="G244" s="18" t="s">
        <v>1996</v>
      </c>
      <c r="H244" s="8" t="s">
        <v>182</v>
      </c>
      <c r="I244" s="8" t="b">
        <f>COUNTIF(Employees[Employee Name],Employees[[#This Row],[Employee Name]])&gt;1</f>
        <v>0</v>
      </c>
    </row>
    <row r="245" spans="1:9" ht="30" customHeight="1" x14ac:dyDescent="0.3">
      <c r="A245" s="44" t="e">
        <f>IF(ISBLANK(Employees[[#This Row],[Employee Name]]),"",A244+1)</f>
        <v>#REF!</v>
      </c>
      <c r="B245" s="8" t="str">
        <f>CONCATENATE(Employees[[#This Row],[Lastname]]," ",Employees[[#This Row],[Firstname]], " ",LEFT(Employees[[#This Row],[Middlename]],1),IF(ISBLANK(Employees[[#This Row],[Middlename]])," ","."))</f>
        <v>DIMAPILIS ANTHONY A.</v>
      </c>
      <c r="C245" s="8" t="s">
        <v>100</v>
      </c>
      <c r="D245" s="8" t="s">
        <v>101</v>
      </c>
      <c r="E245" s="8" t="s">
        <v>88</v>
      </c>
      <c r="F245" s="8" t="s">
        <v>102</v>
      </c>
      <c r="G245" s="8" t="s">
        <v>1996</v>
      </c>
      <c r="H245" s="8" t="s">
        <v>103</v>
      </c>
      <c r="I245" s="8" t="b">
        <f>COUNTIF(Employees[Employee Name],Employees[[#This Row],[Employee Name]])&gt;1</f>
        <v>0</v>
      </c>
    </row>
    <row r="246" spans="1:9" ht="30" customHeight="1" x14ac:dyDescent="0.3">
      <c r="A246" s="44" t="e">
        <f>IF(ISBLANK(Employees[[#This Row],[Employee Name]]),"",A245+1)</f>
        <v>#REF!</v>
      </c>
      <c r="B246" s="8" t="str">
        <f>CONCATENATE(Employees[[#This Row],[Lastname]]," ",Employees[[#This Row],[Firstname]], " ",LEFT(Employees[[#This Row],[Middlename]],1),IF(ISBLANK(Employees[[#This Row],[Middlename]])," ","."))</f>
        <v>DIMAPILIS ARIEL M.</v>
      </c>
      <c r="C246" s="8" t="s">
        <v>100</v>
      </c>
      <c r="D246" s="8" t="s">
        <v>400</v>
      </c>
      <c r="E246" s="8" t="s">
        <v>320</v>
      </c>
      <c r="F246" s="8" t="s">
        <v>401</v>
      </c>
      <c r="G246" s="8" t="s">
        <v>1996</v>
      </c>
      <c r="H246" s="8" t="s">
        <v>103</v>
      </c>
      <c r="I246" s="8" t="b">
        <f>COUNTIF(Employees[Employee Name],Employees[[#This Row],[Employee Name]])&gt;1</f>
        <v>0</v>
      </c>
    </row>
    <row r="247" spans="1:9" ht="30" customHeight="1" x14ac:dyDescent="0.3">
      <c r="A247" s="44" t="e">
        <f>IF(ISBLANK(Employees[[#This Row],[Employee Name]]),"",A246+1)</f>
        <v>#REF!</v>
      </c>
      <c r="B247" s="8" t="str">
        <f>CONCATENATE(Employees[[#This Row],[Lastname]]," ",Employees[[#This Row],[Firstname]], " ",LEFT(Employees[[#This Row],[Middlename]],1),IF(ISBLANK(Employees[[#This Row],[Middlename]])," ","."))</f>
        <v>DIMAPILIS DENNIS C.</v>
      </c>
      <c r="C247" s="8" t="s">
        <v>100</v>
      </c>
      <c r="D247" s="8" t="s">
        <v>300</v>
      </c>
      <c r="E247" s="8" t="s">
        <v>134</v>
      </c>
      <c r="F247" s="8" t="s">
        <v>301</v>
      </c>
      <c r="G247" s="18" t="s">
        <v>1996</v>
      </c>
      <c r="H247" s="8" t="s">
        <v>296</v>
      </c>
      <c r="I247" s="8" t="b">
        <f>COUNTIF(Employees[Employee Name],Employees[[#This Row],[Employee Name]])&gt;1</f>
        <v>0</v>
      </c>
    </row>
    <row r="248" spans="1:9" ht="30" customHeight="1" x14ac:dyDescent="0.3">
      <c r="A248" s="44" t="e">
        <f>IF(ISBLANK(Employees[[#This Row],[Employee Name]]),"",A247+1)</f>
        <v>#REF!</v>
      </c>
      <c r="B248" s="8" t="str">
        <f>CONCATENATE(Employees[[#This Row],[Lastname]]," ",Employees[[#This Row],[Firstname]], " ",LEFT(Employees[[#This Row],[Middlename]],1),IF(ISBLANK(Employees[[#This Row],[Middlename]])," ","."))</f>
        <v>DIMAPILIS ELIZABETH A.</v>
      </c>
      <c r="C248" s="8" t="s">
        <v>100</v>
      </c>
      <c r="D248" s="8" t="s">
        <v>211</v>
      </c>
      <c r="E248" s="8" t="s">
        <v>616</v>
      </c>
      <c r="F248" s="8" t="s">
        <v>212</v>
      </c>
      <c r="G248" s="18" t="s">
        <v>1996</v>
      </c>
      <c r="H248" s="8" t="s">
        <v>213</v>
      </c>
      <c r="I248" s="8" t="b">
        <f>COUNTIF(Employees[Employee Name],Employees[[#This Row],[Employee Name]])&gt;1</f>
        <v>0</v>
      </c>
    </row>
    <row r="249" spans="1:9" ht="30" customHeight="1" x14ac:dyDescent="0.3">
      <c r="A249" s="44" t="e">
        <f>IF(ISBLANK(Employees[[#This Row],[Employee Name]]),"",A248+1)</f>
        <v>#REF!</v>
      </c>
      <c r="B249" s="8" t="str">
        <f>CONCATENATE(Employees[[#This Row],[Lastname]]," ",Employees[[#This Row],[Firstname]], " ",LEFT(Employees[[#This Row],[Middlename]],1),IF(ISBLANK(Employees[[#This Row],[Middlename]])," ","."))</f>
        <v>DIMAPILIS ELVIRA S.</v>
      </c>
      <c r="C249" s="8" t="s">
        <v>100</v>
      </c>
      <c r="D249" s="8" t="s">
        <v>499</v>
      </c>
      <c r="E249" s="8" t="s">
        <v>161</v>
      </c>
      <c r="F249" s="8" t="s">
        <v>125</v>
      </c>
      <c r="G249" s="18" t="s">
        <v>1996</v>
      </c>
      <c r="H249" s="8" t="s">
        <v>103</v>
      </c>
      <c r="I249" s="8" t="b">
        <f>COUNTIF(Employees[Employee Name],Employees[[#This Row],[Employee Name]])&gt;1</f>
        <v>0</v>
      </c>
    </row>
    <row r="250" spans="1:9" ht="30" customHeight="1" x14ac:dyDescent="0.3">
      <c r="A250" s="44" t="e">
        <f>IF(ISBLANK(Employees[[#This Row],[Employee Name]]),"",A249+1)</f>
        <v>#REF!</v>
      </c>
      <c r="B250" s="8" t="str">
        <f>CONCATENATE(Employees[[#This Row],[Lastname]]," ",Employees[[#This Row],[Firstname]], " ",LEFT(Employees[[#This Row],[Middlename]],1),IF(ISBLANK(Employees[[#This Row],[Middlename]])," ","."))</f>
        <v>DIMAPILIS JONNA T.</v>
      </c>
      <c r="C250" s="8" t="s">
        <v>100</v>
      </c>
      <c r="D250" s="8" t="s">
        <v>106</v>
      </c>
      <c r="E250" s="8" t="s">
        <v>107</v>
      </c>
      <c r="F250" s="8" t="s">
        <v>108</v>
      </c>
      <c r="G250" s="18" t="s">
        <v>1996</v>
      </c>
      <c r="H250" s="8" t="s">
        <v>109</v>
      </c>
      <c r="I250" s="8" t="b">
        <f>COUNTIF(Employees[Employee Name],Employees[[#This Row],[Employee Name]])&gt;1</f>
        <v>0</v>
      </c>
    </row>
    <row r="251" spans="1:9" ht="30" customHeight="1" x14ac:dyDescent="0.3">
      <c r="A251" s="44" t="e">
        <f>IF(ISBLANK(Employees[[#This Row],[Employee Name]]),"",A250+1)</f>
        <v>#REF!</v>
      </c>
      <c r="B251" s="8" t="str">
        <f>CONCATENATE(Employees[[#This Row],[Lastname]]," ",Employees[[#This Row],[Firstname]], " ",LEFT(Employees[[#This Row],[Middlename]],1),IF(ISBLANK(Employees[[#This Row],[Middlename]])," ","."))</f>
        <v>DIMAPILIS JOSEPHINE P.</v>
      </c>
      <c r="C251" s="8" t="s">
        <v>100</v>
      </c>
      <c r="D251" s="8" t="s">
        <v>406</v>
      </c>
      <c r="E251" s="8" t="s">
        <v>124</v>
      </c>
      <c r="F251" s="8" t="s">
        <v>125</v>
      </c>
      <c r="G251" s="18" t="s">
        <v>1996</v>
      </c>
      <c r="H251" s="8" t="s">
        <v>103</v>
      </c>
      <c r="I251" s="8" t="b">
        <f>COUNTIF(Employees[Employee Name],Employees[[#This Row],[Employee Name]])&gt;1</f>
        <v>0</v>
      </c>
    </row>
    <row r="252" spans="1:9" ht="30" customHeight="1" x14ac:dyDescent="0.3">
      <c r="A252" s="44" t="e">
        <f>IF(ISBLANK(Employees[[#This Row],[Employee Name]]),"",A251+1)</f>
        <v>#REF!</v>
      </c>
      <c r="B252" s="8" t="str">
        <f>CONCATENATE(Employees[[#This Row],[Lastname]]," ",Employees[[#This Row],[Firstname]], " ",LEFT(Employees[[#This Row],[Middlename]],1),IF(ISBLANK(Employees[[#This Row],[Middlename]])," ","."))</f>
        <v>DIMAPILIS MA. TRINIDAD S.</v>
      </c>
      <c r="C252" s="8" t="s">
        <v>100</v>
      </c>
      <c r="D252" s="8" t="s">
        <v>259</v>
      </c>
      <c r="E252" s="8" t="s">
        <v>161</v>
      </c>
      <c r="F252" s="8" t="s">
        <v>198</v>
      </c>
      <c r="G252" s="18" t="s">
        <v>1996</v>
      </c>
      <c r="H252" s="8" t="s">
        <v>260</v>
      </c>
      <c r="I252" s="8" t="b">
        <f>COUNTIF(Employees[Employee Name],Employees[[#This Row],[Employee Name]])&gt;1</f>
        <v>0</v>
      </c>
    </row>
    <row r="253" spans="1:9" ht="30" customHeight="1" x14ac:dyDescent="0.3">
      <c r="A253" s="44" t="e">
        <f>IF(ISBLANK(Employees[[#This Row],[Employee Name]]),"",A252+1)</f>
        <v>#REF!</v>
      </c>
      <c r="B253" s="8" t="str">
        <f>CONCATENATE(Employees[[#This Row],[Lastname]]," ",Employees[[#This Row],[Firstname]], " ",LEFT(Employees[[#This Row],[Middlename]],1),IF(ISBLANK(Employees[[#This Row],[Middlename]])," ","."))</f>
        <v>DIMAPILIS VILMA T.</v>
      </c>
      <c r="C253" s="8" t="s">
        <v>100</v>
      </c>
      <c r="D253" s="8" t="s">
        <v>524</v>
      </c>
      <c r="E253" s="8" t="s">
        <v>879</v>
      </c>
      <c r="F253" s="8" t="s">
        <v>198</v>
      </c>
      <c r="G253" s="18" t="s">
        <v>1996</v>
      </c>
      <c r="H253" s="8" t="s">
        <v>209</v>
      </c>
      <c r="I253" s="8" t="b">
        <f>COUNTIF(Employees[Employee Name],Employees[[#This Row],[Employee Name]])&gt;1</f>
        <v>0</v>
      </c>
    </row>
    <row r="254" spans="1:9" ht="30" customHeight="1" x14ac:dyDescent="0.3">
      <c r="A254" s="44" t="e">
        <f>IF(ISBLANK(Employees[[#This Row],[Employee Name]]),"",A253+1)</f>
        <v>#REF!</v>
      </c>
      <c r="B254" s="8" t="str">
        <f>CONCATENATE(Employees[[#This Row],[Lastname]]," ",Employees[[#This Row],[Firstname]], " ",LEFT(Employees[[#This Row],[Middlename]],1),IF(ISBLANK(Employees[[#This Row],[Middlename]])," ","."))</f>
        <v>DIMAPILIS VINCE BENEDICT R.</v>
      </c>
      <c r="C254" s="8" t="s">
        <v>100</v>
      </c>
      <c r="D254" s="8" t="s">
        <v>1487</v>
      </c>
      <c r="E254" s="8" t="s">
        <v>1488</v>
      </c>
      <c r="F254" s="8" t="s">
        <v>1704</v>
      </c>
      <c r="G254" s="18" t="s">
        <v>1704</v>
      </c>
      <c r="H254" s="8" t="s">
        <v>135</v>
      </c>
      <c r="I254" s="8" t="b">
        <f>COUNTIF(Employees[Employee Name],Employees[[#This Row],[Employee Name]])&gt;1</f>
        <v>0</v>
      </c>
    </row>
    <row r="255" spans="1:9" ht="30" hidden="1" customHeight="1" x14ac:dyDescent="0.3">
      <c r="A255" s="44" t="e">
        <f>IF(ISBLANK(Employees[[#This Row],[Employee Name]]),"",A254+1)</f>
        <v>#REF!</v>
      </c>
      <c r="B255" s="8" t="str">
        <f>CONCATENATE(Employees[[#This Row],[Lastname]]," ",Employees[[#This Row],[Firstname]], " ",LEFT(Employees[[#This Row],[Middlename]],1),IF(ISBLANK(Employees[[#This Row],[Middlename]])," ","."))</f>
        <v>DIMARANAN ANNA P.</v>
      </c>
      <c r="C255" s="8" t="s">
        <v>168</v>
      </c>
      <c r="D255" s="8" t="s">
        <v>1489</v>
      </c>
      <c r="E255" s="8" t="s">
        <v>1490</v>
      </c>
      <c r="F255" s="8" t="s">
        <v>1704</v>
      </c>
      <c r="G255" s="18" t="s">
        <v>1704</v>
      </c>
      <c r="H255" s="8" t="s">
        <v>1717</v>
      </c>
      <c r="I255" s="8" t="b">
        <f>COUNTIF(Employees[Employee Name],Employees[[#This Row],[Employee Name]])&gt;1</f>
        <v>0</v>
      </c>
    </row>
    <row r="256" spans="1:9" ht="30" hidden="1" customHeight="1" x14ac:dyDescent="0.3">
      <c r="A256" s="44" t="e">
        <f>IF(ISBLANK(Employees[[#This Row],[Employee Name]]),"",A255+1)</f>
        <v>#REF!</v>
      </c>
      <c r="B256" s="8" t="str">
        <f>CONCATENATE(Employees[[#This Row],[Lastname]]," ",Employees[[#This Row],[Firstname]], " ",LEFT(Employees[[#This Row],[Middlename]],1),IF(ISBLANK(Employees[[#This Row],[Middlename]])," ","."))</f>
        <v>DIMARANAN GREGORIA C.</v>
      </c>
      <c r="C256" s="8" t="s">
        <v>168</v>
      </c>
      <c r="D256" s="8" t="s">
        <v>862</v>
      </c>
      <c r="E256" s="8" t="s">
        <v>652</v>
      </c>
      <c r="F256" s="8" t="s">
        <v>312</v>
      </c>
      <c r="G256" s="18" t="s">
        <v>1996</v>
      </c>
      <c r="H256" s="8" t="s">
        <v>439</v>
      </c>
      <c r="I256" s="8" t="b">
        <f>COUNTIF(Employees[Employee Name],Employees[[#This Row],[Employee Name]])&gt;1</f>
        <v>0</v>
      </c>
    </row>
    <row r="257" spans="1:9" ht="30" hidden="1" customHeight="1" x14ac:dyDescent="0.3">
      <c r="A257" s="44" t="e">
        <f>IF(ISBLANK(Employees[[#This Row],[Employee Name]]),"",A256+1)</f>
        <v>#REF!</v>
      </c>
      <c r="B257" s="8" t="str">
        <f>CONCATENATE(Employees[[#This Row],[Lastname]]," ",Employees[[#This Row],[Firstname]], " ",LEFT(Employees[[#This Row],[Middlename]],1),IF(ISBLANK(Employees[[#This Row],[Middlename]])," ","."))</f>
        <v>DIMARANAN JENELIN B.</v>
      </c>
      <c r="C257" s="18" t="s">
        <v>168</v>
      </c>
      <c r="D257" s="18" t="s">
        <v>2037</v>
      </c>
      <c r="E257" s="18" t="s">
        <v>145</v>
      </c>
      <c r="F257" s="18" t="s">
        <v>1288</v>
      </c>
      <c r="G257" s="18" t="s">
        <v>1290</v>
      </c>
      <c r="H257" s="18" t="s">
        <v>361</v>
      </c>
      <c r="I257" s="8" t="b">
        <f>COUNTIF(Employees[Employee Name],Employees[[#This Row],[Employee Name]])&gt;1</f>
        <v>0</v>
      </c>
    </row>
    <row r="258" spans="1:9" ht="30" hidden="1" customHeight="1" x14ac:dyDescent="0.3">
      <c r="A258" s="44" t="e">
        <f>IF(ISBLANK(Employees[[#This Row],[Employee Name]]),"",A257+1)</f>
        <v>#REF!</v>
      </c>
      <c r="B258" s="8" t="str">
        <f>CONCATENATE(Employees[[#This Row],[Lastname]]," ",Employees[[#This Row],[Firstname]], " ",LEFT(Employees[[#This Row],[Middlename]],1),IF(ISBLANK(Employees[[#This Row],[Middlename]])," ","."))</f>
        <v>DIMARANAN JOEL M.</v>
      </c>
      <c r="C258" s="8" t="s">
        <v>168</v>
      </c>
      <c r="D258" s="8" t="s">
        <v>790</v>
      </c>
      <c r="E258" s="8" t="s">
        <v>84</v>
      </c>
      <c r="F258" s="8" t="s">
        <v>1704</v>
      </c>
      <c r="G258" s="18" t="s">
        <v>1704</v>
      </c>
      <c r="H258" s="8" t="s">
        <v>1705</v>
      </c>
      <c r="I258" s="8" t="b">
        <f>COUNTIF(Employees[Employee Name],Employees[[#This Row],[Employee Name]])&gt;1</f>
        <v>0</v>
      </c>
    </row>
    <row r="259" spans="1:9" ht="30" hidden="1" customHeight="1" x14ac:dyDescent="0.3">
      <c r="A259" s="44" t="e">
        <f>IF(ISBLANK(Employees[[#This Row],[Employee Name]]),"",A258+1)</f>
        <v>#REF!</v>
      </c>
      <c r="B259" s="8" t="str">
        <f>CONCATENATE(Employees[[#This Row],[Lastname]]," ",Employees[[#This Row],[Firstname]], " ",LEFT(Employees[[#This Row],[Middlename]],1),IF(ISBLANK(Employees[[#This Row],[Middlename]])," ","."))</f>
        <v>DIMARANAN KHRISSELLE E.</v>
      </c>
      <c r="C259" s="8" t="s">
        <v>168</v>
      </c>
      <c r="D259" s="8" t="s">
        <v>1491</v>
      </c>
      <c r="E259" s="8" t="s">
        <v>1492</v>
      </c>
      <c r="F259" s="8" t="s">
        <v>1711</v>
      </c>
      <c r="G259" s="8" t="s">
        <v>1704</v>
      </c>
      <c r="H259" s="8" t="s">
        <v>1709</v>
      </c>
      <c r="I259" s="8" t="b">
        <f>COUNTIF(Employees[Employee Name],Employees[[#This Row],[Employee Name]])&gt;1</f>
        <v>0</v>
      </c>
    </row>
    <row r="260" spans="1:9" ht="30" hidden="1" customHeight="1" x14ac:dyDescent="0.3">
      <c r="A260" s="44" t="e">
        <f>IF(ISBLANK(Employees[[#This Row],[Employee Name]]),"",A259+1)</f>
        <v>#REF!</v>
      </c>
      <c r="B260" s="8" t="str">
        <f>CONCATENATE(Employees[[#This Row],[Lastname]]," ",Employees[[#This Row],[Firstname]], " ",LEFT(Employees[[#This Row],[Middlename]],1),IF(ISBLANK(Employees[[#This Row],[Middlename]])," ","."))</f>
        <v>DIMARANAN PERPETUA F.</v>
      </c>
      <c r="C260" s="8" t="s">
        <v>168</v>
      </c>
      <c r="D260" s="8" t="s">
        <v>526</v>
      </c>
      <c r="E260" s="8" t="s">
        <v>237</v>
      </c>
      <c r="F260" s="8" t="s">
        <v>120</v>
      </c>
      <c r="G260" s="18" t="s">
        <v>1996</v>
      </c>
      <c r="H260" s="8" t="s">
        <v>527</v>
      </c>
      <c r="I260" s="8" t="b">
        <f>COUNTIF(Employees[Employee Name],Employees[[#This Row],[Employee Name]])&gt;1</f>
        <v>0</v>
      </c>
    </row>
    <row r="261" spans="1:9" ht="30" hidden="1" customHeight="1" x14ac:dyDescent="0.3">
      <c r="A261" s="44" t="e">
        <f>IF(ISBLANK(Employees[[#This Row],[Employee Name]]),"",A260+1)</f>
        <v>#REF!</v>
      </c>
      <c r="B261" s="8" t="str">
        <f>CONCATENATE(Employees[[#This Row],[Lastname]]," ",Employees[[#This Row],[Firstname]], " ",LEFT(Employees[[#This Row],[Middlename]],1),IF(ISBLANK(Employees[[#This Row],[Middlename]])," ","."))</f>
        <v>DIMARANAN REYNALDO R.</v>
      </c>
      <c r="C261" s="8" t="s">
        <v>168</v>
      </c>
      <c r="D261" s="8" t="s">
        <v>598</v>
      </c>
      <c r="E261" s="8" t="s">
        <v>330</v>
      </c>
      <c r="F261" s="8" t="s">
        <v>198</v>
      </c>
      <c r="G261" s="18" t="s">
        <v>1996</v>
      </c>
      <c r="H261" s="8" t="s">
        <v>286</v>
      </c>
      <c r="I261" s="8" t="b">
        <f>COUNTIF(Employees[Employee Name],Employees[[#This Row],[Employee Name]])&gt;1</f>
        <v>0</v>
      </c>
    </row>
    <row r="262" spans="1:9" ht="30" hidden="1" customHeight="1" x14ac:dyDescent="0.3">
      <c r="A262" s="44" t="e">
        <f>IF(ISBLANK(Employees[[#This Row],[Employee Name]]),"",A261+1)</f>
        <v>#REF!</v>
      </c>
      <c r="B262" s="8" t="str">
        <f>CONCATENATE(Employees[[#This Row],[Lastname]]," ",Employees[[#This Row],[Firstname]], " ",LEFT(Employees[[#This Row],[Middlename]],1),IF(ISBLANK(Employees[[#This Row],[Middlename]])," ","."))</f>
        <v>DIMARANAN RODORA G.</v>
      </c>
      <c r="C262" s="8" t="s">
        <v>168</v>
      </c>
      <c r="D262" s="8" t="s">
        <v>169</v>
      </c>
      <c r="E262" s="8" t="s">
        <v>166</v>
      </c>
      <c r="F262" s="8" t="s">
        <v>170</v>
      </c>
      <c r="G262" s="18" t="s">
        <v>1996</v>
      </c>
      <c r="H262" s="8" t="s">
        <v>89</v>
      </c>
      <c r="I262" s="8" t="b">
        <f>COUNTIF(Employees[Employee Name],Employees[[#This Row],[Employee Name]])&gt;1</f>
        <v>0</v>
      </c>
    </row>
    <row r="263" spans="1:9" ht="30" hidden="1" customHeight="1" x14ac:dyDescent="0.3">
      <c r="A263" s="44" t="e">
        <f>IF(ISBLANK(Employees[[#This Row],[Employee Name]]),"",A262+1)</f>
        <v>#REF!</v>
      </c>
      <c r="B263" s="8" t="str">
        <f>CONCATENATE(Employees[[#This Row],[Lastname]]," ",Employees[[#This Row],[Firstname]], " ",LEFT(Employees[[#This Row],[Middlename]],1),IF(ISBLANK(Employees[[#This Row],[Middlename]])," ","."))</f>
        <v xml:space="preserve">DISEPEDA ALDWIN  </v>
      </c>
      <c r="C263" s="18" t="s">
        <v>293</v>
      </c>
      <c r="D263" s="18" t="s">
        <v>2100</v>
      </c>
      <c r="E263" s="8"/>
      <c r="F263" s="18" t="s">
        <v>1290</v>
      </c>
      <c r="G263" s="18"/>
      <c r="H263" s="18" t="s">
        <v>289</v>
      </c>
      <c r="I263" s="8" t="b">
        <f>COUNTIF(Employees[Employee Name],Employees[[#This Row],[Employee Name]])&gt;1</f>
        <v>0</v>
      </c>
    </row>
    <row r="264" spans="1:9" ht="30" hidden="1" customHeight="1" x14ac:dyDescent="0.3">
      <c r="A264" s="44" t="e">
        <f>A262+1</f>
        <v>#REF!</v>
      </c>
      <c r="B264" s="8" t="str">
        <f>CONCATENATE(Employees[[#This Row],[Lastname]]," ",Employees[[#This Row],[Firstname]], " ",LEFT(Employees[[#This Row],[Middlename]],1),IF(ISBLANK(Employees[[#This Row],[Middlename]])," ","."))</f>
        <v>DIOKNO FRANCISCA A.</v>
      </c>
      <c r="C264" s="18" t="s">
        <v>2448</v>
      </c>
      <c r="D264" s="18" t="s">
        <v>2449</v>
      </c>
      <c r="E264" s="18" t="s">
        <v>510</v>
      </c>
      <c r="F264" s="18" t="s">
        <v>2061</v>
      </c>
      <c r="G264" s="18" t="s">
        <v>1290</v>
      </c>
      <c r="H264" s="18" t="s">
        <v>1066</v>
      </c>
      <c r="I264" s="8" t="b">
        <f>COUNTIF(Employees[Employee Name],Employees[[#This Row],[Employee Name]])&gt;1</f>
        <v>0</v>
      </c>
    </row>
    <row r="265" spans="1:9" ht="30" hidden="1" customHeight="1" x14ac:dyDescent="0.3">
      <c r="A265" s="44" t="e">
        <f>IF(ISBLANK(Employees[[#This Row],[Employee Name]]),"",A263+1)</f>
        <v>#REF!</v>
      </c>
      <c r="B265" s="8" t="str">
        <f>CONCATENATE(Employees[[#This Row],[Lastname]]," ",Employees[[#This Row],[Firstname]], " ",LEFT(Employees[[#This Row],[Middlename]],1),IF(ISBLANK(Employees[[#This Row],[Middlename]])," ","."))</f>
        <v>DISEPEDA MACARIA P.</v>
      </c>
      <c r="C265" s="8" t="s">
        <v>293</v>
      </c>
      <c r="D265" s="8" t="s">
        <v>1476</v>
      </c>
      <c r="E265" s="8" t="s">
        <v>1477</v>
      </c>
      <c r="F265" s="8" t="s">
        <v>1290</v>
      </c>
      <c r="G265" s="18" t="s">
        <v>1290</v>
      </c>
      <c r="H265" s="8" t="s">
        <v>1705</v>
      </c>
      <c r="I265" s="8" t="b">
        <f>COUNTIF(Employees[Employee Name],Employees[[#This Row],[Employee Name]])&gt;1</f>
        <v>0</v>
      </c>
    </row>
    <row r="266" spans="1:9" ht="30" hidden="1" customHeight="1" x14ac:dyDescent="0.3">
      <c r="A266" s="44" t="e">
        <f>IF(ISBLANK(Employees[[#This Row],[Employee Name]]),"",A265+1)</f>
        <v>#REF!</v>
      </c>
      <c r="B266" s="8" t="str">
        <f>CONCATENATE(Employees[[#This Row],[Lastname]]," ",Employees[[#This Row],[Firstname]], " ",LEFT(Employees[[#This Row],[Middlename]],1),IF(ISBLANK(Employees[[#This Row],[Middlename]])," ","."))</f>
        <v xml:space="preserve">DISEPEDA ROMELITO  </v>
      </c>
      <c r="C266" s="8" t="s">
        <v>293</v>
      </c>
      <c r="D266" s="8" t="s">
        <v>294</v>
      </c>
      <c r="E266" s="8"/>
      <c r="F266" s="8" t="s">
        <v>295</v>
      </c>
      <c r="G266" s="8" t="s">
        <v>1996</v>
      </c>
      <c r="H266" s="8" t="s">
        <v>296</v>
      </c>
      <c r="I266" s="8" t="b">
        <f>COUNTIF(Employees[Employee Name],Employees[[#This Row],[Employee Name]])&gt;1</f>
        <v>0</v>
      </c>
    </row>
    <row r="267" spans="1:9" ht="30" hidden="1" customHeight="1" x14ac:dyDescent="0.3">
      <c r="A267" s="44" t="e">
        <f>IF(ISBLANK(Employees[[#This Row],[Employee Name]]),"",A266+1)</f>
        <v>#REF!</v>
      </c>
      <c r="B267" s="8" t="str">
        <f>CONCATENATE(Employees[[#This Row],[Lastname]]," ",Employees[[#This Row],[Firstname]], " ",LEFT(Employees[[#This Row],[Middlename]],1),IF(ISBLANK(Employees[[#This Row],[Middlename]])," ","."))</f>
        <v xml:space="preserve">DOCTORA ZENAIDA  </v>
      </c>
      <c r="C267" s="8" t="s">
        <v>288</v>
      </c>
      <c r="D267" s="8" t="s">
        <v>160</v>
      </c>
      <c r="E267" s="8"/>
      <c r="F267" s="18" t="s">
        <v>198</v>
      </c>
      <c r="G267" s="18" t="s">
        <v>1996</v>
      </c>
      <c r="H267" s="8" t="s">
        <v>289</v>
      </c>
      <c r="I267" s="8" t="b">
        <f>COUNTIF(Employees[Employee Name],Employees[[#This Row],[Employee Name]])&gt;1</f>
        <v>0</v>
      </c>
    </row>
    <row r="268" spans="1:9" ht="30" hidden="1" customHeight="1" x14ac:dyDescent="0.3">
      <c r="A268" s="44" t="e">
        <f>IF(ISBLANK(Employees[[#This Row],[Employee Name]]),"",A267+1)</f>
        <v>#REF!</v>
      </c>
      <c r="B268" s="8" t="str">
        <f>CONCATENATE(Employees[[#This Row],[Lastname]]," ",Employees[[#This Row],[Firstname]], " ",LEFT(Employees[[#This Row],[Middlename]],1),IF(ISBLANK(Employees[[#This Row],[Middlename]])," ","."))</f>
        <v>DOGELIO CHRISTIAN B.</v>
      </c>
      <c r="C268" s="8" t="s">
        <v>533</v>
      </c>
      <c r="D268" s="8" t="s">
        <v>1493</v>
      </c>
      <c r="E268" s="8" t="s">
        <v>145</v>
      </c>
      <c r="F268" s="8" t="s">
        <v>1290</v>
      </c>
      <c r="G268" s="18" t="s">
        <v>1290</v>
      </c>
      <c r="H268" s="8" t="s">
        <v>326</v>
      </c>
      <c r="I268" s="8" t="b">
        <f>COUNTIF(Employees[Employee Name],Employees[[#This Row],[Employee Name]])&gt;1</f>
        <v>0</v>
      </c>
    </row>
    <row r="269" spans="1:9" ht="30" hidden="1" customHeight="1" x14ac:dyDescent="0.3">
      <c r="A269" s="44" t="e">
        <f>IF(ISBLANK(Employees[[#This Row],[Employee Name]]),"",A268+1)</f>
        <v>#REF!</v>
      </c>
      <c r="B269" s="8" t="str">
        <f>CONCATENATE(Employees[[#This Row],[Lastname]]," ",Employees[[#This Row],[Firstname]], " ",LEFT(Employees[[#This Row],[Middlename]],1),IF(ISBLANK(Employees[[#This Row],[Middlename]])," ","."))</f>
        <v>DOGELIO DANNA MARIZ V.</v>
      </c>
      <c r="C269" s="18" t="s">
        <v>533</v>
      </c>
      <c r="D269" s="18" t="s">
        <v>2107</v>
      </c>
      <c r="E269" s="18" t="s">
        <v>150</v>
      </c>
      <c r="F269" s="18" t="s">
        <v>2108</v>
      </c>
      <c r="G269" s="18"/>
      <c r="H269" s="18" t="s">
        <v>439</v>
      </c>
      <c r="I269" s="8" t="b">
        <f>COUNTIF(Employees[Employee Name],Employees[[#This Row],[Employee Name]])&gt;1</f>
        <v>0</v>
      </c>
    </row>
    <row r="270" spans="1:9" ht="30" hidden="1" customHeight="1" x14ac:dyDescent="0.3">
      <c r="A270" s="44" t="e">
        <f>IF(ISBLANK(Employees[[#This Row],[Employee Name]]),"",A269+1)</f>
        <v>#REF!</v>
      </c>
      <c r="B270" s="8" t="str">
        <f>CONCATENATE(Employees[[#This Row],[Lastname]]," ",Employees[[#This Row],[Firstname]], " ",LEFT(Employees[[#This Row],[Middlename]],1),IF(ISBLANK(Employees[[#This Row],[Middlename]])," ","."))</f>
        <v>DOGELIO JEAN MELODY M.</v>
      </c>
      <c r="C270" s="8" t="s">
        <v>533</v>
      </c>
      <c r="D270" s="8" t="s">
        <v>1494</v>
      </c>
      <c r="E270" s="8" t="s">
        <v>1495</v>
      </c>
      <c r="F270" s="8" t="s">
        <v>1704</v>
      </c>
      <c r="G270" s="18" t="s">
        <v>1704</v>
      </c>
      <c r="H270" s="8" t="s">
        <v>103</v>
      </c>
      <c r="I270" s="8" t="b">
        <f>COUNTIF(Employees[Employee Name],Employees[[#This Row],[Employee Name]])&gt;1</f>
        <v>0</v>
      </c>
    </row>
    <row r="271" spans="1:9" ht="30" hidden="1" customHeight="1" x14ac:dyDescent="0.3">
      <c r="A271" s="44" t="e">
        <f>IF(ISBLANK(Employees[[#This Row],[Employee Name]]),"",A270+1)</f>
        <v>#REF!</v>
      </c>
      <c r="B271" s="8" t="str">
        <f>CONCATENATE(Employees[[#This Row],[Lastname]]," ",Employees[[#This Row],[Firstname]], " ",LEFT(Employees[[#This Row],[Middlename]],1),IF(ISBLANK(Employees[[#This Row],[Middlename]])," ","."))</f>
        <v>DOGELIO RONNEL D.</v>
      </c>
      <c r="C271" s="8" t="s">
        <v>533</v>
      </c>
      <c r="D271" s="8" t="s">
        <v>1309</v>
      </c>
      <c r="E271" s="8" t="s">
        <v>1310</v>
      </c>
      <c r="F271" s="8" t="s">
        <v>272</v>
      </c>
      <c r="G271" s="18" t="s">
        <v>1996</v>
      </c>
      <c r="H271" s="8" t="s">
        <v>271</v>
      </c>
      <c r="I271" s="8" t="b">
        <f>COUNTIF(Employees[Employee Name],Employees[[#This Row],[Employee Name]])&gt;1</f>
        <v>0</v>
      </c>
    </row>
    <row r="272" spans="1:9" ht="30" hidden="1" customHeight="1" x14ac:dyDescent="0.3">
      <c r="A272" s="44" t="e">
        <f>IF(ISBLANK(Employees[[#This Row],[Employee Name]]),"",A271+1)</f>
        <v>#REF!</v>
      </c>
      <c r="B272" s="8" t="str">
        <f>CONCATENATE(Employees[[#This Row],[Lastname]]," ",Employees[[#This Row],[Firstname]], " ",LEFT(Employees[[#This Row],[Middlename]],1),IF(ISBLANK(Employees[[#This Row],[Middlename]])," ","."))</f>
        <v>DOGNIDON MARLYN P.</v>
      </c>
      <c r="C272" s="8" t="s">
        <v>700</v>
      </c>
      <c r="D272" s="8" t="s">
        <v>701</v>
      </c>
      <c r="E272" s="8" t="s">
        <v>124</v>
      </c>
      <c r="F272" s="8" t="s">
        <v>96</v>
      </c>
      <c r="G272" s="8" t="s">
        <v>1996</v>
      </c>
      <c r="H272" s="8" t="s">
        <v>97</v>
      </c>
      <c r="I272" s="8" t="b">
        <f>COUNTIF(Employees[Employee Name],Employees[[#This Row],[Employee Name]])&gt;1</f>
        <v>0</v>
      </c>
    </row>
    <row r="273" spans="1:9" ht="30" hidden="1" customHeight="1" x14ac:dyDescent="0.3">
      <c r="A273" s="44" t="e">
        <f>IF(ISBLANK(Employees[[#This Row],[Employee Name]]),"",A272+1)</f>
        <v>#REF!</v>
      </c>
      <c r="B273" s="8" t="str">
        <f>CONCATENATE(Employees[[#This Row],[Lastname]]," ",Employees[[#This Row],[Firstname]], " ",LEFT(Employees[[#This Row],[Middlename]],1),IF(ISBLANK(Employees[[#This Row],[Middlename]])," ","."))</f>
        <v>DOLOT JESUS JR. D.</v>
      </c>
      <c r="C273" s="8" t="s">
        <v>1047</v>
      </c>
      <c r="D273" s="8" t="s">
        <v>1048</v>
      </c>
      <c r="E273" s="8" t="s">
        <v>119</v>
      </c>
      <c r="F273" s="8" t="s">
        <v>125</v>
      </c>
      <c r="G273" s="18" t="s">
        <v>1996</v>
      </c>
      <c r="H273" s="8" t="s">
        <v>156</v>
      </c>
      <c r="I273" s="8" t="b">
        <f>COUNTIF(Employees[Employee Name],Employees[[#This Row],[Employee Name]])&gt;1</f>
        <v>0</v>
      </c>
    </row>
    <row r="274" spans="1:9" ht="30" hidden="1" customHeight="1" x14ac:dyDescent="0.3">
      <c r="A274" s="44" t="e">
        <f>IF(ISBLANK(Employees[[#This Row],[Employee Name]]),"",A273+1)</f>
        <v>#REF!</v>
      </c>
      <c r="B274" s="8" t="str">
        <f>CONCATENATE(Employees[[#This Row],[Lastname]]," ",Employees[[#This Row],[Firstname]], " ",LEFT(Employees[[#This Row],[Middlename]],1),IF(ISBLANK(Employees[[#This Row],[Middlename]])," ","."))</f>
        <v>DOMINGO RACHEL L.</v>
      </c>
      <c r="C274" s="8" t="s">
        <v>1231</v>
      </c>
      <c r="D274" s="8" t="s">
        <v>1232</v>
      </c>
      <c r="E274" s="8" t="s">
        <v>227</v>
      </c>
      <c r="F274" s="8" t="s">
        <v>1284</v>
      </c>
      <c r="G274" s="18" t="s">
        <v>1996</v>
      </c>
      <c r="H274" s="8" t="s">
        <v>199</v>
      </c>
      <c r="I274" s="8" t="b">
        <f>COUNTIF(Employees[Employee Name],Employees[[#This Row],[Employee Name]])&gt;1</f>
        <v>0</v>
      </c>
    </row>
    <row r="275" spans="1:9" ht="30" hidden="1" customHeight="1" x14ac:dyDescent="0.3">
      <c r="A275" s="44" t="e">
        <f>IF(ISBLANK(Employees[[#This Row],[Employee Name]]),"",A274+1)</f>
        <v>#REF!</v>
      </c>
      <c r="B275" s="8" t="str">
        <f>CONCATENATE(Employees[[#This Row],[Lastname]]," ",Employees[[#This Row],[Firstname]], " ",LEFT(Employees[[#This Row],[Middlename]],1),IF(ISBLANK(Employees[[#This Row],[Middlename]])," ","."))</f>
        <v>DORADO JULAIDA M.</v>
      </c>
      <c r="C275" s="18" t="s">
        <v>2223</v>
      </c>
      <c r="D275" s="18" t="s">
        <v>2224</v>
      </c>
      <c r="E275" s="18" t="s">
        <v>84</v>
      </c>
      <c r="F275" s="18" t="s">
        <v>2225</v>
      </c>
      <c r="G275" s="8"/>
      <c r="H275" s="18" t="s">
        <v>289</v>
      </c>
      <c r="I275" s="8" t="b">
        <f>COUNTIF(Employees[Employee Name],Employees[[#This Row],[Employee Name]])&gt;1</f>
        <v>0</v>
      </c>
    </row>
    <row r="276" spans="1:9" ht="30" hidden="1" customHeight="1" x14ac:dyDescent="0.3">
      <c r="A276" s="44" t="e">
        <f>IF(ISBLANK(Employees[[#This Row],[Employee Name]]),"",A275+1)</f>
        <v>#REF!</v>
      </c>
      <c r="B276" s="8" t="str">
        <f>CONCATENATE(Employees[[#This Row],[Lastname]]," ",Employees[[#This Row],[Firstname]], " ",LEFT(Employees[[#This Row],[Middlename]],1),IF(ISBLANK(Employees[[#This Row],[Middlename]])," ","."))</f>
        <v>DUNGO PURISIMA CORAZON E.</v>
      </c>
      <c r="C276" s="8" t="s">
        <v>1020</v>
      </c>
      <c r="D276" s="8" t="s">
        <v>408</v>
      </c>
      <c r="E276" s="8" t="s">
        <v>378</v>
      </c>
      <c r="F276" s="8" t="s">
        <v>390</v>
      </c>
      <c r="G276" s="8" t="s">
        <v>1996</v>
      </c>
      <c r="H276" s="8" t="s">
        <v>103</v>
      </c>
      <c r="I276" s="8" t="b">
        <f>COUNTIF(Employees[Employee Name],Employees[[#This Row],[Employee Name]])&gt;1</f>
        <v>0</v>
      </c>
    </row>
    <row r="277" spans="1:9" ht="30" hidden="1" customHeight="1" x14ac:dyDescent="0.3">
      <c r="A277" s="44" t="e">
        <f>IF(ISBLANK(Employees[[#This Row],[Employee Name]]),"",A276+1)</f>
        <v>#REF!</v>
      </c>
      <c r="B277" s="8" t="str">
        <f>CONCATENATE(Employees[[#This Row],[Lastname]]," ",Employees[[#This Row],[Firstname]], " ",LEFT(Employees[[#This Row],[Middlename]],1),IF(ISBLANK(Employees[[#This Row],[Middlename]])," ","."))</f>
        <v>EGASAN DELIA J.</v>
      </c>
      <c r="C277" s="8" t="s">
        <v>820</v>
      </c>
      <c r="D277" s="8" t="s">
        <v>821</v>
      </c>
      <c r="E277" s="8" t="s">
        <v>193</v>
      </c>
      <c r="F277" s="18" t="s">
        <v>198</v>
      </c>
      <c r="G277" s="18" t="s">
        <v>1996</v>
      </c>
      <c r="H277" s="8" t="s">
        <v>135</v>
      </c>
      <c r="I277" s="8" t="b">
        <f>COUNTIF(Employees[Employee Name],Employees[[#This Row],[Employee Name]])&gt;1</f>
        <v>0</v>
      </c>
    </row>
    <row r="278" spans="1:9" ht="30" hidden="1" customHeight="1" x14ac:dyDescent="0.3">
      <c r="A278" s="44" t="e">
        <f>IF(ISBLANK(Employees[[#This Row],[Employee Name]]),"",A277+1)</f>
        <v>#REF!</v>
      </c>
      <c r="B278" s="8" t="str">
        <f>CONCATENATE(Employees[[#This Row],[Lastname]]," ",Employees[[#This Row],[Firstname]], " ",LEFT(Employees[[#This Row],[Middlename]],1),IF(ISBLANK(Employees[[#This Row],[Middlename]])," ","."))</f>
        <v>EMELO MARXIANE T.</v>
      </c>
      <c r="C278" s="8" t="s">
        <v>926</v>
      </c>
      <c r="D278" s="8" t="s">
        <v>927</v>
      </c>
      <c r="E278" s="8" t="s">
        <v>107</v>
      </c>
      <c r="F278" s="8" t="s">
        <v>813</v>
      </c>
      <c r="G278" s="8" t="s">
        <v>1996</v>
      </c>
      <c r="H278" s="8" t="s">
        <v>97</v>
      </c>
      <c r="I278" s="8" t="b">
        <f>COUNTIF(Employees[Employee Name],Employees[[#This Row],[Employee Name]])&gt;1</f>
        <v>0</v>
      </c>
    </row>
    <row r="279" spans="1:9" ht="30" hidden="1" customHeight="1" x14ac:dyDescent="0.3">
      <c r="A279" s="44" t="e">
        <f>IF(ISBLANK(Employees[[#This Row],[Employee Name]]),"",A278+1)</f>
        <v>#REF!</v>
      </c>
      <c r="B279" s="8" t="str">
        <f>CONCATENATE(Employees[[#This Row],[Lastname]]," ",Employees[[#This Row],[Firstname]], " ",LEFT(Employees[[#This Row],[Middlename]],1),IF(ISBLANK(Employees[[#This Row],[Middlename]])," ","."))</f>
        <v>EMELO MARYJANE T.</v>
      </c>
      <c r="C279" s="8" t="s">
        <v>926</v>
      </c>
      <c r="D279" s="8" t="s">
        <v>1043</v>
      </c>
      <c r="E279" s="8" t="s">
        <v>107</v>
      </c>
      <c r="F279" s="8" t="s">
        <v>813</v>
      </c>
      <c r="G279" s="8" t="s">
        <v>1996</v>
      </c>
      <c r="H279" s="8" t="s">
        <v>97</v>
      </c>
      <c r="I279" s="8" t="b">
        <f>COUNTIF(Employees[Employee Name],Employees[[#This Row],[Employee Name]])&gt;1</f>
        <v>0</v>
      </c>
    </row>
    <row r="280" spans="1:9" ht="30" hidden="1" customHeight="1" x14ac:dyDescent="0.3">
      <c r="A280" s="44" t="e">
        <f>IF(ISBLANK(Employees[[#This Row],[Employee Name]]),"",A279+1)</f>
        <v>#REF!</v>
      </c>
      <c r="B280" s="8" t="str">
        <f>CONCATENATE(Employees[[#This Row],[Lastname]]," ",Employees[[#This Row],[Firstname]], " ",LEFT(Employees[[#This Row],[Middlename]],1),IF(ISBLANK(Employees[[#This Row],[Middlename]])," ","."))</f>
        <v>ENMACIO LEILA A.</v>
      </c>
      <c r="C280" s="8" t="s">
        <v>516</v>
      </c>
      <c r="D280" s="8" t="s">
        <v>517</v>
      </c>
      <c r="E280" s="8" t="s">
        <v>284</v>
      </c>
      <c r="F280" s="8" t="s">
        <v>518</v>
      </c>
      <c r="G280" s="18" t="s">
        <v>1996</v>
      </c>
      <c r="H280" s="8" t="s">
        <v>439</v>
      </c>
      <c r="I280" s="8" t="b">
        <f>COUNTIF(Employees[Employee Name],Employees[[#This Row],[Employee Name]])&gt;1</f>
        <v>0</v>
      </c>
    </row>
    <row r="281" spans="1:9" ht="30" hidden="1" customHeight="1" x14ac:dyDescent="0.3">
      <c r="A281" s="44" t="e">
        <f>IF(ISBLANK(Employees[[#This Row],[Employee Name]]),"",A280+1)</f>
        <v>#REF!</v>
      </c>
      <c r="B281" s="8" t="str">
        <f>CONCATENATE(Employees[[#This Row],[Lastname]]," ",Employees[[#This Row],[Firstname]], " ",LEFT(Employees[[#This Row],[Middlename]],1),IF(ISBLANK(Employees[[#This Row],[Middlename]])," ","."))</f>
        <v>ENRIQUEZ ANABEL O.</v>
      </c>
      <c r="C281" s="8" t="s">
        <v>122</v>
      </c>
      <c r="D281" s="8" t="s">
        <v>389</v>
      </c>
      <c r="E281" s="8" t="s">
        <v>1497</v>
      </c>
      <c r="F281" s="8" t="s">
        <v>1290</v>
      </c>
      <c r="G281" s="18" t="s">
        <v>1290</v>
      </c>
      <c r="H281" s="8" t="s">
        <v>135</v>
      </c>
      <c r="I281" s="8" t="b">
        <f>COUNTIF(Employees[Employee Name],Employees[[#This Row],[Employee Name]])&gt;1</f>
        <v>0</v>
      </c>
    </row>
    <row r="282" spans="1:9" ht="30" hidden="1" customHeight="1" x14ac:dyDescent="0.3">
      <c r="A282" s="44" t="e">
        <f>IF(ISBLANK(Employees[[#This Row],[Employee Name]]),"",A281+1)</f>
        <v>#REF!</v>
      </c>
      <c r="B282" s="8" t="str">
        <f>CONCATENATE(Employees[[#This Row],[Lastname]]," ",Employees[[#This Row],[Firstname]], " ",LEFT(Employees[[#This Row],[Middlename]],1),IF(ISBLANK(Employees[[#This Row],[Middlename]])," ","."))</f>
        <v>ENRIQUEZ EDGAR P.</v>
      </c>
      <c r="C282" s="8" t="s">
        <v>122</v>
      </c>
      <c r="D282" s="8" t="s">
        <v>123</v>
      </c>
      <c r="E282" s="8" t="s">
        <v>124</v>
      </c>
      <c r="F282" s="8" t="s">
        <v>125</v>
      </c>
      <c r="G282" s="18" t="s">
        <v>1996</v>
      </c>
      <c r="H282" s="8" t="s">
        <v>126</v>
      </c>
      <c r="I282" s="8" t="b">
        <f>COUNTIF(Employees[Employee Name],Employees[[#This Row],[Employee Name]])&gt;1</f>
        <v>0</v>
      </c>
    </row>
    <row r="283" spans="1:9" ht="30" hidden="1" customHeight="1" x14ac:dyDescent="0.3">
      <c r="A283" s="44" t="e">
        <f>IF(ISBLANK(Employees[[#This Row],[Employee Name]]),"",A282+1)</f>
        <v>#REF!</v>
      </c>
      <c r="B283" s="8" t="str">
        <f>CONCATENATE(Employees[[#This Row],[Lastname]]," ",Employees[[#This Row],[Firstname]], " ",LEFT(Employees[[#This Row],[Middlename]],1),IF(ISBLANK(Employees[[#This Row],[Middlename]])," ","."))</f>
        <v xml:space="preserve">ENRIQUEZ ERIBERTO  </v>
      </c>
      <c r="C283" s="18" t="s">
        <v>122</v>
      </c>
      <c r="D283" s="18" t="s">
        <v>2114</v>
      </c>
      <c r="E283" s="8"/>
      <c r="F283" s="18" t="s">
        <v>1290</v>
      </c>
      <c r="G283" s="8"/>
      <c r="H283" s="18" t="s">
        <v>289</v>
      </c>
      <c r="I283" s="8" t="b">
        <f>COUNTIF(Employees[Employee Name],Employees[[#This Row],[Employee Name]])&gt;1</f>
        <v>0</v>
      </c>
    </row>
    <row r="284" spans="1:9" ht="30" hidden="1" customHeight="1" x14ac:dyDescent="0.3">
      <c r="A284" s="44" t="e">
        <f>IF(ISBLANK(Employees[[#This Row],[Employee Name]]),"",A283+1)</f>
        <v>#REF!</v>
      </c>
      <c r="B284" s="8" t="str">
        <f>CONCATENATE(Employees[[#This Row],[Lastname]]," ",Employees[[#This Row],[Firstname]], " ",LEFT(Employees[[#This Row],[Middlename]],1),IF(ISBLANK(Employees[[#This Row],[Middlename]])," ","."))</f>
        <v>EREÑO MELANIE B.</v>
      </c>
      <c r="C284" s="18" t="s">
        <v>2137</v>
      </c>
      <c r="D284" s="18" t="s">
        <v>705</v>
      </c>
      <c r="E284" s="18" t="s">
        <v>145</v>
      </c>
      <c r="F284" s="18" t="s">
        <v>125</v>
      </c>
      <c r="G284" s="8"/>
      <c r="H284" s="18" t="s">
        <v>152</v>
      </c>
      <c r="I284" s="8" t="b">
        <f>COUNTIF(Employees[Employee Name],Employees[[#This Row],[Employee Name]])&gt;1</f>
        <v>0</v>
      </c>
    </row>
    <row r="285" spans="1:9" ht="30" hidden="1" customHeight="1" x14ac:dyDescent="0.3">
      <c r="A285" s="44" t="e">
        <f>IF(ISBLANK(Employees[[#This Row],[Employee Name]]),"",A284+1)</f>
        <v>#REF!</v>
      </c>
      <c r="B285" s="8" t="str">
        <f>CONCATENATE(Employees[[#This Row],[Lastname]]," ",Employees[[#This Row],[Firstname]], " ",LEFT(Employees[[#This Row],[Middlename]],1),IF(ISBLANK(Employees[[#This Row],[Middlename]])," ","."))</f>
        <v>ERIDAO ROSALINDA P.</v>
      </c>
      <c r="C285" s="8" t="s">
        <v>230</v>
      </c>
      <c r="D285" s="8" t="s">
        <v>229</v>
      </c>
      <c r="E285" s="8" t="s">
        <v>124</v>
      </c>
      <c r="F285" s="8" t="s">
        <v>223</v>
      </c>
      <c r="G285" s="8" t="s">
        <v>1996</v>
      </c>
      <c r="H285" s="8" t="s">
        <v>213</v>
      </c>
      <c r="I285" s="8" t="b">
        <f>COUNTIF(Employees[Employee Name],Employees[[#This Row],[Employee Name]])&gt;1</f>
        <v>0</v>
      </c>
    </row>
    <row r="286" spans="1:9" ht="30" hidden="1" customHeight="1" x14ac:dyDescent="0.3">
      <c r="A286" s="44" t="e">
        <f>IF(ISBLANK(Employees[[#This Row],[Employee Name]]),"",A285+1)</f>
        <v>#REF!</v>
      </c>
      <c r="B286" s="8" t="str">
        <f>CONCATENATE(Employees[[#This Row],[Lastname]]," ",Employees[[#This Row],[Firstname]], " ",LEFT(Employees[[#This Row],[Middlename]],1),IF(ISBLANK(Employees[[#This Row],[Middlename]])," ","."))</f>
        <v xml:space="preserve">ERNI RANDY  </v>
      </c>
      <c r="C286" s="18" t="s">
        <v>1523</v>
      </c>
      <c r="D286" s="18" t="s">
        <v>2255</v>
      </c>
      <c r="E286" s="8"/>
      <c r="F286" s="18" t="s">
        <v>2256</v>
      </c>
      <c r="G286" s="8"/>
      <c r="H286" s="18" t="s">
        <v>1716</v>
      </c>
      <c r="I286" s="8" t="b">
        <f>COUNTIF(Employees[Employee Name],Employees[[#This Row],[Employee Name]])&gt;1</f>
        <v>0</v>
      </c>
    </row>
    <row r="287" spans="1:9" ht="30" hidden="1" customHeight="1" x14ac:dyDescent="0.3">
      <c r="A287" s="44" t="e">
        <f>IF(ISBLANK(Employees[[#This Row],[Employee Name]]),"",A286+1)</f>
        <v>#REF!</v>
      </c>
      <c r="B287" s="8" t="str">
        <f>CONCATENATE(Employees[[#This Row],[Lastname]]," ",Employees[[#This Row],[Firstname]], " ",LEFT(Employees[[#This Row],[Middlename]],1),IF(ISBLANK(Employees[[#This Row],[Middlename]])," ","."))</f>
        <v>ESCAMILLAS EVELYN M.</v>
      </c>
      <c r="C287" s="8" t="s">
        <v>412</v>
      </c>
      <c r="D287" s="8" t="s">
        <v>413</v>
      </c>
      <c r="E287" s="8" t="s">
        <v>84</v>
      </c>
      <c r="F287" s="8" t="s">
        <v>414</v>
      </c>
      <c r="G287" s="8" t="s">
        <v>1996</v>
      </c>
      <c r="H287" s="8" t="s">
        <v>103</v>
      </c>
      <c r="I287" s="8" t="b">
        <f>COUNTIF(Employees[Employee Name],Employees[[#This Row],[Employee Name]])&gt;1</f>
        <v>0</v>
      </c>
    </row>
    <row r="288" spans="1:9" ht="30" hidden="1" customHeight="1" x14ac:dyDescent="0.3">
      <c r="A288" s="44" t="e">
        <f>IF(ISBLANK(Employees[[#This Row],[Employee Name]]),"",A287+1)</f>
        <v>#REF!</v>
      </c>
      <c r="B288" s="8" t="str">
        <f>CONCATENATE(Employees[[#This Row],[Lastname]]," ",Employees[[#This Row],[Firstname]], " ",LEFT(Employees[[#This Row],[Middlename]],1),IF(ISBLANK(Employees[[#This Row],[Middlename]])," ","."))</f>
        <v xml:space="preserve">ESMAEL EMRAN  </v>
      </c>
      <c r="C288" s="8" t="s">
        <v>1498</v>
      </c>
      <c r="D288" s="8" t="s">
        <v>1499</v>
      </c>
      <c r="E288" s="8"/>
      <c r="F288" s="8" t="s">
        <v>1290</v>
      </c>
      <c r="G288" s="18" t="s">
        <v>1290</v>
      </c>
      <c r="H288" s="8" t="s">
        <v>289</v>
      </c>
      <c r="I288" s="8" t="b">
        <f>COUNTIF(Employees[Employee Name],Employees[[#This Row],[Employee Name]])&gt;1</f>
        <v>0</v>
      </c>
    </row>
    <row r="289" spans="1:9" ht="30" hidden="1" customHeight="1" x14ac:dyDescent="0.3">
      <c r="A289" s="44" t="e">
        <f>IF(ISBLANK(Employees[[#This Row],[Employee Name]]),"",A288+1)</f>
        <v>#REF!</v>
      </c>
      <c r="B289" s="8" t="str">
        <f>CONCATENATE(Employees[[#This Row],[Lastname]]," ",Employees[[#This Row],[Firstname]], " ",LEFT(Employees[[#This Row],[Middlename]],1),IF(ISBLANK(Employees[[#This Row],[Middlename]])," ","."))</f>
        <v>ESPINELI LORETA N.</v>
      </c>
      <c r="C289" s="18" t="s">
        <v>2241</v>
      </c>
      <c r="D289" s="18" t="s">
        <v>2242</v>
      </c>
      <c r="E289" s="18" t="s">
        <v>334</v>
      </c>
      <c r="F289" s="18" t="s">
        <v>1290</v>
      </c>
      <c r="G289" s="8"/>
      <c r="H289" s="18" t="s">
        <v>199</v>
      </c>
      <c r="I289" s="8" t="b">
        <f>COUNTIF(Employees[Employee Name],Employees[[#This Row],[Employee Name]])&gt;1</f>
        <v>0</v>
      </c>
    </row>
    <row r="290" spans="1:9" ht="30" hidden="1" customHeight="1" x14ac:dyDescent="0.3">
      <c r="A290" s="44" t="e">
        <f>IF(ISBLANK(Employees[[#This Row],[Employee Name]]),"",A289+1)</f>
        <v>#REF!</v>
      </c>
      <c r="B290" s="8" t="str">
        <f>CONCATENATE(Employees[[#This Row],[Lastname]]," ",Employees[[#This Row],[Firstname]], " ",LEFT(Employees[[#This Row],[Middlename]],1),IF(ISBLANK(Employees[[#This Row],[Middlename]])," ","."))</f>
        <v>ESPINOSA RUBY ANN V.</v>
      </c>
      <c r="C290" s="8" t="s">
        <v>1500</v>
      </c>
      <c r="D290" s="8" t="s">
        <v>1501</v>
      </c>
      <c r="E290" s="8" t="s">
        <v>723</v>
      </c>
      <c r="F290" s="8" t="s">
        <v>1290</v>
      </c>
      <c r="G290" s="18" t="s">
        <v>1290</v>
      </c>
      <c r="H290" s="8" t="s">
        <v>97</v>
      </c>
      <c r="I290" s="8" t="b">
        <f>COUNTIF(Employees[Employee Name],Employees[[#This Row],[Employee Name]])&gt;1</f>
        <v>0</v>
      </c>
    </row>
    <row r="291" spans="1:9" ht="30" hidden="1" customHeight="1" x14ac:dyDescent="0.3">
      <c r="A291" s="44" t="e">
        <f>IF(ISBLANK(Employees[[#This Row],[Employee Name]]),"",A290+1)</f>
        <v>#REF!</v>
      </c>
      <c r="B291" s="8" t="str">
        <f>CONCATENATE(Employees[[#This Row],[Lastname]]," ",Employees[[#This Row],[Firstname]], " ",LEFT(Employees[[#This Row],[Middlename]],1),IF(ISBLANK(Employees[[#This Row],[Middlename]])," ","."))</f>
        <v>ESPIRITU RONALD M.</v>
      </c>
      <c r="C291" s="8" t="s">
        <v>622</v>
      </c>
      <c r="D291" s="8" t="s">
        <v>623</v>
      </c>
      <c r="E291" s="8" t="s">
        <v>84</v>
      </c>
      <c r="F291" s="8" t="s">
        <v>125</v>
      </c>
      <c r="G291" s="18" t="s">
        <v>1996</v>
      </c>
      <c r="H291" s="8" t="s">
        <v>103</v>
      </c>
      <c r="I291" s="8" t="b">
        <f>COUNTIF(Employees[Employee Name],Employees[[#This Row],[Employee Name]])&gt;1</f>
        <v>0</v>
      </c>
    </row>
    <row r="292" spans="1:9" ht="30" hidden="1" customHeight="1" x14ac:dyDescent="0.3">
      <c r="A292" s="44" t="e">
        <f>IF(ISBLANK(Employees[[#This Row],[Employee Name]]),"",A291+1)</f>
        <v>#REF!</v>
      </c>
      <c r="B292" s="8" t="str">
        <f>CONCATENATE(Employees[[#This Row],[Lastname]]," ",Employees[[#This Row],[Firstname]], " ",LEFT(Employees[[#This Row],[Middlename]],1),IF(ISBLANK(Employees[[#This Row],[Middlename]])," ","."))</f>
        <v>ESTABILLO JUSTINE CARL G.</v>
      </c>
      <c r="C292" s="8" t="s">
        <v>1405</v>
      </c>
      <c r="D292" s="8" t="s">
        <v>1502</v>
      </c>
      <c r="E292" s="8" t="s">
        <v>1503</v>
      </c>
      <c r="F292" s="8" t="s">
        <v>1704</v>
      </c>
      <c r="G292" s="18" t="s">
        <v>1704</v>
      </c>
      <c r="H292" s="8" t="s">
        <v>135</v>
      </c>
      <c r="I292" s="8" t="b">
        <f>COUNTIF(Employees[Employee Name],Employees[[#This Row],[Employee Name]])&gt;1</f>
        <v>0</v>
      </c>
    </row>
    <row r="293" spans="1:9" ht="30" hidden="1" customHeight="1" x14ac:dyDescent="0.3">
      <c r="A293" s="44" t="e">
        <f>IF(ISBLANK(Employees[[#This Row],[Employee Name]]),"",A292+1)</f>
        <v>#REF!</v>
      </c>
      <c r="B293" s="8" t="str">
        <f>CONCATENATE(Employees[[#This Row],[Lastname]]," ",Employees[[#This Row],[Firstname]], " ",LEFT(Employees[[#This Row],[Middlename]],1),IF(ISBLANK(Employees[[#This Row],[Middlename]])," ","."))</f>
        <v>ESTALE JOCELYN M.</v>
      </c>
      <c r="C293" s="8" t="s">
        <v>1504</v>
      </c>
      <c r="D293" s="8" t="s">
        <v>1505</v>
      </c>
      <c r="E293" s="8" t="s">
        <v>132</v>
      </c>
      <c r="F293" s="8" t="s">
        <v>1290</v>
      </c>
      <c r="G293" s="18" t="s">
        <v>1290</v>
      </c>
      <c r="H293" s="8" t="s">
        <v>1707</v>
      </c>
      <c r="I293" s="8" t="b">
        <f>COUNTIF(Employees[Employee Name],Employees[[#This Row],[Employee Name]])&gt;1</f>
        <v>0</v>
      </c>
    </row>
    <row r="294" spans="1:9" ht="30" hidden="1" customHeight="1" x14ac:dyDescent="0.3">
      <c r="A294" s="44" t="e">
        <f>IF(ISBLANK(Employees[[#This Row],[Employee Name]]),"",A293+1)</f>
        <v>#REF!</v>
      </c>
      <c r="B294" s="8" t="str">
        <f>CONCATENATE(Employees[[#This Row],[Lastname]]," ",Employees[[#This Row],[Firstname]], " ",LEFT(Employees[[#This Row],[Middlename]],1),IF(ISBLANK(Employees[[#This Row],[Middlename]])," ","."))</f>
        <v>ESTIEBAR ARISTOTLE B.</v>
      </c>
      <c r="C294" s="18" t="s">
        <v>2345</v>
      </c>
      <c r="D294" s="8" t="s">
        <v>1506</v>
      </c>
      <c r="E294" s="8" t="s">
        <v>145</v>
      </c>
      <c r="F294" s="8" t="s">
        <v>1290</v>
      </c>
      <c r="G294" s="18" t="s">
        <v>1290</v>
      </c>
      <c r="H294" s="8" t="s">
        <v>289</v>
      </c>
      <c r="I294" s="8" t="b">
        <f>COUNTIF(Employees[Employee Name],Employees[[#This Row],[Employee Name]])&gt;1</f>
        <v>0</v>
      </c>
    </row>
    <row r="295" spans="1:9" ht="30" hidden="1" customHeight="1" x14ac:dyDescent="0.3">
      <c r="A295" s="44" t="e">
        <f>IF(ISBLANK(Employees[[#This Row],[Employee Name]]),"",A294+1)</f>
        <v>#REF!</v>
      </c>
      <c r="B295" s="8" t="str">
        <f>CONCATENATE(Employees[[#This Row],[Lastname]]," ",Employees[[#This Row],[Firstname]], " ",LEFT(Employees[[#This Row],[Middlename]],1),IF(ISBLANK(Employees[[#This Row],[Middlename]])," ","."))</f>
        <v>ESTIGOY BEVERLY ANNE P.</v>
      </c>
      <c r="C295" s="8" t="s">
        <v>383</v>
      </c>
      <c r="D295" s="8" t="s">
        <v>384</v>
      </c>
      <c r="E295" s="8" t="s">
        <v>124</v>
      </c>
      <c r="F295" s="8" t="s">
        <v>96</v>
      </c>
      <c r="G295" s="8" t="s">
        <v>1996</v>
      </c>
      <c r="H295" s="8" t="s">
        <v>97</v>
      </c>
      <c r="I295" s="8" t="b">
        <f>COUNTIF(Employees[Employee Name],Employees[[#This Row],[Employee Name]])&gt;1</f>
        <v>0</v>
      </c>
    </row>
    <row r="296" spans="1:9" ht="30" hidden="1" customHeight="1" x14ac:dyDescent="0.3">
      <c r="A296" s="44" t="e">
        <f>IF(ISBLANK(Employees[[#This Row],[Employee Name]]),"",A295+1)</f>
        <v>#REF!</v>
      </c>
      <c r="B296" s="8" t="str">
        <f>CONCATENATE(Employees[[#This Row],[Lastname]]," ",Employees[[#This Row],[Firstname]], " ",LEFT(Employees[[#This Row],[Middlename]],1),IF(ISBLANK(Employees[[#This Row],[Middlename]])," ","."))</f>
        <v>ESTOLE JOCELYN D.</v>
      </c>
      <c r="C296" s="8" t="s">
        <v>1507</v>
      </c>
      <c r="D296" s="8" t="s">
        <v>1505</v>
      </c>
      <c r="E296" s="8" t="s">
        <v>119</v>
      </c>
      <c r="F296" s="8" t="s">
        <v>1290</v>
      </c>
      <c r="G296" s="18" t="s">
        <v>1290</v>
      </c>
      <c r="H296" s="8" t="s">
        <v>366</v>
      </c>
      <c r="I296" s="8" t="b">
        <f>COUNTIF(Employees[Employee Name],Employees[[#This Row],[Employee Name]])&gt;1</f>
        <v>0</v>
      </c>
    </row>
    <row r="297" spans="1:9" ht="30" hidden="1" customHeight="1" x14ac:dyDescent="0.3">
      <c r="A297" s="44" t="e">
        <f>IF(ISBLANK(Employees[[#This Row],[Employee Name]]),"",A296+1)</f>
        <v>#REF!</v>
      </c>
      <c r="B297" s="8" t="str">
        <f>CONCATENATE(Employees[[#This Row],[Lastname]]," ",Employees[[#This Row],[Firstname]], " ",LEFT(Employees[[#This Row],[Middlename]],1),IF(ISBLANK(Employees[[#This Row],[Middlename]])," ","."))</f>
        <v>ESTRANGCO MERCY U.</v>
      </c>
      <c r="C297" s="8" t="s">
        <v>592</v>
      </c>
      <c r="D297" s="8" t="s">
        <v>593</v>
      </c>
      <c r="E297" s="8" t="s">
        <v>594</v>
      </c>
      <c r="F297" s="8" t="s">
        <v>198</v>
      </c>
      <c r="G297" s="18" t="s">
        <v>1996</v>
      </c>
      <c r="H297" s="8" t="s">
        <v>590</v>
      </c>
      <c r="I297" s="8" t="b">
        <f>COUNTIF(Employees[Employee Name],Employees[[#This Row],[Employee Name]])&gt;1</f>
        <v>0</v>
      </c>
    </row>
    <row r="298" spans="1:9" ht="30" hidden="1" customHeight="1" x14ac:dyDescent="0.3">
      <c r="A298" s="44" t="e">
        <f>IF(ISBLANK(Employees[[#This Row],[Employee Name]]),"",A297+1)</f>
        <v>#REF!</v>
      </c>
      <c r="B298" s="8" t="str">
        <f>CONCATENATE(Employees[[#This Row],[Lastname]]," ",Employees[[#This Row],[Firstname]], " ",LEFT(Employees[[#This Row],[Middlename]],1),IF(ISBLANK(Employees[[#This Row],[Middlename]])," ","."))</f>
        <v>EVANGELISTA NORENA S.</v>
      </c>
      <c r="C298" s="8" t="s">
        <v>764</v>
      </c>
      <c r="D298" s="8" t="s">
        <v>765</v>
      </c>
      <c r="E298" s="8" t="s">
        <v>161</v>
      </c>
      <c r="F298" s="8" t="s">
        <v>766</v>
      </c>
      <c r="G298" s="18" t="s">
        <v>1996</v>
      </c>
      <c r="H298" s="8" t="s">
        <v>103</v>
      </c>
      <c r="I298" s="8" t="b">
        <f>COUNTIF(Employees[Employee Name],Employees[[#This Row],[Employee Name]])&gt;1</f>
        <v>0</v>
      </c>
    </row>
    <row r="299" spans="1:9" ht="30" hidden="1" customHeight="1" x14ac:dyDescent="0.3">
      <c r="A299" s="44" t="e">
        <f>IF(ISBLANK(Employees[[#This Row],[Employee Name]]),"",A298+1)</f>
        <v>#REF!</v>
      </c>
      <c r="B299" s="8" t="str">
        <f>CONCATENATE(Employees[[#This Row],[Lastname]]," ",Employees[[#This Row],[Firstname]], " ",LEFT(Employees[[#This Row],[Middlename]],1),IF(ISBLANK(Employees[[#This Row],[Middlename]])," ","."))</f>
        <v>FELICIDARIO PAMELA C.</v>
      </c>
      <c r="C299" s="8" t="s">
        <v>1262</v>
      </c>
      <c r="D299" s="8" t="s">
        <v>1263</v>
      </c>
      <c r="E299" s="8" t="s">
        <v>1264</v>
      </c>
      <c r="F299" s="8" t="s">
        <v>125</v>
      </c>
      <c r="G299" s="18" t="s">
        <v>1996</v>
      </c>
      <c r="H299" s="8" t="s">
        <v>1198</v>
      </c>
      <c r="I299" s="8" t="b">
        <f>COUNTIF(Employees[Employee Name],Employees[[#This Row],[Employee Name]])&gt;1</f>
        <v>0</v>
      </c>
    </row>
    <row r="300" spans="1:9" ht="30" hidden="1" customHeight="1" x14ac:dyDescent="0.3">
      <c r="A300" s="44" t="e">
        <f>IF(ISBLANK(Employees[[#This Row],[Employee Name]]),"",A299+1)</f>
        <v>#REF!</v>
      </c>
      <c r="B300" s="8" t="str">
        <f>CONCATENATE(Employees[[#This Row],[Lastname]]," ",Employees[[#This Row],[Firstname]], " ",LEFT(Employees[[#This Row],[Middlename]],1),IF(ISBLANK(Employees[[#This Row],[Middlename]])," ","."))</f>
        <v>FELLO VIRGILIO O.</v>
      </c>
      <c r="C300" s="8" t="s">
        <v>1129</v>
      </c>
      <c r="D300" s="8" t="s">
        <v>1130</v>
      </c>
      <c r="E300" s="8" t="s">
        <v>581</v>
      </c>
      <c r="F300" s="8" t="s">
        <v>1290</v>
      </c>
      <c r="G300" s="18" t="s">
        <v>1290</v>
      </c>
      <c r="H300" s="8" t="s">
        <v>199</v>
      </c>
      <c r="I300" s="8" t="b">
        <f>COUNTIF(Employees[Employee Name],Employees[[#This Row],[Employee Name]])&gt;1</f>
        <v>0</v>
      </c>
    </row>
    <row r="301" spans="1:9" ht="30" hidden="1" customHeight="1" x14ac:dyDescent="0.3">
      <c r="A301" s="44" t="e">
        <f>IF(ISBLANK(Employees[[#This Row],[Employee Name]]),"",A300+1)</f>
        <v>#REF!</v>
      </c>
      <c r="B301" s="8" t="str">
        <f>CONCATENATE(Employees[[#This Row],[Lastname]]," ",Employees[[#This Row],[Firstname]], " ",LEFT(Employees[[#This Row],[Middlename]],1),IF(ISBLANK(Employees[[#This Row],[Middlename]])," ","."))</f>
        <v>FERMA AMELITA V.</v>
      </c>
      <c r="C301" s="8" t="s">
        <v>430</v>
      </c>
      <c r="D301" s="8" t="s">
        <v>770</v>
      </c>
      <c r="E301" s="8" t="s">
        <v>723</v>
      </c>
      <c r="F301" s="18" t="s">
        <v>2003</v>
      </c>
      <c r="G301" s="18" t="s">
        <v>1996</v>
      </c>
      <c r="H301" s="18" t="s">
        <v>1065</v>
      </c>
      <c r="I301" s="8" t="b">
        <f>COUNTIF(Employees[Employee Name],Employees[[#This Row],[Employee Name]])&gt;1</f>
        <v>0</v>
      </c>
    </row>
    <row r="302" spans="1:9" ht="30" hidden="1" customHeight="1" x14ac:dyDescent="0.3">
      <c r="A302" s="44" t="e">
        <f>IF(ISBLANK(Employees[[#This Row],[Employee Name]]),"",A301+1)</f>
        <v>#REF!</v>
      </c>
      <c r="B302" s="8" t="str">
        <f>CONCATENATE(Employees[[#This Row],[Lastname]]," ",Employees[[#This Row],[Firstname]], " ",LEFT(Employees[[#This Row],[Middlename]],1),IF(ISBLANK(Employees[[#This Row],[Middlename]])," ","."))</f>
        <v>FERMA ARCELI C.</v>
      </c>
      <c r="C302" s="8" t="s">
        <v>430</v>
      </c>
      <c r="D302" s="8" t="s">
        <v>431</v>
      </c>
      <c r="E302" s="8" t="s">
        <v>134</v>
      </c>
      <c r="F302" s="8" t="s">
        <v>125</v>
      </c>
      <c r="G302" s="18" t="s">
        <v>1996</v>
      </c>
      <c r="H302" s="8" t="s">
        <v>331</v>
      </c>
      <c r="I302" s="8" t="b">
        <f>COUNTIF(Employees[Employee Name],Employees[[#This Row],[Employee Name]])&gt;1</f>
        <v>0</v>
      </c>
    </row>
    <row r="303" spans="1:9" ht="30" hidden="1" customHeight="1" x14ac:dyDescent="0.3">
      <c r="A303" s="44" t="e">
        <f>IF(ISBLANK(Employees[[#This Row],[Employee Name]]),"",A302+1)</f>
        <v>#REF!</v>
      </c>
      <c r="B303" s="8" t="str">
        <f>CONCATENATE(Employees[[#This Row],[Lastname]]," ",Employees[[#This Row],[Firstname]], " ",LEFT(Employees[[#This Row],[Middlename]],1),IF(ISBLANK(Employees[[#This Row],[Middlename]])," ","."))</f>
        <v>FERMA ELIZA C.</v>
      </c>
      <c r="C303" s="18" t="s">
        <v>430</v>
      </c>
      <c r="D303" s="18" t="s">
        <v>2130</v>
      </c>
      <c r="E303" s="18" t="s">
        <v>134</v>
      </c>
      <c r="F303" s="18" t="s">
        <v>2131</v>
      </c>
      <c r="G303" s="8"/>
      <c r="H303" s="18" t="s">
        <v>2132</v>
      </c>
      <c r="I303" s="8" t="b">
        <f>COUNTIF(Employees[Employee Name],Employees[[#This Row],[Employee Name]])&gt;1</f>
        <v>0</v>
      </c>
    </row>
    <row r="304" spans="1:9" ht="30" hidden="1" customHeight="1" x14ac:dyDescent="0.3">
      <c r="A304" s="44" t="e">
        <f>IF(ISBLANK(Employees[[#This Row],[Employee Name]]),"",A303+1)</f>
        <v>#REF!</v>
      </c>
      <c r="B304" s="8" t="str">
        <f>CONCATENATE(Employees[[#This Row],[Lastname]]," ",Employees[[#This Row],[Firstname]], " ",LEFT(Employees[[#This Row],[Middlename]],1),IF(ISBLANK(Employees[[#This Row],[Middlename]])," ","."))</f>
        <v>FERMA ERIC N.</v>
      </c>
      <c r="C304" s="8" t="s">
        <v>430</v>
      </c>
      <c r="D304" s="8" t="s">
        <v>1508</v>
      </c>
      <c r="E304" s="8" t="s">
        <v>1509</v>
      </c>
      <c r="F304" s="8" t="s">
        <v>1290</v>
      </c>
      <c r="G304" s="18" t="s">
        <v>1290</v>
      </c>
      <c r="H304" s="8" t="s">
        <v>209</v>
      </c>
      <c r="I304" s="8" t="b">
        <f>COUNTIF(Employees[Employee Name],Employees[[#This Row],[Employee Name]])&gt;1</f>
        <v>0</v>
      </c>
    </row>
    <row r="305" spans="1:9" ht="30" hidden="1" customHeight="1" x14ac:dyDescent="0.3">
      <c r="A305" s="44" t="e">
        <f>IF(ISBLANK(Employees[[#This Row],[Employee Name]]),"",A304+1)</f>
        <v>#REF!</v>
      </c>
      <c r="B305" s="8" t="str">
        <f>CONCATENATE(Employees[[#This Row],[Lastname]]," ",Employees[[#This Row],[Firstname]], " ",LEFT(Employees[[#This Row],[Middlename]],1),IF(ISBLANK(Employees[[#This Row],[Middlename]])," ","."))</f>
        <v>FERMA ETHEL GRACE N.</v>
      </c>
      <c r="C305" s="8" t="s">
        <v>430</v>
      </c>
      <c r="D305" s="8" t="s">
        <v>1510</v>
      </c>
      <c r="E305" s="8" t="s">
        <v>1511</v>
      </c>
      <c r="F305" s="8" t="s">
        <v>1290</v>
      </c>
      <c r="G305" s="18" t="s">
        <v>1290</v>
      </c>
      <c r="H305" s="8" t="s">
        <v>97</v>
      </c>
      <c r="I305" s="8" t="b">
        <f>COUNTIF(Employees[Employee Name],Employees[[#This Row],[Employee Name]])&gt;1</f>
        <v>0</v>
      </c>
    </row>
    <row r="306" spans="1:9" ht="30" hidden="1" customHeight="1" x14ac:dyDescent="0.3">
      <c r="A306" s="44" t="e">
        <f>IF(ISBLANK(Employees[[#This Row],[Employee Name]]),"",A305+1)</f>
        <v>#REF!</v>
      </c>
      <c r="B306" s="8" t="str">
        <f>CONCATENATE(Employees[[#This Row],[Lastname]]," ",Employees[[#This Row],[Firstname]], " ",LEFT(Employees[[#This Row],[Middlename]],1),IF(ISBLANK(Employees[[#This Row],[Middlename]])," ","."))</f>
        <v>FERMA JOSEFA O.</v>
      </c>
      <c r="C306" s="8" t="s">
        <v>430</v>
      </c>
      <c r="D306" s="8" t="s">
        <v>1096</v>
      </c>
      <c r="E306" s="8" t="s">
        <v>838</v>
      </c>
      <c r="F306" s="8" t="s">
        <v>867</v>
      </c>
      <c r="G306" s="18" t="s">
        <v>1996</v>
      </c>
      <c r="H306" s="18" t="s">
        <v>109</v>
      </c>
      <c r="I306" s="8" t="b">
        <f>COUNTIF(Employees[Employee Name],Employees[[#This Row],[Employee Name]])&gt;1</f>
        <v>0</v>
      </c>
    </row>
    <row r="307" spans="1:9" ht="30" hidden="1" customHeight="1" x14ac:dyDescent="0.3">
      <c r="A307" s="44" t="e">
        <f>IF(ISBLANK(Employees[[#This Row],[Employee Name]]),"",A306+1)</f>
        <v>#REF!</v>
      </c>
      <c r="B307" s="8" t="str">
        <f>CONCATENATE(Employees[[#This Row],[Lastname]]," ",Employees[[#This Row],[Firstname]], " ",LEFT(Employees[[#This Row],[Middlename]],1),IF(ISBLANK(Employees[[#This Row],[Middlename]])," ","."))</f>
        <v>FERMA MARIA I.</v>
      </c>
      <c r="C307" s="8" t="s">
        <v>430</v>
      </c>
      <c r="D307" s="8" t="s">
        <v>721</v>
      </c>
      <c r="E307" s="8" t="s">
        <v>957</v>
      </c>
      <c r="F307" s="8" t="s">
        <v>125</v>
      </c>
      <c r="G307" s="18" t="s">
        <v>1996</v>
      </c>
      <c r="H307" s="8" t="s">
        <v>537</v>
      </c>
      <c r="I307" s="8" t="b">
        <f>COUNTIF(Employees[Employee Name],Employees[[#This Row],[Employee Name]])&gt;1</f>
        <v>0</v>
      </c>
    </row>
    <row r="308" spans="1:9" ht="30" hidden="1" customHeight="1" x14ac:dyDescent="0.3">
      <c r="A308" s="44" t="e">
        <f>IF(ISBLANK(Employees[[#This Row],[Employee Name]]),"",A307+1)</f>
        <v>#REF!</v>
      </c>
      <c r="B308" s="8" t="str">
        <f>CONCATENATE(Employees[[#This Row],[Lastname]]," ",Employees[[#This Row],[Firstname]], " ",LEFT(Employees[[#This Row],[Middlename]],1),IF(ISBLANK(Employees[[#This Row],[Middlename]])," ","."))</f>
        <v>FERMA MARIA VICTORIA D.</v>
      </c>
      <c r="C308" s="8" t="s">
        <v>430</v>
      </c>
      <c r="D308" s="8" t="s">
        <v>573</v>
      </c>
      <c r="E308" s="8" t="s">
        <v>119</v>
      </c>
      <c r="F308" s="8" t="s">
        <v>125</v>
      </c>
      <c r="G308" s="18" t="s">
        <v>1996</v>
      </c>
      <c r="H308" s="8" t="s">
        <v>366</v>
      </c>
      <c r="I308" s="8" t="b">
        <f>COUNTIF(Employees[Employee Name],Employees[[#This Row],[Employee Name]])&gt;1</f>
        <v>0</v>
      </c>
    </row>
    <row r="309" spans="1:9" ht="30" hidden="1" customHeight="1" x14ac:dyDescent="0.3">
      <c r="A309" s="44" t="e">
        <f>IF(ISBLANK(Employees[[#This Row],[Employee Name]]),"",A308+1)</f>
        <v>#REF!</v>
      </c>
      <c r="B309" s="8" t="str">
        <f>CONCATENATE(Employees[[#This Row],[Lastname]]," ",Employees[[#This Row],[Firstname]], " ",LEFT(Employees[[#This Row],[Middlename]],1),IF(ISBLANK(Employees[[#This Row],[Middlename]])," ","."))</f>
        <v xml:space="preserve">FERMA RAYMOND  </v>
      </c>
      <c r="C309" s="8" t="s">
        <v>430</v>
      </c>
      <c r="D309" s="8" t="s">
        <v>1512</v>
      </c>
      <c r="E309" s="8"/>
      <c r="F309" s="8" t="s">
        <v>1290</v>
      </c>
      <c r="G309" s="18" t="s">
        <v>1290</v>
      </c>
      <c r="H309" s="8" t="s">
        <v>289</v>
      </c>
      <c r="I309" s="8" t="b">
        <f>COUNTIF(Employees[Employee Name],Employees[[#This Row],[Employee Name]])&gt;1</f>
        <v>0</v>
      </c>
    </row>
    <row r="310" spans="1:9" ht="30" hidden="1" customHeight="1" x14ac:dyDescent="0.3">
      <c r="A310" s="44" t="e">
        <f>IF(ISBLANK(Employees[[#This Row],[Employee Name]]),"",A309+1)</f>
        <v>#REF!</v>
      </c>
      <c r="B310" s="8" t="str">
        <f>CONCATENATE(Employees[[#This Row],[Lastname]]," ",Employees[[#This Row],[Firstname]], " ",LEFT(Employees[[#This Row],[Middlename]],1),IF(ISBLANK(Employees[[#This Row],[Middlename]])," ","."))</f>
        <v xml:space="preserve">FERMA ROMEO  </v>
      </c>
      <c r="C310" s="8" t="s">
        <v>430</v>
      </c>
      <c r="D310" s="8" t="s">
        <v>792</v>
      </c>
      <c r="E310" s="8"/>
      <c r="F310" s="18" t="s">
        <v>125</v>
      </c>
      <c r="G310" s="18" t="s">
        <v>1996</v>
      </c>
      <c r="H310" s="8" t="s">
        <v>289</v>
      </c>
      <c r="I310" s="8" t="b">
        <f>COUNTIF(Employees[Employee Name],Employees[[#This Row],[Employee Name]])&gt;1</f>
        <v>0</v>
      </c>
    </row>
    <row r="311" spans="1:9" ht="30" hidden="1" customHeight="1" x14ac:dyDescent="0.3">
      <c r="A311" s="66" t="e">
        <f>A309+1</f>
        <v>#REF!</v>
      </c>
      <c r="B311" s="67" t="str">
        <f>CONCATENATE(Employees[[#This Row],[Lastname]]," ",Employees[[#This Row],[Firstname]], " ",LEFT(Employees[[#This Row],[Middlename]],1),IF(ISBLANK(Employees[[#This Row],[Middlename]])," ","."))</f>
        <v>RENDORA RAFFY G.</v>
      </c>
      <c r="C311" s="77" t="s">
        <v>2479</v>
      </c>
      <c r="D311" s="77" t="s">
        <v>2480</v>
      </c>
      <c r="E311" s="77" t="s">
        <v>2481</v>
      </c>
      <c r="F311" s="77" t="s">
        <v>1711</v>
      </c>
      <c r="G311" s="78" t="s">
        <v>2482</v>
      </c>
      <c r="H311" s="77" t="s">
        <v>2473</v>
      </c>
      <c r="I311" s="67" t="b">
        <f>COUNTIF(Employees[Employee Name],Employees[[#This Row],[Employee Name]])&gt;1</f>
        <v>0</v>
      </c>
    </row>
    <row r="312" spans="1:9" ht="30" hidden="1" customHeight="1" x14ac:dyDescent="0.3">
      <c r="A312" s="66" t="e">
        <f>A309+1</f>
        <v>#REF!</v>
      </c>
      <c r="B312" s="67" t="str">
        <f>CONCATENATE(Employees[[#This Row],[Lastname]]," ",Employees[[#This Row],[Firstname]], " ",LEFT(Employees[[#This Row],[Middlename]],1),IF(ISBLANK(Employees[[#This Row],[Middlename]])," ","."))</f>
        <v>DE ASIS JANETTE D.</v>
      </c>
      <c r="C312" s="77" t="s">
        <v>1452</v>
      </c>
      <c r="D312" s="77" t="s">
        <v>1453</v>
      </c>
      <c r="E312" s="77" t="s">
        <v>168</v>
      </c>
      <c r="F312" s="77" t="s">
        <v>1290</v>
      </c>
      <c r="G312" s="78" t="s">
        <v>1290</v>
      </c>
      <c r="H312" s="77" t="s">
        <v>152</v>
      </c>
      <c r="I312" s="67" t="b">
        <f>COUNTIF(Employees[Employee Name],Employees[[#This Row],[Employee Name]])&gt;1</f>
        <v>0</v>
      </c>
    </row>
    <row r="313" spans="1:9" ht="30" hidden="1" customHeight="1" x14ac:dyDescent="0.3">
      <c r="A313" s="44" t="e">
        <f>IF(ISBLANK(Employees[[#This Row],[Employee Name]]),"",A310+1)</f>
        <v>#REF!</v>
      </c>
      <c r="B313" s="8" t="str">
        <f>CONCATENATE(Employees[[#This Row],[Lastname]]," ",Employees[[#This Row],[Firstname]], " ",LEFT(Employees[[#This Row],[Middlename]],1),IF(ISBLANK(Employees[[#This Row],[Middlename]])," ","."))</f>
        <v>FERNANDEZ MILAGROS C.</v>
      </c>
      <c r="C313" s="8" t="s">
        <v>784</v>
      </c>
      <c r="D313" s="8" t="s">
        <v>1077</v>
      </c>
      <c r="E313" s="8" t="s">
        <v>652</v>
      </c>
      <c r="F313" s="8" t="s">
        <v>198</v>
      </c>
      <c r="G313" s="18" t="s">
        <v>1996</v>
      </c>
      <c r="H313" s="8" t="s">
        <v>103</v>
      </c>
      <c r="I313" s="8" t="b">
        <f>COUNTIF(Employees[Employee Name],Employees[[#This Row],[Employee Name]])&gt;1</f>
        <v>0</v>
      </c>
    </row>
    <row r="314" spans="1:9" ht="30" hidden="1" customHeight="1" x14ac:dyDescent="0.3">
      <c r="A314" s="44" t="e">
        <f>IF(ISBLANK(Employees[[#This Row],[Employee Name]]),"",A313+1)</f>
        <v>#REF!</v>
      </c>
      <c r="B314" s="8" t="str">
        <f>CONCATENATE(Employees[[#This Row],[Lastname]]," ",Employees[[#This Row],[Firstname]], " ",LEFT(Employees[[#This Row],[Middlename]],1),IF(ISBLANK(Employees[[#This Row],[Middlename]])," ","."))</f>
        <v>FERRY FRANCIS R.</v>
      </c>
      <c r="C314" s="18" t="s">
        <v>2307</v>
      </c>
      <c r="D314" s="18" t="s">
        <v>600</v>
      </c>
      <c r="E314" s="18" t="s">
        <v>2308</v>
      </c>
      <c r="F314" s="18" t="s">
        <v>96</v>
      </c>
      <c r="G314" s="8"/>
      <c r="H314" s="18" t="s">
        <v>97</v>
      </c>
      <c r="I314" s="8" t="b">
        <f>COUNTIF(Employees[Employee Name],Employees[[#This Row],[Employee Name]])&gt;1</f>
        <v>0</v>
      </c>
    </row>
    <row r="315" spans="1:9" ht="30" hidden="1" customHeight="1" x14ac:dyDescent="0.3">
      <c r="A315" s="44" t="e">
        <f>IF(ISBLANK(Employees[[#This Row],[Employee Name]]),"",A314+1)</f>
        <v>#REF!</v>
      </c>
      <c r="B315" s="8" t="str">
        <f>CONCATENATE(Employees[[#This Row],[Lastname]]," ",Employees[[#This Row],[Firstname]], " ",LEFT(Employees[[#This Row],[Middlename]],1),IF(ISBLANK(Employees[[#This Row],[Middlename]])," ","."))</f>
        <v xml:space="preserve">FLAVIER ADORACION  </v>
      </c>
      <c r="C315" s="8" t="s">
        <v>474</v>
      </c>
      <c r="D315" s="8" t="s">
        <v>475</v>
      </c>
      <c r="E315" s="8"/>
      <c r="F315" s="8" t="s">
        <v>476</v>
      </c>
      <c r="G315" s="18" t="s">
        <v>1996</v>
      </c>
      <c r="H315" s="8" t="s">
        <v>109</v>
      </c>
      <c r="I315" s="8" t="b">
        <f>COUNTIF(Employees[Employee Name],Employees[[#This Row],[Employee Name]])&gt;1</f>
        <v>0</v>
      </c>
    </row>
    <row r="316" spans="1:9" ht="30" hidden="1" customHeight="1" x14ac:dyDescent="0.3">
      <c r="A316" s="44" t="e">
        <f>IF(ISBLANK(Employees[[#This Row],[Employee Name]]),"",A315+1)</f>
        <v>#REF!</v>
      </c>
      <c r="B316" s="8" t="str">
        <f>CONCATENATE(Employees[[#This Row],[Lastname]]," ",Employees[[#This Row],[Firstname]], " ",LEFT(Employees[[#This Row],[Middlename]],1),IF(ISBLANK(Employees[[#This Row],[Middlename]])," ","."))</f>
        <v>FLORES CHRIZELLE MAE M.</v>
      </c>
      <c r="C316" s="18" t="s">
        <v>1513</v>
      </c>
      <c r="D316" s="18" t="s">
        <v>2215</v>
      </c>
      <c r="E316" s="18" t="s">
        <v>143</v>
      </c>
      <c r="F316" s="18" t="s">
        <v>2216</v>
      </c>
      <c r="G316" s="8"/>
      <c r="H316" s="18" t="s">
        <v>213</v>
      </c>
      <c r="I316" s="8" t="b">
        <f>COUNTIF(Employees[Employee Name],Employees[[#This Row],[Employee Name]])&gt;1</f>
        <v>0</v>
      </c>
    </row>
    <row r="317" spans="1:9" ht="30" hidden="1" customHeight="1" x14ac:dyDescent="0.3">
      <c r="A317" s="44" t="e">
        <f>IF(ISBLANK(Employees[[#This Row],[Employee Name]]),"",A316+1)</f>
        <v>#REF!</v>
      </c>
      <c r="B317" s="8" t="str">
        <f>CONCATENATE(Employees[[#This Row],[Lastname]]," ",Employees[[#This Row],[Firstname]], " ",LEFT(Employees[[#This Row],[Middlename]],1),IF(ISBLANK(Employees[[#This Row],[Middlename]])," ","."))</f>
        <v xml:space="preserve">FLORES EDERLYN  </v>
      </c>
      <c r="C317" s="8" t="s">
        <v>1513</v>
      </c>
      <c r="D317" s="8" t="s">
        <v>1514</v>
      </c>
      <c r="E317" s="8"/>
      <c r="F317" s="8" t="s">
        <v>1290</v>
      </c>
      <c r="G317" s="18" t="s">
        <v>1290</v>
      </c>
      <c r="H317" s="8" t="s">
        <v>289</v>
      </c>
      <c r="I317" s="8" t="b">
        <f>COUNTIF(Employees[Employee Name],Employees[[#This Row],[Employee Name]])&gt;1</f>
        <v>0</v>
      </c>
    </row>
    <row r="318" spans="1:9" ht="30" hidden="1" customHeight="1" x14ac:dyDescent="0.3">
      <c r="A318" s="44" t="e">
        <f>IF(ISBLANK(Employees[[#This Row],[Employee Name]]),"",A317+1)</f>
        <v>#REF!</v>
      </c>
      <c r="B318" s="8" t="str">
        <f>CONCATENATE(Employees[[#This Row],[Lastname]]," ",Employees[[#This Row],[Firstname]], " ",LEFT(Employees[[#This Row],[Middlename]],1),IF(ISBLANK(Employees[[#This Row],[Middlename]])," ","."))</f>
        <v>FLORES MARIA PATRICIA NICOLE C.</v>
      </c>
      <c r="C318" s="8" t="s">
        <v>1513</v>
      </c>
      <c r="D318" s="8" t="s">
        <v>1515</v>
      </c>
      <c r="E318" s="8" t="s">
        <v>1516</v>
      </c>
      <c r="F318" s="8" t="s">
        <v>1290</v>
      </c>
      <c r="G318" s="18" t="s">
        <v>1290</v>
      </c>
      <c r="H318" s="8" t="s">
        <v>97</v>
      </c>
      <c r="I318" s="8" t="b">
        <f>COUNTIF(Employees[Employee Name],Employees[[#This Row],[Employee Name]])&gt;1</f>
        <v>0</v>
      </c>
    </row>
    <row r="319" spans="1:9" ht="30" hidden="1" customHeight="1" x14ac:dyDescent="0.3">
      <c r="A319" s="44" t="e">
        <f>IF(ISBLANK(Employees[[#This Row],[Employee Name]]),"",A318+1)</f>
        <v>#REF!</v>
      </c>
      <c r="B319" s="8" t="str">
        <f>CONCATENATE(Employees[[#This Row],[Lastname]]," ",Employees[[#This Row],[Firstname]], " ",LEFT(Employees[[#This Row],[Middlename]],1),IF(ISBLANK(Employees[[#This Row],[Middlename]])," ","."))</f>
        <v xml:space="preserve">FLORES RICHARD  </v>
      </c>
      <c r="C319" s="8" t="s">
        <v>1513</v>
      </c>
      <c r="D319" s="8" t="s">
        <v>1376</v>
      </c>
      <c r="E319" s="8"/>
      <c r="F319" s="8" t="s">
        <v>1290</v>
      </c>
      <c r="G319" s="18" t="s">
        <v>1290</v>
      </c>
      <c r="H319" s="8" t="s">
        <v>289</v>
      </c>
      <c r="I319" s="8" t="b">
        <f>COUNTIF(Employees[Employee Name],Employees[[#This Row],[Employee Name]])&gt;1</f>
        <v>0</v>
      </c>
    </row>
    <row r="320" spans="1:9" ht="30" hidden="1" customHeight="1" x14ac:dyDescent="0.3">
      <c r="A320" s="44" t="e">
        <f>IF(ISBLANK(Employees[[#This Row],[Employee Name]]),"",A319+1)</f>
        <v>#REF!</v>
      </c>
      <c r="B320" s="8" t="str">
        <f>CONCATENATE(Employees[[#This Row],[Lastname]]," ",Employees[[#This Row],[Firstname]], " ",LEFT(Employees[[#This Row],[Middlename]],1),IF(ISBLANK(Employees[[#This Row],[Middlename]])," ","."))</f>
        <v>FRONDOZO AILEEN D.</v>
      </c>
      <c r="C320" s="8" t="s">
        <v>1517</v>
      </c>
      <c r="D320" s="8" t="s">
        <v>118</v>
      </c>
      <c r="E320" s="8" t="s">
        <v>119</v>
      </c>
      <c r="F320" s="8" t="s">
        <v>1290</v>
      </c>
      <c r="G320" s="18" t="s">
        <v>1290</v>
      </c>
      <c r="H320" s="8" t="s">
        <v>436</v>
      </c>
      <c r="I320" s="8" t="b">
        <f>COUNTIF(Employees[Employee Name],Employees[[#This Row],[Employee Name]])&gt;1</f>
        <v>0</v>
      </c>
    </row>
    <row r="321" spans="1:9" ht="30" hidden="1" customHeight="1" x14ac:dyDescent="0.3">
      <c r="A321" s="44" t="e">
        <f>IF(ISBLANK(Employees[[#This Row],[Employee Name]]),"",A320+1)</f>
        <v>#REF!</v>
      </c>
      <c r="B321" s="8" t="str">
        <f>CONCATENATE(Employees[[#This Row],[Lastname]]," ",Employees[[#This Row],[Firstname]], " ",LEFT(Employees[[#This Row],[Middlename]],1),IF(ISBLANK(Employees[[#This Row],[Middlename]])," ","."))</f>
        <v xml:space="preserve">GABAC INOCENCIO  </v>
      </c>
      <c r="C321" s="18" t="s">
        <v>2355</v>
      </c>
      <c r="D321" s="18" t="s">
        <v>1980</v>
      </c>
      <c r="E321" s="8"/>
      <c r="F321" s="18" t="s">
        <v>1290</v>
      </c>
      <c r="G321" s="18" t="s">
        <v>1290</v>
      </c>
      <c r="H321" s="18" t="s">
        <v>1105</v>
      </c>
      <c r="I321" s="8" t="b">
        <f>COUNTIF(Employees[Employee Name],Employees[[#This Row],[Employee Name]])&gt;1</f>
        <v>0</v>
      </c>
    </row>
    <row r="322" spans="1:9" ht="30" hidden="1" customHeight="1" x14ac:dyDescent="0.3">
      <c r="A322" s="44" t="e">
        <f>IF(ISBLANK(Employees[[#This Row],[Employee Name]]),"",A321+1)</f>
        <v>#REF!</v>
      </c>
      <c r="B322" s="8" t="str">
        <f>CONCATENATE(Employees[[#This Row],[Lastname]]," ",Employees[[#This Row],[Firstname]], " ",LEFT(Employees[[#This Row],[Middlename]],1),IF(ISBLANK(Employees[[#This Row],[Middlename]])," ","."))</f>
        <v>GABEJA MHAR G.</v>
      </c>
      <c r="C322" s="8" t="s">
        <v>602</v>
      </c>
      <c r="D322" s="8" t="s">
        <v>603</v>
      </c>
      <c r="E322" s="8" t="s">
        <v>166</v>
      </c>
      <c r="F322" s="8" t="s">
        <v>604</v>
      </c>
      <c r="G322" s="18" t="s">
        <v>1996</v>
      </c>
      <c r="H322" s="8" t="s">
        <v>590</v>
      </c>
      <c r="I322" s="8" t="b">
        <f>COUNTIF(Employees[Employee Name],Employees[[#This Row],[Employee Name]])&gt;1</f>
        <v>0</v>
      </c>
    </row>
    <row r="323" spans="1:9" ht="30" hidden="1" customHeight="1" x14ac:dyDescent="0.3">
      <c r="A323" s="44" t="e">
        <f>IF(ISBLANK(Employees[[#This Row],[Employee Name]]),"",A322+1)</f>
        <v>#REF!</v>
      </c>
      <c r="B323" s="8" t="str">
        <f>CONCATENATE(Employees[[#This Row],[Lastname]]," ",Employees[[#This Row],[Firstname]], " ",LEFT(Employees[[#This Row],[Middlename]],1),IF(ISBLANK(Employees[[#This Row],[Middlename]])," ","."))</f>
        <v>GALANG JULIET B.</v>
      </c>
      <c r="C323" s="8" t="s">
        <v>933</v>
      </c>
      <c r="D323" s="8" t="s">
        <v>934</v>
      </c>
      <c r="E323" s="8" t="s">
        <v>935</v>
      </c>
      <c r="F323" s="8" t="s">
        <v>1998</v>
      </c>
      <c r="G323" s="18" t="s">
        <v>1997</v>
      </c>
      <c r="H323" s="8" t="s">
        <v>357</v>
      </c>
      <c r="I323" s="8" t="b">
        <f>COUNTIF(Employees[Employee Name],Employees[[#This Row],[Employee Name]])&gt;1</f>
        <v>0</v>
      </c>
    </row>
    <row r="324" spans="1:9" ht="30" hidden="1" customHeight="1" x14ac:dyDescent="0.3">
      <c r="A324" s="44" t="e">
        <f>IF(ISBLANK(Employees[[#This Row],[Employee Name]]),"",A323+1)</f>
        <v>#REF!</v>
      </c>
      <c r="B324" s="8" t="str">
        <f>CONCATENATE(Employees[[#This Row],[Lastname]]," ",Employees[[#This Row],[Firstname]], " ",LEFT(Employees[[#This Row],[Middlename]],1),IF(ISBLANK(Employees[[#This Row],[Middlename]])," ","."))</f>
        <v>GALARDE DELFIN A.</v>
      </c>
      <c r="C324" s="8" t="s">
        <v>1518</v>
      </c>
      <c r="D324" s="8" t="s">
        <v>1519</v>
      </c>
      <c r="E324" s="8" t="s">
        <v>88</v>
      </c>
      <c r="F324" s="8" t="s">
        <v>1290</v>
      </c>
      <c r="G324" s="18" t="s">
        <v>1290</v>
      </c>
      <c r="H324" s="8" t="s">
        <v>1718</v>
      </c>
      <c r="I324" s="8" t="b">
        <f>COUNTIF(Employees[Employee Name],Employees[[#This Row],[Employee Name]])&gt;1</f>
        <v>0</v>
      </c>
    </row>
    <row r="325" spans="1:9" ht="30" hidden="1" customHeight="1" x14ac:dyDescent="0.3">
      <c r="A325" s="44" t="e">
        <f>IF(ISBLANK(Employees[[#This Row],[Employee Name]]),"",A324+1)</f>
        <v>#REF!</v>
      </c>
      <c r="B325" s="8" t="str">
        <f>CONCATENATE(Employees[[#This Row],[Lastname]]," ",Employees[[#This Row],[Firstname]], " ",LEFT(Employees[[#This Row],[Middlename]],1),IF(ISBLANK(Employees[[#This Row],[Middlename]])," ","."))</f>
        <v>GARCIA HAIZEL M.</v>
      </c>
      <c r="C325" s="8" t="s">
        <v>363</v>
      </c>
      <c r="D325" s="8" t="s">
        <v>364</v>
      </c>
      <c r="E325" s="8" t="s">
        <v>806</v>
      </c>
      <c r="F325" s="8" t="s">
        <v>365</v>
      </c>
      <c r="G325" s="18" t="s">
        <v>1996</v>
      </c>
      <c r="H325" s="8" t="s">
        <v>366</v>
      </c>
      <c r="I325" s="8" t="b">
        <f>COUNTIF(Employees[Employee Name],Employees[[#This Row],[Employee Name]])&gt;1</f>
        <v>0</v>
      </c>
    </row>
    <row r="326" spans="1:9" ht="30" hidden="1" customHeight="1" x14ac:dyDescent="0.3">
      <c r="A326" s="44" t="e">
        <f>IF(ISBLANK(Employees[[#This Row],[Employee Name]]),"",A325+1)</f>
        <v>#REF!</v>
      </c>
      <c r="B326" s="8" t="str">
        <f>CONCATENATE(Employees[[#This Row],[Lastname]]," ",Employees[[#This Row],[Firstname]], " ",LEFT(Employees[[#This Row],[Middlename]],1),IF(ISBLANK(Employees[[#This Row],[Middlename]])," ","."))</f>
        <v>GARCIA JINKY A.</v>
      </c>
      <c r="C326" s="18" t="s">
        <v>363</v>
      </c>
      <c r="D326" s="18" t="s">
        <v>2286</v>
      </c>
      <c r="E326" s="18" t="s">
        <v>510</v>
      </c>
      <c r="F326" s="18" t="s">
        <v>1288</v>
      </c>
      <c r="G326" s="8"/>
      <c r="H326" s="18" t="s">
        <v>2287</v>
      </c>
      <c r="I326" s="8" t="b">
        <f>COUNTIF(Employees[Employee Name],Employees[[#This Row],[Employee Name]])&gt;1</f>
        <v>0</v>
      </c>
    </row>
    <row r="327" spans="1:9" ht="30" hidden="1" customHeight="1" x14ac:dyDescent="0.3">
      <c r="A327" s="44" t="e">
        <f>IF(ISBLANK(Employees[[#This Row],[Employee Name]]),"",A326+1)</f>
        <v>#REF!</v>
      </c>
      <c r="B327" s="8" t="str">
        <f>CONCATENATE(Employees[[#This Row],[Lastname]]," ",Employees[[#This Row],[Firstname]], " ",LEFT(Employees[[#This Row],[Middlename]],1),IF(ISBLANK(Employees[[#This Row],[Middlename]])," ","."))</f>
        <v>GARCIA JOAN B.</v>
      </c>
      <c r="C327" s="8" t="s">
        <v>363</v>
      </c>
      <c r="D327" s="8" t="s">
        <v>1520</v>
      </c>
      <c r="E327" s="8" t="s">
        <v>187</v>
      </c>
      <c r="F327" s="8" t="s">
        <v>1290</v>
      </c>
      <c r="G327" s="18" t="s">
        <v>1290</v>
      </c>
      <c r="H327" s="8" t="s">
        <v>97</v>
      </c>
      <c r="I327" s="8" t="b">
        <f>COUNTIF(Employees[Employee Name],Employees[[#This Row],[Employee Name]])&gt;1</f>
        <v>0</v>
      </c>
    </row>
    <row r="328" spans="1:9" ht="30" hidden="1" customHeight="1" x14ac:dyDescent="0.3">
      <c r="A328" s="44" t="e">
        <f>IF(ISBLANK(Employees[[#This Row],[Employee Name]]),"",A327+1)</f>
        <v>#REF!</v>
      </c>
      <c r="B328" s="8" t="str">
        <f>CONCATENATE(Employees[[#This Row],[Lastname]]," ",Employees[[#This Row],[Firstname]], " ",LEFT(Employees[[#This Row],[Middlename]],1),IF(ISBLANK(Employees[[#This Row],[Middlename]])," ","."))</f>
        <v>GATPANDAN DOLORES J.</v>
      </c>
      <c r="C328" s="8" t="s">
        <v>218</v>
      </c>
      <c r="D328" s="8" t="s">
        <v>219</v>
      </c>
      <c r="E328" s="8" t="s">
        <v>139</v>
      </c>
      <c r="F328" s="8" t="s">
        <v>212</v>
      </c>
      <c r="G328" s="18" t="s">
        <v>1996</v>
      </c>
      <c r="H328" s="8" t="s">
        <v>213</v>
      </c>
      <c r="I328" s="8" t="b">
        <f>COUNTIF(Employees[Employee Name],Employees[[#This Row],[Employee Name]])&gt;1</f>
        <v>0</v>
      </c>
    </row>
    <row r="329" spans="1:9" ht="30" hidden="1" customHeight="1" x14ac:dyDescent="0.3">
      <c r="A329" s="44" t="e">
        <f>IF(ISBLANK(Employees[[#This Row],[Employee Name]]),"",A328+1)</f>
        <v>#REF!</v>
      </c>
      <c r="B329" s="8" t="str">
        <f>CONCATENATE(Employees[[#This Row],[Lastname]]," ",Employees[[#This Row],[Firstname]], " ",LEFT(Employees[[#This Row],[Middlename]],1),IF(ISBLANK(Employees[[#This Row],[Middlename]])," ","."))</f>
        <v xml:space="preserve">GATPANDAN ETHEL  </v>
      </c>
      <c r="C329" s="8" t="s">
        <v>218</v>
      </c>
      <c r="D329" s="8" t="s">
        <v>1521</v>
      </c>
      <c r="E329" s="8"/>
      <c r="F329" s="8" t="s">
        <v>1290</v>
      </c>
      <c r="G329" s="18" t="s">
        <v>1290</v>
      </c>
      <c r="H329" s="8" t="s">
        <v>97</v>
      </c>
      <c r="I329" s="8" t="b">
        <f>COUNTIF(Employees[Employee Name],Employees[[#This Row],[Employee Name]])&gt;1</f>
        <v>0</v>
      </c>
    </row>
    <row r="330" spans="1:9" ht="30" hidden="1" customHeight="1" x14ac:dyDescent="0.3">
      <c r="A330" s="44" t="e">
        <f>IF(ISBLANK(Employees[[#This Row],[Employee Name]]),"",A329+1)</f>
        <v>#REF!</v>
      </c>
      <c r="B330" s="8" t="str">
        <f>CONCATENATE(Employees[[#This Row],[Lastname]]," ",Employees[[#This Row],[Firstname]], " ",LEFT(Employees[[#This Row],[Middlename]],1),IF(ISBLANK(Employees[[#This Row],[Middlename]])," ","."))</f>
        <v>GATPANDAN MICHAEL E.</v>
      </c>
      <c r="C330" s="8" t="s">
        <v>218</v>
      </c>
      <c r="D330" s="8" t="s">
        <v>1522</v>
      </c>
      <c r="E330" s="8" t="s">
        <v>1523</v>
      </c>
      <c r="F330" s="8" t="s">
        <v>1290</v>
      </c>
      <c r="G330" s="18" t="s">
        <v>1290</v>
      </c>
      <c r="H330" s="8" t="s">
        <v>209</v>
      </c>
      <c r="I330" s="8" t="b">
        <f>COUNTIF(Employees[Employee Name],Employees[[#This Row],[Employee Name]])&gt;1</f>
        <v>0</v>
      </c>
    </row>
    <row r="331" spans="1:9" ht="30" hidden="1" customHeight="1" x14ac:dyDescent="0.3">
      <c r="A331" s="44" t="e">
        <f>IF(ISBLANK(Employees[[#This Row],[Employee Name]]),"",A330+1)</f>
        <v>#REF!</v>
      </c>
      <c r="B331" s="8" t="str">
        <f>CONCATENATE(Employees[[#This Row],[Lastname]]," ",Employees[[#This Row],[Firstname]], " ",LEFT(Employees[[#This Row],[Middlename]],1),IF(ISBLANK(Employees[[#This Row],[Middlename]])," ","."))</f>
        <v>GATPANDAN NENITA M.</v>
      </c>
      <c r="C331" s="8" t="s">
        <v>218</v>
      </c>
      <c r="D331" s="8" t="s">
        <v>368</v>
      </c>
      <c r="E331" s="8" t="s">
        <v>84</v>
      </c>
      <c r="F331" s="8" t="s">
        <v>631</v>
      </c>
      <c r="G331" s="18" t="s">
        <v>1996</v>
      </c>
      <c r="H331" s="8" t="s">
        <v>369</v>
      </c>
      <c r="I331" s="8" t="b">
        <f>COUNTIF(Employees[Employee Name],Employees[[#This Row],[Employee Name]])&gt;1</f>
        <v>0</v>
      </c>
    </row>
    <row r="332" spans="1:9" ht="30" hidden="1" customHeight="1" x14ac:dyDescent="0.3">
      <c r="A332" s="44" t="e">
        <f>IF(ISBLANK(Employees[[#This Row],[Employee Name]]),"",A331+1)</f>
        <v>#REF!</v>
      </c>
      <c r="B332" s="8" t="str">
        <f>CONCATENATE(Employees[[#This Row],[Lastname]]," ",Employees[[#This Row],[Firstname]], " ",LEFT(Employees[[#This Row],[Middlename]],1),IF(ISBLANK(Employees[[#This Row],[Middlename]])," ","."))</f>
        <v>GIBAGA RICA JEAN C.</v>
      </c>
      <c r="C332" s="18" t="s">
        <v>2271</v>
      </c>
      <c r="D332" s="18" t="s">
        <v>2272</v>
      </c>
      <c r="E332" s="18" t="s">
        <v>134</v>
      </c>
      <c r="F332" s="18" t="s">
        <v>1711</v>
      </c>
      <c r="G332" s="8"/>
      <c r="H332" s="8"/>
      <c r="I332" s="8" t="b">
        <f>COUNTIF(Employees[Employee Name],Employees[[#This Row],[Employee Name]])&gt;1</f>
        <v>0</v>
      </c>
    </row>
    <row r="333" spans="1:9" ht="30" hidden="1" customHeight="1" x14ac:dyDescent="0.3">
      <c r="A333" s="44" t="e">
        <f>IF(ISBLANK(Employees[[#This Row],[Employee Name]]),"",A332+1)</f>
        <v>#REF!</v>
      </c>
      <c r="B333" s="8" t="str">
        <f>CONCATENATE(Employees[[#This Row],[Lastname]]," ",Employees[[#This Row],[Firstname]], " ",LEFT(Employees[[#This Row],[Middlename]],1),IF(ISBLANK(Employees[[#This Row],[Middlename]])," ","."))</f>
        <v>GOMEZ EMMA M.</v>
      </c>
      <c r="C333" s="8" t="s">
        <v>681</v>
      </c>
      <c r="D333" s="8" t="s">
        <v>484</v>
      </c>
      <c r="E333" s="8" t="s">
        <v>84</v>
      </c>
      <c r="F333" s="8" t="s">
        <v>682</v>
      </c>
      <c r="G333" s="18" t="s">
        <v>1996</v>
      </c>
      <c r="H333" s="8" t="s">
        <v>271</v>
      </c>
      <c r="I333" s="8" t="b">
        <f>COUNTIF(Employees[Employee Name],Employees[[#This Row],[Employee Name]])&gt;1</f>
        <v>0</v>
      </c>
    </row>
    <row r="334" spans="1:9" ht="30" hidden="1" customHeight="1" x14ac:dyDescent="0.3">
      <c r="A334" s="44" t="e">
        <f>IF(ISBLANK(Employees[[#This Row],[Employee Name]]),"",A333+1)</f>
        <v>#REF!</v>
      </c>
      <c r="B334" s="8" t="str">
        <f>CONCATENATE(Employees[[#This Row],[Lastname]]," ",Employees[[#This Row],[Firstname]], " ",LEFT(Employees[[#This Row],[Middlename]],1),IF(ISBLANK(Employees[[#This Row],[Middlename]])," ","."))</f>
        <v>GONZALES CHRISTI NERISSE E.</v>
      </c>
      <c r="C334" s="8" t="s">
        <v>856</v>
      </c>
      <c r="D334" s="8" t="s">
        <v>1524</v>
      </c>
      <c r="E334" s="8" t="s">
        <v>378</v>
      </c>
      <c r="F334" s="8" t="s">
        <v>1290</v>
      </c>
      <c r="G334" s="18" t="s">
        <v>1290</v>
      </c>
      <c r="H334" s="8" t="s">
        <v>271</v>
      </c>
      <c r="I334" s="8" t="b">
        <f>COUNTIF(Employees[Employee Name],Employees[[#This Row],[Employee Name]])&gt;1</f>
        <v>0</v>
      </c>
    </row>
    <row r="335" spans="1:9" ht="30" hidden="1" customHeight="1" x14ac:dyDescent="0.3">
      <c r="A335" s="44" t="e">
        <f>IF(ISBLANK(Employees[[#This Row],[Employee Name]]),"",A334+1)</f>
        <v>#REF!</v>
      </c>
      <c r="B335" s="8" t="str">
        <f>CONCATENATE(Employees[[#This Row],[Lastname]]," ",Employees[[#This Row],[Firstname]], " ",LEFT(Employees[[#This Row],[Middlename]],1),IF(ISBLANK(Employees[[#This Row],[Middlename]])," ","."))</f>
        <v>GONZALES CRISTI NERISSE E.</v>
      </c>
      <c r="C335" s="18" t="s">
        <v>856</v>
      </c>
      <c r="D335" s="18" t="s">
        <v>2351</v>
      </c>
      <c r="E335" s="18" t="s">
        <v>378</v>
      </c>
      <c r="F335" s="18" t="s">
        <v>1290</v>
      </c>
      <c r="G335" s="18" t="s">
        <v>1290</v>
      </c>
      <c r="H335" s="18" t="s">
        <v>271</v>
      </c>
      <c r="I335" s="8" t="b">
        <f>COUNTIF(Employees[Employee Name],Employees[[#This Row],[Employee Name]])&gt;1</f>
        <v>0</v>
      </c>
    </row>
    <row r="336" spans="1:9" ht="30" hidden="1" customHeight="1" x14ac:dyDescent="0.3">
      <c r="A336" s="44" t="e">
        <f>IF(ISBLANK(Employees[[#This Row],[Employee Name]]),"",A335+1)</f>
        <v>#REF!</v>
      </c>
      <c r="B336" s="8" t="str">
        <f>CONCATENATE(Employees[[#This Row],[Lastname]]," ",Employees[[#This Row],[Firstname]], " ",LEFT(Employees[[#This Row],[Middlename]],1),IF(ISBLANK(Employees[[#This Row],[Middlename]])," ","."))</f>
        <v>GONZALES MARIO O.</v>
      </c>
      <c r="C336" s="8" t="s">
        <v>856</v>
      </c>
      <c r="D336" s="8" t="s">
        <v>596</v>
      </c>
      <c r="E336" s="8" t="s">
        <v>1525</v>
      </c>
      <c r="F336" s="8" t="s">
        <v>1290</v>
      </c>
      <c r="G336" s="18" t="s">
        <v>1290</v>
      </c>
      <c r="H336" s="8" t="s">
        <v>209</v>
      </c>
      <c r="I336" s="8" t="b">
        <f>COUNTIF(Employees[Employee Name],Employees[[#This Row],[Employee Name]])&gt;1</f>
        <v>0</v>
      </c>
    </row>
    <row r="337" spans="1:9" ht="30" hidden="1" customHeight="1" x14ac:dyDescent="0.3">
      <c r="A337" s="44" t="e">
        <f>IF(ISBLANK(Employees[[#This Row],[Employee Name]]),"",A336+1)</f>
        <v>#REF!</v>
      </c>
      <c r="B337" s="8" t="str">
        <f>CONCATENATE(Employees[[#This Row],[Lastname]]," ",Employees[[#This Row],[Firstname]], " ",LEFT(Employees[[#This Row],[Middlename]],1),IF(ISBLANK(Employees[[#This Row],[Middlename]])," ","."))</f>
        <v>GONZALES MARY JANE D.</v>
      </c>
      <c r="C337" s="8" t="s">
        <v>856</v>
      </c>
      <c r="D337" s="8" t="s">
        <v>1496</v>
      </c>
      <c r="E337" s="8" t="s">
        <v>119</v>
      </c>
      <c r="F337" s="8" t="s">
        <v>1290</v>
      </c>
      <c r="G337" s="18" t="s">
        <v>1290</v>
      </c>
      <c r="H337" s="8" t="s">
        <v>213</v>
      </c>
      <c r="I337" s="8" t="b">
        <f>COUNTIF(Employees[Employee Name],Employees[[#This Row],[Employee Name]])&gt;1</f>
        <v>0</v>
      </c>
    </row>
    <row r="338" spans="1:9" ht="30" hidden="1" customHeight="1" x14ac:dyDescent="0.3">
      <c r="A338" s="44" t="e">
        <f>IF(ISBLANK(Employees[[#This Row],[Employee Name]]),"",A337+1)</f>
        <v>#REF!</v>
      </c>
      <c r="B338" s="8" t="str">
        <f>CONCATENATE(Employees[[#This Row],[Lastname]]," ",Employees[[#This Row],[Firstname]], " ",LEFT(Employees[[#This Row],[Middlename]],1),IF(ISBLANK(Employees[[#This Row],[Middlename]])," ","."))</f>
        <v>GUAÑEZO MA. GINA P.</v>
      </c>
      <c r="C338" s="8" t="s">
        <v>760</v>
      </c>
      <c r="D338" s="8" t="s">
        <v>761</v>
      </c>
      <c r="E338" s="8" t="s">
        <v>124</v>
      </c>
      <c r="F338" s="8" t="s">
        <v>390</v>
      </c>
      <c r="G338" s="8" t="s">
        <v>1996</v>
      </c>
      <c r="H338" s="8" t="s">
        <v>103</v>
      </c>
      <c r="I338" s="8" t="b">
        <f>COUNTIF(Employees[Employee Name],Employees[[#This Row],[Employee Name]])&gt;1</f>
        <v>0</v>
      </c>
    </row>
    <row r="339" spans="1:9" ht="30" hidden="1" customHeight="1" x14ac:dyDescent="0.3">
      <c r="A339" s="44" t="e">
        <f>IF(ISBLANK(Employees[[#This Row],[Employee Name]]),"",A338+1)</f>
        <v>#REF!</v>
      </c>
      <c r="B339" s="8" t="str">
        <f>CONCATENATE(Employees[[#This Row],[Lastname]]," ",Employees[[#This Row],[Firstname]], " ",LEFT(Employees[[#This Row],[Middlename]],1),IF(ISBLANK(Employees[[#This Row],[Middlename]])," ","."))</f>
        <v>GUAÑEZO MARY ANNE P.</v>
      </c>
      <c r="C339" s="18" t="s">
        <v>760</v>
      </c>
      <c r="D339" s="8" t="s">
        <v>835</v>
      </c>
      <c r="E339" s="8" t="s">
        <v>836</v>
      </c>
      <c r="F339" s="8" t="s">
        <v>125</v>
      </c>
      <c r="G339" s="18" t="s">
        <v>1996</v>
      </c>
      <c r="H339" s="8" t="s">
        <v>103</v>
      </c>
      <c r="I339" s="8" t="b">
        <f>COUNTIF(Employees[Employee Name],Employees[[#This Row],[Employee Name]])&gt;1</f>
        <v>0</v>
      </c>
    </row>
    <row r="340" spans="1:9" ht="30" hidden="1" customHeight="1" x14ac:dyDescent="0.3">
      <c r="A340" s="44" t="e">
        <f>IF(ISBLANK(Employees[[#This Row],[Employee Name]]),"",A339+1)</f>
        <v>#REF!</v>
      </c>
      <c r="B340" s="8" t="str">
        <f>CONCATENATE(Employees[[#This Row],[Lastname]]," ",Employees[[#This Row],[Firstname]], " ",LEFT(Employees[[#This Row],[Middlename]],1),IF(ISBLANK(Employees[[#This Row],[Middlename]])," ","."))</f>
        <v xml:space="preserve">GUEVARRA ROLANDO  </v>
      </c>
      <c r="C340" s="8" t="s">
        <v>1526</v>
      </c>
      <c r="D340" s="8" t="s">
        <v>1527</v>
      </c>
      <c r="E340" s="8"/>
      <c r="F340" s="8" t="s">
        <v>1290</v>
      </c>
      <c r="G340" s="18" t="s">
        <v>1290</v>
      </c>
      <c r="H340" s="8" t="s">
        <v>289</v>
      </c>
      <c r="I340" s="8" t="b">
        <f>COUNTIF(Employees[Employee Name],Employees[[#This Row],[Employee Name]])&gt;1</f>
        <v>0</v>
      </c>
    </row>
    <row r="341" spans="1:9" ht="30" hidden="1" customHeight="1" x14ac:dyDescent="0.3">
      <c r="A341" s="44" t="e">
        <f>IF(ISBLANK(Employees[[#This Row],[Employee Name]]),"",A340+1)</f>
        <v>#REF!</v>
      </c>
      <c r="B341" s="8" t="str">
        <f>CONCATENATE(Employees[[#This Row],[Lastname]]," ",Employees[[#This Row],[Firstname]], " ",LEFT(Employees[[#This Row],[Middlename]],1),IF(ISBLANK(Employees[[#This Row],[Middlename]])," ","."))</f>
        <v>GUMIRAN HERMINIA A.</v>
      </c>
      <c r="C341" s="8" t="s">
        <v>1528</v>
      </c>
      <c r="D341" s="8" t="s">
        <v>1529</v>
      </c>
      <c r="E341" s="8" t="s">
        <v>1530</v>
      </c>
      <c r="F341" s="8" t="s">
        <v>1290</v>
      </c>
      <c r="G341" s="18" t="s">
        <v>1290</v>
      </c>
      <c r="H341" s="8" t="s">
        <v>1066</v>
      </c>
      <c r="I341" s="8" t="b">
        <f>COUNTIF(Employees[Employee Name],Employees[[#This Row],[Employee Name]])&gt;1</f>
        <v>0</v>
      </c>
    </row>
    <row r="342" spans="1:9" ht="30" hidden="1" customHeight="1" x14ac:dyDescent="0.3">
      <c r="A342" s="44" t="e">
        <f>IF(ISBLANK(Employees[[#This Row],[Employee Name]]),"",A341+1)</f>
        <v>#REF!</v>
      </c>
      <c r="B342" s="8" t="str">
        <f>CONCATENATE(Employees[[#This Row],[Lastname]]," ",Employees[[#This Row],[Firstname]], " ",LEFT(Employees[[#This Row],[Middlename]],1),IF(ISBLANK(Employees[[#This Row],[Middlename]])," ","."))</f>
        <v>GUTIERREZ LYDIA C.</v>
      </c>
      <c r="C342" s="8" t="s">
        <v>172</v>
      </c>
      <c r="D342" s="8" t="s">
        <v>173</v>
      </c>
      <c r="E342" s="8" t="s">
        <v>692</v>
      </c>
      <c r="F342" s="8" t="s">
        <v>174</v>
      </c>
      <c r="G342" s="18" t="s">
        <v>1996</v>
      </c>
      <c r="H342" s="8" t="s">
        <v>89</v>
      </c>
      <c r="I342" s="8" t="b">
        <f>COUNTIF(Employees[Employee Name],Employees[[#This Row],[Employee Name]])&gt;1</f>
        <v>0</v>
      </c>
    </row>
    <row r="343" spans="1:9" ht="30" hidden="1" customHeight="1" x14ac:dyDescent="0.3">
      <c r="A343" s="44" t="e">
        <f>IF(ISBLANK(Employees[[#This Row],[Employee Name]]),"",A342+1)</f>
        <v>#REF!</v>
      </c>
      <c r="B343" s="8" t="str">
        <f>CONCATENATE(Employees[[#This Row],[Lastname]]," ",Employees[[#This Row],[Firstname]], " ",LEFT(Employees[[#This Row],[Middlename]],1),IF(ISBLANK(Employees[[#This Row],[Middlename]])," ","."))</f>
        <v>GUTIERREZ MARICIS A.</v>
      </c>
      <c r="C343" s="18" t="s">
        <v>172</v>
      </c>
      <c r="D343" s="18" t="s">
        <v>2119</v>
      </c>
      <c r="E343" s="18" t="s">
        <v>88</v>
      </c>
      <c r="F343" s="18" t="s">
        <v>2117</v>
      </c>
      <c r="G343" s="8"/>
      <c r="H343" s="18" t="s">
        <v>141</v>
      </c>
      <c r="I343" s="8" t="b">
        <f>COUNTIF(Employees[Employee Name],Employees[[#This Row],[Employee Name]])&gt;1</f>
        <v>0</v>
      </c>
    </row>
    <row r="344" spans="1:9" ht="30" hidden="1" customHeight="1" x14ac:dyDescent="0.3">
      <c r="A344" s="44" t="e">
        <f>IF(ISBLANK(Employees[[#This Row],[Employee Name]]),"",A343+1)</f>
        <v>#REF!</v>
      </c>
      <c r="B344" s="8" t="str">
        <f>CONCATENATE(Employees[[#This Row],[Lastname]]," ",Employees[[#This Row],[Firstname]], " ",LEFT(Employees[[#This Row],[Middlename]],1),IF(ISBLANK(Employees[[#This Row],[Middlename]])," ","."))</f>
        <v>GUTIERREZ RENCELLE LALAINE A.</v>
      </c>
      <c r="C344" s="8" t="s">
        <v>172</v>
      </c>
      <c r="D344" s="8" t="s">
        <v>1531</v>
      </c>
      <c r="E344" s="8" t="s">
        <v>284</v>
      </c>
      <c r="F344" s="8" t="s">
        <v>1290</v>
      </c>
      <c r="G344" s="18" t="s">
        <v>1290</v>
      </c>
      <c r="H344" s="8" t="s">
        <v>126</v>
      </c>
      <c r="I344" s="8" t="b">
        <f>COUNTIF(Employees[Employee Name],Employees[[#This Row],[Employee Name]])&gt;1</f>
        <v>0</v>
      </c>
    </row>
    <row r="345" spans="1:9" ht="30" hidden="1" customHeight="1" x14ac:dyDescent="0.3">
      <c r="A345" s="44" t="e">
        <f>IF(ISBLANK(Employees[[#This Row],[Employee Name]]),"",A344+1)</f>
        <v>#REF!</v>
      </c>
      <c r="B345" s="8" t="str">
        <f>CONCATENATE(Employees[[#This Row],[Lastname]]," ",Employees[[#This Row],[Firstname]], " ",LEFT(Employees[[#This Row],[Middlename]],1),IF(ISBLANK(Employees[[#This Row],[Middlename]])," ","."))</f>
        <v>HADAP JONALYN L.</v>
      </c>
      <c r="C345" s="8" t="s">
        <v>232</v>
      </c>
      <c r="D345" s="8" t="s">
        <v>233</v>
      </c>
      <c r="E345" s="8" t="s">
        <v>234</v>
      </c>
      <c r="F345" s="8" t="s">
        <v>212</v>
      </c>
      <c r="G345" s="18" t="s">
        <v>1996</v>
      </c>
      <c r="H345" s="8" t="s">
        <v>213</v>
      </c>
      <c r="I345" s="8" t="b">
        <f>COUNTIF(Employees[Employee Name],Employees[[#This Row],[Employee Name]])&gt;1</f>
        <v>0</v>
      </c>
    </row>
    <row r="346" spans="1:9" ht="30" hidden="1" customHeight="1" x14ac:dyDescent="0.3">
      <c r="A346" s="44" t="e">
        <f>IF(ISBLANK(Employees[[#This Row],[Employee Name]]),"",A345+1)</f>
        <v>#REF!</v>
      </c>
      <c r="B346" s="8" t="str">
        <f>CONCATENATE(Employees[[#This Row],[Lastname]]," ",Employees[[#This Row],[Firstname]], " ",LEFT(Employees[[#This Row],[Middlename]],1),IF(ISBLANK(Employees[[#This Row],[Middlename]])," ","."))</f>
        <v>HAPITA MELANIE A.</v>
      </c>
      <c r="C346" s="8" t="s">
        <v>704</v>
      </c>
      <c r="D346" s="8" t="s">
        <v>705</v>
      </c>
      <c r="E346" s="8" t="s">
        <v>1532</v>
      </c>
      <c r="F346" s="8" t="s">
        <v>1290</v>
      </c>
      <c r="G346" s="18" t="s">
        <v>1290</v>
      </c>
      <c r="H346" s="8" t="s">
        <v>97</v>
      </c>
      <c r="I346" s="8" t="b">
        <f>COUNTIF(Employees[Employee Name],Employees[[#This Row],[Employee Name]])&gt;1</f>
        <v>0</v>
      </c>
    </row>
    <row r="347" spans="1:9" ht="30" hidden="1" customHeight="1" x14ac:dyDescent="0.3">
      <c r="A347" s="44" t="e">
        <f>IF(ISBLANK(Employees[[#This Row],[Employee Name]]),"",A346+1)</f>
        <v>#REF!</v>
      </c>
      <c r="B347" s="8" t="str">
        <f>CONCATENATE(Employees[[#This Row],[Lastname]]," ",Employees[[#This Row],[Firstname]], " ",LEFT(Employees[[#This Row],[Middlename]],1),IF(ISBLANK(Employees[[#This Row],[Middlename]])," ","."))</f>
        <v>HAYAG JERMAINE JOI D.</v>
      </c>
      <c r="C347" s="8" t="s">
        <v>1266</v>
      </c>
      <c r="D347" s="8" t="s">
        <v>1267</v>
      </c>
      <c r="E347" s="8" t="s">
        <v>447</v>
      </c>
      <c r="F347" s="8" t="s">
        <v>96</v>
      </c>
      <c r="G347" s="8" t="s">
        <v>1996</v>
      </c>
      <c r="H347" s="8" t="s">
        <v>135</v>
      </c>
      <c r="I347" s="8" t="b">
        <f>COUNTIF(Employees[Employee Name],Employees[[#This Row],[Employee Name]])&gt;1</f>
        <v>0</v>
      </c>
    </row>
    <row r="348" spans="1:9" ht="30" hidden="1" customHeight="1" x14ac:dyDescent="0.3">
      <c r="A348" s="44" t="e">
        <f>IF(ISBLANK(Employees[[#This Row],[Employee Name]]),"",A347+1)</f>
        <v>#REF!</v>
      </c>
      <c r="B348" s="8" t="str">
        <f>CONCATENATE(Employees[[#This Row],[Lastname]]," ",Employees[[#This Row],[Firstname]], " ",LEFT(Employees[[#This Row],[Middlename]],1),IF(ISBLANK(Employees[[#This Row],[Middlename]])," ","."))</f>
        <v xml:space="preserve">HERNADEZ VICTOR  </v>
      </c>
      <c r="C348" s="8" t="s">
        <v>918</v>
      </c>
      <c r="D348" s="8" t="s">
        <v>248</v>
      </c>
      <c r="E348" s="8"/>
      <c r="F348" s="18" t="s">
        <v>125</v>
      </c>
      <c r="G348" s="18" t="s">
        <v>1996</v>
      </c>
      <c r="H348" s="8" t="s">
        <v>97</v>
      </c>
      <c r="I348" s="8" t="b">
        <f>COUNTIF(Employees[Employee Name],Employees[[#This Row],[Employee Name]])&gt;1</f>
        <v>0</v>
      </c>
    </row>
    <row r="349" spans="1:9" ht="30" hidden="1" customHeight="1" x14ac:dyDescent="0.3">
      <c r="A349" s="44" t="e">
        <f>A347+1</f>
        <v>#REF!</v>
      </c>
      <c r="B349" s="8" t="str">
        <f>CONCATENATE(Employees[[#This Row],[Lastname]]," ",Employees[[#This Row],[Firstname]], " ",LEFT(Employees[[#This Row],[Middlename]],1),IF(ISBLANK(Employees[[#This Row],[Middlename]])," ","."))</f>
        <v>HERNANDEZ JANINE Q.</v>
      </c>
      <c r="C349" s="18" t="s">
        <v>128</v>
      </c>
      <c r="D349" s="18" t="s">
        <v>1563</v>
      </c>
      <c r="E349" s="18" t="s">
        <v>1107</v>
      </c>
      <c r="F349" s="18" t="s">
        <v>1711</v>
      </c>
      <c r="G349" s="18" t="s">
        <v>1704</v>
      </c>
      <c r="H349" s="18" t="s">
        <v>2461</v>
      </c>
      <c r="I349" s="8" t="b">
        <f>COUNTIF(Employees[Employee Name],Employees[[#This Row],[Employee Name]])&gt;1</f>
        <v>0</v>
      </c>
    </row>
    <row r="350" spans="1:9" ht="30" hidden="1" customHeight="1" x14ac:dyDescent="0.3">
      <c r="A350" s="44" t="e">
        <f>IF(ISBLANK(Employees[[#This Row],[Employee Name]]),"",A348+1)</f>
        <v>#REF!</v>
      </c>
      <c r="B350" s="8" t="str">
        <f>CONCATENATE(Employees[[#This Row],[Lastname]]," ",Employees[[#This Row],[Firstname]], " ",LEFT(Employees[[#This Row],[Middlename]],1),IF(ISBLANK(Employees[[#This Row],[Middlename]])," ","."))</f>
        <v>HERNANDEZ CORNELIO A.</v>
      </c>
      <c r="C350" s="8" t="s">
        <v>128</v>
      </c>
      <c r="D350" s="8" t="s">
        <v>588</v>
      </c>
      <c r="E350" s="8" t="s">
        <v>88</v>
      </c>
      <c r="F350" s="8" t="s">
        <v>198</v>
      </c>
      <c r="G350" s="18" t="s">
        <v>1996</v>
      </c>
      <c r="H350" s="8" t="s">
        <v>366</v>
      </c>
      <c r="I350" s="8" t="b">
        <f>COUNTIF(Employees[Employee Name],Employees[[#This Row],[Employee Name]])&gt;1</f>
        <v>0</v>
      </c>
    </row>
    <row r="351" spans="1:9" ht="30" hidden="1" customHeight="1" x14ac:dyDescent="0.3">
      <c r="A351" s="44" t="e">
        <f>IF(ISBLANK(Employees[[#This Row],[Employee Name]]),"",A350+1)</f>
        <v>#REF!</v>
      </c>
      <c r="B351" s="8" t="str">
        <f>CONCATENATE(Employees[[#This Row],[Lastname]]," ",Employees[[#This Row],[Firstname]], " ",LEFT(Employees[[#This Row],[Middlename]],1),IF(ISBLANK(Employees[[#This Row],[Middlename]])," ","."))</f>
        <v>HERNANDEZ DARREL JESUS M.</v>
      </c>
      <c r="C351" s="8" t="s">
        <v>128</v>
      </c>
      <c r="D351" s="8" t="s">
        <v>2331</v>
      </c>
      <c r="E351" s="8" t="s">
        <v>689</v>
      </c>
      <c r="F351" s="8" t="s">
        <v>96</v>
      </c>
      <c r="G351" s="8" t="s">
        <v>1996</v>
      </c>
      <c r="H351" s="8" t="s">
        <v>135</v>
      </c>
      <c r="I351" s="8" t="b">
        <f>COUNTIF(Employees[Employee Name],Employees[[#This Row],[Employee Name]])&gt;1</f>
        <v>0</v>
      </c>
    </row>
    <row r="352" spans="1:9" ht="30" hidden="1" customHeight="1" x14ac:dyDescent="0.3">
      <c r="A352" s="44" t="e">
        <f>IF(ISBLANK(Employees[[#This Row],[Employee Name]]),"",A351+1)</f>
        <v>#REF!</v>
      </c>
      <c r="B352" s="8" t="str">
        <f>CONCATENATE(Employees[[#This Row],[Lastname]]," ",Employees[[#This Row],[Firstname]], " ",LEFT(Employees[[#This Row],[Middlename]],1),IF(ISBLANK(Employees[[#This Row],[Middlename]])," ","."))</f>
        <v>HERNANDEZ DONATO Q.</v>
      </c>
      <c r="C352" s="8" t="s">
        <v>128</v>
      </c>
      <c r="D352" s="8" t="s">
        <v>381</v>
      </c>
      <c r="E352" s="8" t="s">
        <v>277</v>
      </c>
      <c r="F352" s="8" t="s">
        <v>96</v>
      </c>
      <c r="G352" s="8" t="s">
        <v>1996</v>
      </c>
      <c r="H352" s="8" t="s">
        <v>97</v>
      </c>
      <c r="I352" s="8" t="b">
        <f>COUNTIF(Employees[Employee Name],Employees[[#This Row],[Employee Name]])&gt;1</f>
        <v>0</v>
      </c>
    </row>
    <row r="353" spans="1:9" ht="30" hidden="1" customHeight="1" x14ac:dyDescent="0.3">
      <c r="A353" s="44" t="e">
        <f>IF(ISBLANK(Employees[[#This Row],[Employee Name]]),"",A352+1)</f>
        <v>#REF!</v>
      </c>
      <c r="B353" s="8" t="str">
        <f>CONCATENATE(Employees[[#This Row],[Lastname]]," ",Employees[[#This Row],[Firstname]], " ",LEFT(Employees[[#This Row],[Middlename]],1),IF(ISBLANK(Employees[[#This Row],[Middlename]])," ","."))</f>
        <v>HERNANDEZ MARIO A.</v>
      </c>
      <c r="C353" s="8" t="s">
        <v>128</v>
      </c>
      <c r="D353" s="8" t="s">
        <v>596</v>
      </c>
      <c r="E353" s="8" t="s">
        <v>88</v>
      </c>
      <c r="F353" s="8" t="s">
        <v>198</v>
      </c>
      <c r="G353" s="18" t="s">
        <v>1996</v>
      </c>
      <c r="H353" s="8" t="s">
        <v>590</v>
      </c>
      <c r="I353" s="8" t="b">
        <f>COUNTIF(Employees[Employee Name],Employees[[#This Row],[Employee Name]])&gt;1</f>
        <v>0</v>
      </c>
    </row>
    <row r="354" spans="1:9" ht="30" hidden="1" customHeight="1" x14ac:dyDescent="0.3">
      <c r="A354" s="44" t="e">
        <f>IF(ISBLANK(Employees[[#This Row],[Employee Name]]),"",A353+1)</f>
        <v>#REF!</v>
      </c>
      <c r="B354" s="8" t="str">
        <f>CONCATENATE(Employees[[#This Row],[Lastname]]," ",Employees[[#This Row],[Firstname]], " ",LEFT(Employees[[#This Row],[Middlename]],1),IF(ISBLANK(Employees[[#This Row],[Middlename]])," ","."))</f>
        <v>HERNANDEZ ROBERTO M.</v>
      </c>
      <c r="C354" s="8" t="s">
        <v>128</v>
      </c>
      <c r="D354" s="8" t="s">
        <v>129</v>
      </c>
      <c r="E354" s="8" t="s">
        <v>84</v>
      </c>
      <c r="F354" s="8" t="s">
        <v>125</v>
      </c>
      <c r="G354" s="18" t="s">
        <v>1996</v>
      </c>
      <c r="H354" s="8" t="s">
        <v>130</v>
      </c>
      <c r="I354" s="8" t="b">
        <f>COUNTIF(Employees[Employee Name],Employees[[#This Row],[Employee Name]])&gt;1</f>
        <v>0</v>
      </c>
    </row>
    <row r="355" spans="1:9" ht="30" hidden="1" customHeight="1" x14ac:dyDescent="0.3">
      <c r="A355" s="44" t="e">
        <f>IF(ISBLANK(Employees[[#This Row],[Employee Name]]),"",A354+1)</f>
        <v>#REF!</v>
      </c>
      <c r="B355" s="8" t="str">
        <f>CONCATENATE(Employees[[#This Row],[Lastname]]," ",Employees[[#This Row],[Firstname]], " ",LEFT(Employees[[#This Row],[Middlename]],1),IF(ISBLANK(Employees[[#This Row],[Middlename]])," ","."))</f>
        <v>HERNANDEZ RODERICK M.</v>
      </c>
      <c r="C355" s="8" t="s">
        <v>128</v>
      </c>
      <c r="D355" s="8" t="s">
        <v>1533</v>
      </c>
      <c r="E355" s="8" t="s">
        <v>84</v>
      </c>
      <c r="F355" s="8" t="s">
        <v>1290</v>
      </c>
      <c r="G355" s="18" t="s">
        <v>1290</v>
      </c>
      <c r="H355" s="8" t="s">
        <v>1707</v>
      </c>
      <c r="I355" s="8" t="b">
        <f>COUNTIF(Employees[Employee Name],Employees[[#This Row],[Employee Name]])&gt;1</f>
        <v>0</v>
      </c>
    </row>
    <row r="356" spans="1:9" ht="30" hidden="1" customHeight="1" x14ac:dyDescent="0.3">
      <c r="A356" s="44" t="e">
        <f>IF(ISBLANK(Employees[[#This Row],[Employee Name]]),"",A355+1)</f>
        <v>#REF!</v>
      </c>
      <c r="B356" s="8" t="str">
        <f>CONCATENATE(Employees[[#This Row],[Lastname]]," ",Employees[[#This Row],[Firstname]], " ",LEFT(Employees[[#This Row],[Middlename]],1),IF(ISBLANK(Employees[[#This Row],[Middlename]])," ","."))</f>
        <v>HERNANDO BENILDA S.</v>
      </c>
      <c r="C356" s="8" t="s">
        <v>619</v>
      </c>
      <c r="D356" s="8" t="s">
        <v>1339</v>
      </c>
      <c r="E356" s="8" t="s">
        <v>1340</v>
      </c>
      <c r="F356" s="8" t="s">
        <v>125</v>
      </c>
      <c r="G356" s="18" t="s">
        <v>1996</v>
      </c>
      <c r="H356" s="8" t="s">
        <v>361</v>
      </c>
      <c r="I356" s="8" t="b">
        <f>COUNTIF(Employees[Employee Name],Employees[[#This Row],[Employee Name]])&gt;1</f>
        <v>0</v>
      </c>
    </row>
    <row r="357" spans="1:9" ht="30" hidden="1" customHeight="1" x14ac:dyDescent="0.3">
      <c r="A357" s="44" t="e">
        <f>IF(ISBLANK(Employees[[#This Row],[Employee Name]]),"",A356+1)</f>
        <v>#REF!</v>
      </c>
      <c r="B357" s="8" t="str">
        <f>CONCATENATE(Employees[[#This Row],[Lastname]]," ",Employees[[#This Row],[Firstname]], " ",LEFT(Employees[[#This Row],[Middlename]],1),IF(ISBLANK(Employees[[#This Row],[Middlename]])," ","."))</f>
        <v>HERNANDO MERIC B.</v>
      </c>
      <c r="C357" s="8" t="s">
        <v>619</v>
      </c>
      <c r="D357" s="8" t="s">
        <v>620</v>
      </c>
      <c r="E357" s="8" t="s">
        <v>145</v>
      </c>
      <c r="F357" s="8" t="s">
        <v>322</v>
      </c>
      <c r="G357" s="18" t="s">
        <v>1996</v>
      </c>
      <c r="H357" s="8" t="s">
        <v>182</v>
      </c>
      <c r="I357" s="8" t="b">
        <f>COUNTIF(Employees[Employee Name],Employees[[#This Row],[Employee Name]])&gt;1</f>
        <v>0</v>
      </c>
    </row>
    <row r="358" spans="1:9" ht="30" hidden="1" customHeight="1" x14ac:dyDescent="0.3">
      <c r="A358" s="44" t="e">
        <f>IF(ISBLANK(Employees[[#This Row],[Employee Name]]),"",A357+1)</f>
        <v>#REF!</v>
      </c>
      <c r="B358" s="8" t="str">
        <f>CONCATENATE(Employees[[#This Row],[Lastname]]," ",Employees[[#This Row],[Firstname]], " ",LEFT(Employees[[#This Row],[Middlename]],1),IF(ISBLANK(Employees[[#This Row],[Middlename]])," ","."))</f>
        <v>HERNANDO MERLE B.</v>
      </c>
      <c r="C358" s="8" t="s">
        <v>619</v>
      </c>
      <c r="D358" s="8" t="s">
        <v>1196</v>
      </c>
      <c r="E358" s="8" t="s">
        <v>145</v>
      </c>
      <c r="F358" s="8" t="s">
        <v>1197</v>
      </c>
      <c r="G358" s="8" t="s">
        <v>1996</v>
      </c>
      <c r="H358" s="18" t="s">
        <v>1198</v>
      </c>
      <c r="I358" s="8" t="b">
        <f>COUNTIF(Employees[Employee Name],Employees[[#This Row],[Employee Name]])&gt;1</f>
        <v>0</v>
      </c>
    </row>
    <row r="359" spans="1:9" ht="30" hidden="1" customHeight="1" x14ac:dyDescent="0.3">
      <c r="A359" s="44" t="e">
        <f>IF(ISBLANK(Employees[[#This Row],[Employee Name]]),"",A358+1)</f>
        <v>#REF!</v>
      </c>
      <c r="B359" s="8" t="str">
        <f>CONCATENATE(Employees[[#This Row],[Lastname]]," ",Employees[[#This Row],[Firstname]], " ",LEFT(Employees[[#This Row],[Middlename]],1),IF(ISBLANK(Employees[[#This Row],[Middlename]])," ","."))</f>
        <v>IGNO CRISTINA M.</v>
      </c>
      <c r="C359" s="8" t="s">
        <v>83</v>
      </c>
      <c r="D359" s="8" t="s">
        <v>429</v>
      </c>
      <c r="E359" s="8" t="s">
        <v>84</v>
      </c>
      <c r="F359" s="18" t="s">
        <v>125</v>
      </c>
      <c r="G359" s="18" t="s">
        <v>1996</v>
      </c>
      <c r="H359" s="8" t="s">
        <v>89</v>
      </c>
      <c r="I359" s="8" t="b">
        <f>COUNTIF(Employees[Employee Name],Employees[[#This Row],[Employee Name]])&gt;1</f>
        <v>0</v>
      </c>
    </row>
    <row r="360" spans="1:9" ht="30" hidden="1" customHeight="1" x14ac:dyDescent="0.3">
      <c r="A360" s="44" t="e">
        <f>IF(ISBLANK(Employees[[#This Row],[Employee Name]]),"",A359+1)</f>
        <v>#REF!</v>
      </c>
      <c r="B360" s="8" t="str">
        <f>CONCATENATE(Employees[[#This Row],[Lastname]]," ",Employees[[#This Row],[Firstname]], " ",LEFT(Employees[[#This Row],[Middlename]],1),IF(ISBLANK(Employees[[#This Row],[Middlename]])," ","."))</f>
        <v>INOCENCIO MARY AILINE S.</v>
      </c>
      <c r="C360" s="18" t="s">
        <v>1980</v>
      </c>
      <c r="D360" s="18" t="s">
        <v>2376</v>
      </c>
      <c r="E360" s="18" t="s">
        <v>2377</v>
      </c>
      <c r="F360" s="18" t="s">
        <v>1711</v>
      </c>
      <c r="G360" s="18"/>
      <c r="H360" s="18" t="s">
        <v>2282</v>
      </c>
      <c r="I360" s="8" t="b">
        <f>COUNTIF(Employees[Employee Name],Employees[[#This Row],[Employee Name]])&gt;1</f>
        <v>0</v>
      </c>
    </row>
    <row r="361" spans="1:9" ht="30" hidden="1" customHeight="1" x14ac:dyDescent="0.3">
      <c r="A361" s="44" t="e">
        <f>IF(ISBLANK(Employees[[#This Row],[Employee Name]]),"",A360+1)</f>
        <v>#REF!</v>
      </c>
      <c r="B361" s="8" t="str">
        <f>CONCATENATE(Employees[[#This Row],[Lastname]]," ",Employees[[#This Row],[Firstname]], " ",LEFT(Employees[[#This Row],[Middlename]],1),IF(ISBLANK(Employees[[#This Row],[Middlename]])," ","."))</f>
        <v>JABINES MARIA SHELLY D.</v>
      </c>
      <c r="C361" s="8" t="s">
        <v>1534</v>
      </c>
      <c r="D361" s="8" t="s">
        <v>1535</v>
      </c>
      <c r="E361" s="8" t="s">
        <v>119</v>
      </c>
      <c r="F361" s="8" t="s">
        <v>1290</v>
      </c>
      <c r="G361" s="18" t="s">
        <v>1290</v>
      </c>
      <c r="H361" s="8" t="s">
        <v>369</v>
      </c>
      <c r="I361" s="8" t="b">
        <f>COUNTIF(Employees[Employee Name],Employees[[#This Row],[Employee Name]])&gt;1</f>
        <v>0</v>
      </c>
    </row>
    <row r="362" spans="1:9" ht="30" hidden="1" customHeight="1" x14ac:dyDescent="0.3">
      <c r="A362" s="66" t="e">
        <f>A360+1</f>
        <v>#REF!</v>
      </c>
      <c r="B362" s="67" t="str">
        <f>CONCATENATE(Employees[[#This Row],[Lastname]]," ",Employees[[#This Row],[Firstname]], " ",LEFT(Employees[[#This Row],[Middlename]],1),IF(ISBLANK(Employees[[#This Row],[Middlename]])," ","."))</f>
        <v>JAVIER MARIANNE V.</v>
      </c>
      <c r="C362" s="77" t="s">
        <v>193</v>
      </c>
      <c r="D362" s="77" t="s">
        <v>2470</v>
      </c>
      <c r="E362" s="77" t="s">
        <v>2471</v>
      </c>
      <c r="F362" s="77" t="s">
        <v>2472</v>
      </c>
      <c r="G362" s="78" t="s">
        <v>1704</v>
      </c>
      <c r="H362" s="77" t="s">
        <v>2473</v>
      </c>
      <c r="I362" s="67" t="b">
        <f>COUNTIF(Employees[Employee Name],Employees[[#This Row],[Employee Name]])&gt;1</f>
        <v>0</v>
      </c>
    </row>
    <row r="363" spans="1:9" ht="30" hidden="1" customHeight="1" x14ac:dyDescent="0.3">
      <c r="A363" s="44" t="e">
        <f>IF(ISBLANK(Employees[[#This Row],[Employee Name]]),"",A361+1)</f>
        <v>#REF!</v>
      </c>
      <c r="B363" s="8" t="str">
        <f>CONCATENATE(Employees[[#This Row],[Lastname]]," ",Employees[[#This Row],[Firstname]], " ",LEFT(Employees[[#This Row],[Middlename]],1),IF(ISBLANK(Employees[[#This Row],[Middlename]])," ","."))</f>
        <v>JAVIER CARMELITA M.</v>
      </c>
      <c r="C363" s="8" t="s">
        <v>193</v>
      </c>
      <c r="D363" s="8" t="s">
        <v>194</v>
      </c>
      <c r="E363" s="8" t="s">
        <v>84</v>
      </c>
      <c r="F363" s="18" t="s">
        <v>198</v>
      </c>
      <c r="G363" s="18" t="s">
        <v>1996</v>
      </c>
      <c r="H363" s="18" t="s">
        <v>366</v>
      </c>
      <c r="I363" s="8" t="b">
        <f>COUNTIF(Employees[Employee Name],Employees[[#This Row],[Employee Name]])&gt;1</f>
        <v>0</v>
      </c>
    </row>
    <row r="364" spans="1:9" ht="30" hidden="1" customHeight="1" x14ac:dyDescent="0.3">
      <c r="A364" s="44" t="e">
        <f>IF(ISBLANK(Employees[[#This Row],[Employee Name]]),"",A363+1)</f>
        <v>#REF!</v>
      </c>
      <c r="B364" s="8" t="str">
        <f>CONCATENATE(Employees[[#This Row],[Lastname]]," ",Employees[[#This Row],[Firstname]], " ",LEFT(Employees[[#This Row],[Middlename]],1),IF(ISBLANK(Employees[[#This Row],[Middlename]])," ","."))</f>
        <v>JAVIER ELISEO B.</v>
      </c>
      <c r="C364" s="8" t="s">
        <v>193</v>
      </c>
      <c r="D364" s="8" t="s">
        <v>715</v>
      </c>
      <c r="E364" s="8" t="s">
        <v>145</v>
      </c>
      <c r="F364" s="8" t="s">
        <v>716</v>
      </c>
      <c r="G364" s="8" t="s">
        <v>1996</v>
      </c>
      <c r="H364" s="8" t="s">
        <v>537</v>
      </c>
      <c r="I364" s="8" t="b">
        <f>COUNTIF(Employees[Employee Name],Employees[[#This Row],[Employee Name]])&gt;1</f>
        <v>0</v>
      </c>
    </row>
    <row r="365" spans="1:9" ht="30" hidden="1" customHeight="1" x14ac:dyDescent="0.3">
      <c r="A365" s="44" t="e">
        <f>IF(ISBLANK(Employees[[#This Row],[Employee Name]]),"",A364+1)</f>
        <v>#REF!</v>
      </c>
      <c r="B365" s="8" t="str">
        <f>CONCATENATE(Employees[[#This Row],[Lastname]]," ",Employees[[#This Row],[Firstname]], " ",LEFT(Employees[[#This Row],[Middlename]],1),IF(ISBLANK(Employees[[#This Row],[Middlename]])," ","."))</f>
        <v>JAVIER EMMA R.</v>
      </c>
      <c r="C365" s="8" t="s">
        <v>193</v>
      </c>
      <c r="D365" s="8" t="s">
        <v>484</v>
      </c>
      <c r="E365" s="8" t="s">
        <v>330</v>
      </c>
      <c r="F365" s="8" t="s">
        <v>108</v>
      </c>
      <c r="G365" s="18" t="s">
        <v>1996</v>
      </c>
      <c r="H365" s="8" t="s">
        <v>97</v>
      </c>
      <c r="I365" s="8" t="b">
        <f>COUNTIF(Employees[Employee Name],Employees[[#This Row],[Employee Name]])&gt;1</f>
        <v>0</v>
      </c>
    </row>
    <row r="366" spans="1:9" ht="30" hidden="1" customHeight="1" x14ac:dyDescent="0.3">
      <c r="A366" s="44" t="e">
        <f>A364+1</f>
        <v>#REF!</v>
      </c>
      <c r="B366" s="8" t="str">
        <f>CONCATENATE(Employees[[#This Row],[Lastname]]," ",Employees[[#This Row],[Firstname]], " ",LEFT(Employees[[#This Row],[Middlename]],1),IF(ISBLANK(Employees[[#This Row],[Middlename]])," ","."))</f>
        <v>HILARIO CRISTY U.</v>
      </c>
      <c r="C366" s="18" t="s">
        <v>279</v>
      </c>
      <c r="D366" s="18" t="s">
        <v>2443</v>
      </c>
      <c r="E366" s="18" t="s">
        <v>1320</v>
      </c>
      <c r="F366" s="18" t="s">
        <v>2444</v>
      </c>
      <c r="G366" s="18" t="s">
        <v>1290</v>
      </c>
      <c r="H366" s="18" t="s">
        <v>2300</v>
      </c>
      <c r="I366" s="8" t="b">
        <f>COUNTIF(Employees[Employee Name],Employees[[#This Row],[Employee Name]])&gt;1</f>
        <v>0</v>
      </c>
    </row>
    <row r="367" spans="1:9" ht="30" hidden="1" customHeight="1" x14ac:dyDescent="0.3">
      <c r="A367" s="44" t="e">
        <f>A364+1</f>
        <v>#REF!</v>
      </c>
      <c r="B367" s="8" t="str">
        <f>CONCATENATE(Employees[[#This Row],[Lastname]]," ",Employees[[#This Row],[Firstname]], " ",LEFT(Employees[[#This Row],[Middlename]],1),IF(ISBLANK(Employees[[#This Row],[Middlename]])," ","."))</f>
        <v>JAVIER CRISTY U.</v>
      </c>
      <c r="C367" s="18" t="s">
        <v>193</v>
      </c>
      <c r="D367" s="18" t="s">
        <v>2443</v>
      </c>
      <c r="E367" s="18" t="s">
        <v>1320</v>
      </c>
      <c r="F367" s="18" t="s">
        <v>2444</v>
      </c>
      <c r="G367" s="18" t="s">
        <v>1290</v>
      </c>
      <c r="H367" s="18" t="s">
        <v>2300</v>
      </c>
      <c r="I367" s="8" t="b">
        <f>COUNTIF(Employees[Employee Name],Employees[[#This Row],[Employee Name]])&gt;1</f>
        <v>0</v>
      </c>
    </row>
    <row r="368" spans="1:9" ht="30" hidden="1" customHeight="1" x14ac:dyDescent="0.3">
      <c r="A368" s="44" t="e">
        <f>IF(ISBLANK(Employees[[#This Row],[Employee Name]]),"",A365+1)</f>
        <v>#REF!</v>
      </c>
      <c r="B368" s="8" t="str">
        <f>CONCATENATE(Employees[[#This Row],[Lastname]]," ",Employees[[#This Row],[Firstname]], " ",LEFT(Employees[[#This Row],[Middlename]],1),IF(ISBLANK(Employees[[#This Row],[Middlename]])," ","."))</f>
        <v xml:space="preserve">JAVIER HILARIO  </v>
      </c>
      <c r="C368" s="8" t="s">
        <v>193</v>
      </c>
      <c r="D368" s="8" t="s">
        <v>279</v>
      </c>
      <c r="E368" s="8"/>
      <c r="F368" s="18" t="s">
        <v>880</v>
      </c>
      <c r="G368" s="18" t="s">
        <v>1996</v>
      </c>
      <c r="H368" s="8" t="s">
        <v>199</v>
      </c>
      <c r="I368" s="8" t="b">
        <f>COUNTIF(Employees[Employee Name],Employees[[#This Row],[Employee Name]])&gt;1</f>
        <v>0</v>
      </c>
    </row>
    <row r="369" spans="1:9" ht="30" hidden="1" customHeight="1" x14ac:dyDescent="0.3">
      <c r="A369" s="44" t="e">
        <f>IF(ISBLANK(Employees[[#This Row],[Employee Name]]),"",A368+1)</f>
        <v>#REF!</v>
      </c>
      <c r="B369" s="8" t="str">
        <f>CONCATENATE(Employees[[#This Row],[Lastname]]," ",Employees[[#This Row],[Firstname]], " ",LEFT(Employees[[#This Row],[Middlename]],1),IF(ISBLANK(Employees[[#This Row],[Middlename]])," ","."))</f>
        <v>JAVIER MYLENE M.</v>
      </c>
      <c r="C369" s="8" t="s">
        <v>193</v>
      </c>
      <c r="D369" s="8" t="s">
        <v>907</v>
      </c>
      <c r="E369" s="8" t="s">
        <v>908</v>
      </c>
      <c r="F369" s="8" t="s">
        <v>108</v>
      </c>
      <c r="G369" s="18" t="s">
        <v>1996</v>
      </c>
      <c r="H369" s="8" t="s">
        <v>141</v>
      </c>
      <c r="I369" s="8" t="b">
        <f>COUNTIF(Employees[Employee Name],Employees[[#This Row],[Employee Name]])&gt;1</f>
        <v>0</v>
      </c>
    </row>
    <row r="370" spans="1:9" ht="30" hidden="1" customHeight="1" x14ac:dyDescent="0.3">
      <c r="A370" s="44" t="e">
        <f>IF(ISBLANK(Employees[[#This Row],[Employee Name]]),"",A369+1)</f>
        <v>#REF!</v>
      </c>
      <c r="B370" s="8" t="str">
        <f>CONCATENATE(Employees[[#This Row],[Lastname]]," ",Employees[[#This Row],[Firstname]], " ",LEFT(Employees[[#This Row],[Middlename]],1),IF(ISBLANK(Employees[[#This Row],[Middlename]])," ","."))</f>
        <v>JAVIER NOEL D.</v>
      </c>
      <c r="C370" s="18" t="s">
        <v>193</v>
      </c>
      <c r="D370" s="18" t="s">
        <v>2150</v>
      </c>
      <c r="E370" s="18" t="s">
        <v>999</v>
      </c>
      <c r="F370" s="18" t="s">
        <v>2395</v>
      </c>
      <c r="G370" s="18" t="s">
        <v>1996</v>
      </c>
      <c r="H370" s="18" t="s">
        <v>199</v>
      </c>
      <c r="I370" s="8" t="b">
        <f>COUNTIF(Employees[Employee Name],Employees[[#This Row],[Employee Name]])&gt;1</f>
        <v>0</v>
      </c>
    </row>
    <row r="371" spans="1:9" ht="30" hidden="1" customHeight="1" x14ac:dyDescent="0.3">
      <c r="A371" s="44" t="e">
        <f>IF(ISBLANK(Employees[[#This Row],[Employee Name]]),"",A370+1)</f>
        <v>#REF!</v>
      </c>
      <c r="B371" s="8" t="str">
        <f>CONCATENATE(Employees[[#This Row],[Lastname]]," ",Employees[[#This Row],[Firstname]], " ",LEFT(Employees[[#This Row],[Middlename]],1),IF(ISBLANK(Employees[[#This Row],[Middlename]])," ","."))</f>
        <v>JAVIER OLIVER T.</v>
      </c>
      <c r="C371" s="18" t="s">
        <v>193</v>
      </c>
      <c r="D371" s="18" t="s">
        <v>1421</v>
      </c>
      <c r="E371" s="18" t="s">
        <v>2237</v>
      </c>
      <c r="F371" s="18" t="s">
        <v>120</v>
      </c>
      <c r="G371" s="8" t="s">
        <v>1996</v>
      </c>
      <c r="H371" s="18" t="s">
        <v>463</v>
      </c>
      <c r="I371" s="8" t="b">
        <f>COUNTIF(Employees[Employee Name],Employees[[#This Row],[Employee Name]])&gt;1</f>
        <v>0</v>
      </c>
    </row>
    <row r="372" spans="1:9" ht="30" hidden="1" customHeight="1" x14ac:dyDescent="0.3">
      <c r="A372" s="66" t="e">
        <f>A370+1</f>
        <v>#REF!</v>
      </c>
      <c r="B372" s="67" t="str">
        <f>CONCATENATE(Employees[[#This Row],[Lastname]]," ",Employees[[#This Row],[Firstname]], " ",LEFT(Employees[[#This Row],[Middlename]],1),IF(ISBLANK(Employees[[#This Row],[Middlename]])," ","."))</f>
        <v>JIMENO CHARITY D.</v>
      </c>
      <c r="C372" s="77" t="s">
        <v>1988</v>
      </c>
      <c r="D372" s="77" t="s">
        <v>2488</v>
      </c>
      <c r="E372" s="77" t="s">
        <v>337</v>
      </c>
      <c r="F372" s="77" t="s">
        <v>1290</v>
      </c>
      <c r="G372" s="78" t="s">
        <v>1290</v>
      </c>
      <c r="H372" s="77" t="s">
        <v>2489</v>
      </c>
      <c r="I372" s="67" t="b">
        <f>COUNTIF(Employees[Employee Name],Employees[[#This Row],[Employee Name]])&gt;1</f>
        <v>0</v>
      </c>
    </row>
    <row r="373" spans="1:9" ht="30" hidden="1" customHeight="1" x14ac:dyDescent="0.3">
      <c r="A373" s="44" t="e">
        <f>IF(ISBLANK(Employees[[#This Row],[Employee Name]]),"",A371+1)</f>
        <v>#REF!</v>
      </c>
      <c r="B373" s="8" t="str">
        <f>CONCATENATE(Employees[[#This Row],[Lastname]]," ",Employees[[#This Row],[Firstname]], " ",LEFT(Employees[[#This Row],[Middlename]],1),IF(ISBLANK(Employees[[#This Row],[Middlename]])," ","."))</f>
        <v>JIMENO EDWARD J.</v>
      </c>
      <c r="C373" s="18" t="s">
        <v>1988</v>
      </c>
      <c r="D373" s="18" t="s">
        <v>1679</v>
      </c>
      <c r="E373" s="18" t="s">
        <v>139</v>
      </c>
      <c r="F373" s="18" t="s">
        <v>969</v>
      </c>
      <c r="G373" s="8"/>
      <c r="H373" s="18" t="s">
        <v>2074</v>
      </c>
      <c r="I373" s="8" t="b">
        <f>COUNTIF(Employees[Employee Name],Employees[[#This Row],[Employee Name]])&gt;1</f>
        <v>0</v>
      </c>
    </row>
    <row r="374" spans="1:9" ht="30" hidden="1" customHeight="1" x14ac:dyDescent="0.3">
      <c r="A374" s="44" t="e">
        <f>IF(ISBLANK(Employees[[#This Row],[Employee Name]]),"",A373+1)</f>
        <v>#REF!</v>
      </c>
      <c r="B374" s="8" t="str">
        <f>CONCATENATE(Employees[[#This Row],[Lastname]]," ",Employees[[#This Row],[Firstname]], " ",LEFT(Employees[[#This Row],[Middlename]],1),IF(ISBLANK(Employees[[#This Row],[Middlename]])," ","."))</f>
        <v>JORGE CAROLINA M.</v>
      </c>
      <c r="C374" s="8" t="s">
        <v>758</v>
      </c>
      <c r="D374" s="8" t="s">
        <v>542</v>
      </c>
      <c r="E374" s="8" t="s">
        <v>143</v>
      </c>
      <c r="F374" s="8" t="s">
        <v>170</v>
      </c>
      <c r="G374" s="18" t="s">
        <v>1996</v>
      </c>
      <c r="H374" s="8" t="s">
        <v>103</v>
      </c>
      <c r="I374" s="8" t="b">
        <f>COUNTIF(Employees[Employee Name],Employees[[#This Row],[Employee Name]])&gt;1</f>
        <v>0</v>
      </c>
    </row>
    <row r="375" spans="1:9" ht="30" hidden="1" customHeight="1" x14ac:dyDescent="0.3">
      <c r="A375" s="44" t="e">
        <f>IF(ISBLANK(Employees[[#This Row],[Employee Name]]),"",A374+1)</f>
        <v>#REF!</v>
      </c>
      <c r="B375" s="8" t="str">
        <f>CONCATENATE(Employees[[#This Row],[Lastname]]," ",Employees[[#This Row],[Firstname]], " ",LEFT(Employees[[#This Row],[Middlename]],1),IF(ISBLANK(Employees[[#This Row],[Middlename]])," ","."))</f>
        <v>JUMARANG AIME A.</v>
      </c>
      <c r="C375" s="8" t="s">
        <v>852</v>
      </c>
      <c r="D375" s="8" t="s">
        <v>891</v>
      </c>
      <c r="E375" s="8" t="s">
        <v>912</v>
      </c>
      <c r="F375" s="8" t="s">
        <v>892</v>
      </c>
      <c r="G375" s="8" t="s">
        <v>1996</v>
      </c>
      <c r="H375" s="8" t="s">
        <v>97</v>
      </c>
      <c r="I375" s="8" t="b">
        <f>COUNTIF(Employees[Employee Name],Employees[[#This Row],[Employee Name]])&gt;1</f>
        <v>0</v>
      </c>
    </row>
    <row r="376" spans="1:9" ht="30" hidden="1" customHeight="1" x14ac:dyDescent="0.3">
      <c r="A376" s="44" t="e">
        <f>IF(ISBLANK(Employees[[#This Row],[Employee Name]]),"",A375+1)</f>
        <v>#REF!</v>
      </c>
      <c r="B376" s="8" t="str">
        <f>CONCATENATE(Employees[[#This Row],[Lastname]]," ",Employees[[#This Row],[Firstname]], " ",LEFT(Employees[[#This Row],[Middlename]],1),IF(ISBLANK(Employees[[#This Row],[Middlename]])," ","."))</f>
        <v>JUNILLER ALTHEA JANINE A.</v>
      </c>
      <c r="C376" s="18" t="s">
        <v>2111</v>
      </c>
      <c r="D376" s="18" t="s">
        <v>2112</v>
      </c>
      <c r="E376" s="18" t="s">
        <v>88</v>
      </c>
      <c r="F376" s="18" t="s">
        <v>1290</v>
      </c>
      <c r="G376" s="18"/>
      <c r="H376" s="18" t="s">
        <v>152</v>
      </c>
      <c r="I376" s="8" t="b">
        <f>COUNTIF(Employees[Employee Name],Employees[[#This Row],[Employee Name]])&gt;1</f>
        <v>0</v>
      </c>
    </row>
    <row r="377" spans="1:9" ht="30" hidden="1" customHeight="1" x14ac:dyDescent="0.3">
      <c r="A377" s="44" t="e">
        <f>IF(ISBLANK(Employees[[#This Row],[Employee Name]]),"",A376+1)</f>
        <v>#REF!</v>
      </c>
      <c r="B377" s="8" t="str">
        <f>CONCATENATE(Employees[[#This Row],[Lastname]]," ",Employees[[#This Row],[Firstname]], " ",LEFT(Employees[[#This Row],[Middlename]],1),IF(ISBLANK(Employees[[#This Row],[Middlename]])," ","."))</f>
        <v>LABANANCIA TEDDY BOY N.</v>
      </c>
      <c r="C377" s="8" t="s">
        <v>1536</v>
      </c>
      <c r="D377" s="8" t="s">
        <v>1537</v>
      </c>
      <c r="E377" s="8" t="s">
        <v>1538</v>
      </c>
      <c r="F377" s="8" t="s">
        <v>1290</v>
      </c>
      <c r="G377" s="18" t="s">
        <v>1290</v>
      </c>
      <c r="H377" s="8" t="s">
        <v>1719</v>
      </c>
      <c r="I377" s="8" t="b">
        <f>COUNTIF(Employees[Employee Name],Employees[[#This Row],[Employee Name]])&gt;1</f>
        <v>0</v>
      </c>
    </row>
    <row r="378" spans="1:9" ht="30" hidden="1" customHeight="1" x14ac:dyDescent="0.3">
      <c r="A378" s="44" t="e">
        <f>IF(ISBLANK(Employees[[#This Row],[Employee Name]]),"",A377+1)</f>
        <v>#REF!</v>
      </c>
      <c r="B378" s="8" t="str">
        <f>CONCATENATE(Employees[[#This Row],[Lastname]]," ",Employees[[#This Row],[Firstname]], " ",LEFT(Employees[[#This Row],[Middlename]],1),IF(ISBLANK(Employees[[#This Row],[Middlename]])," ","."))</f>
        <v>LABARDA GINA L.</v>
      </c>
      <c r="C378" s="8" t="s">
        <v>544</v>
      </c>
      <c r="D378" s="8" t="s">
        <v>545</v>
      </c>
      <c r="E378" s="8" t="s">
        <v>234</v>
      </c>
      <c r="F378" s="8" t="s">
        <v>198</v>
      </c>
      <c r="G378" s="18" t="s">
        <v>1996</v>
      </c>
      <c r="H378" s="8" t="s">
        <v>199</v>
      </c>
      <c r="I378" s="8" t="b">
        <f>COUNTIF(Employees[Employee Name],Employees[[#This Row],[Employee Name]])&gt;1</f>
        <v>0</v>
      </c>
    </row>
    <row r="379" spans="1:9" ht="30" hidden="1" customHeight="1" x14ac:dyDescent="0.3">
      <c r="A379" s="44" t="e">
        <f>IF(ISBLANK(Employees[[#This Row],[Employee Name]]),"",A378+1)</f>
        <v>#REF!</v>
      </c>
      <c r="B379" s="8" t="str">
        <f>CONCATENATE(Employees[[#This Row],[Lastname]]," ",Employees[[#This Row],[Firstname]], " ",LEFT(Employees[[#This Row],[Middlename]],1),IF(ISBLANK(Employees[[#This Row],[Middlename]])," ","."))</f>
        <v>LACIBAL RYAN G.</v>
      </c>
      <c r="C379" s="8" t="s">
        <v>2145</v>
      </c>
      <c r="D379" s="8" t="s">
        <v>2146</v>
      </c>
      <c r="E379" s="8" t="s">
        <v>166</v>
      </c>
      <c r="F379" s="8" t="s">
        <v>1290</v>
      </c>
      <c r="G379" s="8"/>
      <c r="H379" s="8" t="s">
        <v>1065</v>
      </c>
      <c r="I379" s="8" t="b">
        <f>COUNTIF(Employees[Employee Name],Employees[[#This Row],[Employee Name]])&gt;1</f>
        <v>0</v>
      </c>
    </row>
    <row r="380" spans="1:9" ht="30" hidden="1" customHeight="1" x14ac:dyDescent="0.3">
      <c r="A380" s="44" t="e">
        <f>IF(ISBLANK(Employees[[#This Row],[Employee Name]]),"",A379+1)</f>
        <v>#REF!</v>
      </c>
      <c r="B380" s="8" t="str">
        <f>CONCATENATE(Employees[[#This Row],[Lastname]]," ",Employees[[#This Row],[Firstname]], " ",LEFT(Employees[[#This Row],[Middlename]],1),IF(ISBLANK(Employees[[#This Row],[Middlename]])," ","."))</f>
        <v xml:space="preserve">LAGREO ELVER  </v>
      </c>
      <c r="C380" s="18" t="s">
        <v>2187</v>
      </c>
      <c r="D380" s="18" t="s">
        <v>2188</v>
      </c>
      <c r="E380" s="8"/>
      <c r="F380" s="18" t="s">
        <v>974</v>
      </c>
      <c r="G380" s="8"/>
      <c r="H380" s="18" t="s">
        <v>974</v>
      </c>
      <c r="I380" s="8" t="b">
        <f>COUNTIF(Employees[Employee Name],Employees[[#This Row],[Employee Name]])&gt;1</f>
        <v>0</v>
      </c>
    </row>
    <row r="381" spans="1:9" ht="30" hidden="1" customHeight="1" x14ac:dyDescent="0.3">
      <c r="A381" s="44" t="e">
        <f>IF(ISBLANK(Employees[[#This Row],[Employee Name]]),"",A380+1)</f>
        <v>#REF!</v>
      </c>
      <c r="B381" s="8" t="str">
        <f>CONCATENATE(Employees[[#This Row],[Lastname]]," ",Employees[[#This Row],[Firstname]], " ",LEFT(Employees[[#This Row],[Middlename]],1),IF(ISBLANK(Employees[[#This Row],[Middlename]])," ","."))</f>
        <v>LAGUARDIA JOSELITO R.</v>
      </c>
      <c r="C381" s="8" t="s">
        <v>639</v>
      </c>
      <c r="D381" s="8" t="s">
        <v>640</v>
      </c>
      <c r="E381" s="8" t="s">
        <v>330</v>
      </c>
      <c r="F381" s="8" t="s">
        <v>641</v>
      </c>
      <c r="G381" s="8" t="s">
        <v>1996</v>
      </c>
      <c r="H381" s="8" t="s">
        <v>642</v>
      </c>
      <c r="I381" s="8" t="b">
        <f>COUNTIF(Employees[Employee Name],Employees[[#This Row],[Employee Name]])&gt;1</f>
        <v>0</v>
      </c>
    </row>
    <row r="382" spans="1:9" ht="30" hidden="1" customHeight="1" x14ac:dyDescent="0.3">
      <c r="A382" s="44" t="e">
        <f>IF(ISBLANK(Employees[[#This Row],[Employee Name]]),"",A381+1)</f>
        <v>#REF!</v>
      </c>
      <c r="B382" s="8" t="str">
        <f>CONCATENATE(Employees[[#This Row],[Lastname]]," ",Employees[[#This Row],[Firstname]], " ",LEFT(Employees[[#This Row],[Middlename]],1),IF(ISBLANK(Employees[[#This Row],[Middlename]])," ","."))</f>
        <v>LANDICHO CHARLENE R.</v>
      </c>
      <c r="C382" s="8" t="s">
        <v>1539</v>
      </c>
      <c r="D382" s="8" t="s">
        <v>1540</v>
      </c>
      <c r="E382" s="8" t="s">
        <v>1541</v>
      </c>
      <c r="F382" s="8" t="s">
        <v>1290</v>
      </c>
      <c r="G382" s="18" t="s">
        <v>1290</v>
      </c>
      <c r="H382" s="8" t="s">
        <v>209</v>
      </c>
      <c r="I382" s="8" t="b">
        <f>COUNTIF(Employees[Employee Name],Employees[[#This Row],[Employee Name]])&gt;1</f>
        <v>0</v>
      </c>
    </row>
    <row r="383" spans="1:9" ht="30" hidden="1" customHeight="1" x14ac:dyDescent="0.3">
      <c r="A383" s="44" t="e">
        <f>IF(ISBLANK(Employees[[#This Row],[Employee Name]]),"",A382+1)</f>
        <v>#REF!</v>
      </c>
      <c r="B383" s="8" t="str">
        <f>CONCATENATE(Employees[[#This Row],[Lastname]]," ",Employees[[#This Row],[Firstname]], " ",LEFT(Employees[[#This Row],[Middlename]],1),IF(ISBLANK(Employees[[#This Row],[Middlename]])," ","."))</f>
        <v>LANDICHO ELEANOR S.</v>
      </c>
      <c r="C383" s="18" t="s">
        <v>1539</v>
      </c>
      <c r="D383" s="18" t="s">
        <v>2090</v>
      </c>
      <c r="E383" s="18" t="s">
        <v>2091</v>
      </c>
      <c r="F383" s="18" t="s">
        <v>2088</v>
      </c>
      <c r="G383" s="8"/>
      <c r="H383" s="18" t="s">
        <v>2053</v>
      </c>
      <c r="I383" s="8" t="b">
        <f>COUNTIF(Employees[Employee Name],Employees[[#This Row],[Employee Name]])&gt;1</f>
        <v>0</v>
      </c>
    </row>
    <row r="384" spans="1:9" ht="30" hidden="1" customHeight="1" x14ac:dyDescent="0.3">
      <c r="A384" s="44" t="e">
        <f>IF(ISBLANK(Employees[[#This Row],[Employee Name]]),"",A383+1)</f>
        <v>#REF!</v>
      </c>
      <c r="B384" s="8" t="str">
        <f>CONCATENATE(Employees[[#This Row],[Lastname]]," ",Employees[[#This Row],[Firstname]], " ",LEFT(Employees[[#This Row],[Middlename]],1),IF(ISBLANK(Employees[[#This Row],[Middlename]])," ","."))</f>
        <v>LANDICHO ROSALINA B.</v>
      </c>
      <c r="C384" s="8" t="s">
        <v>1539</v>
      </c>
      <c r="D384" s="8" t="s">
        <v>1542</v>
      </c>
      <c r="E384" s="8" t="s">
        <v>187</v>
      </c>
      <c r="F384" s="8" t="s">
        <v>1290</v>
      </c>
      <c r="G384" s="18" t="s">
        <v>1290</v>
      </c>
      <c r="H384" s="8" t="s">
        <v>1707</v>
      </c>
      <c r="I384" s="8" t="b">
        <f>COUNTIF(Employees[Employee Name],Employees[[#This Row],[Employee Name]])&gt;1</f>
        <v>0</v>
      </c>
    </row>
    <row r="385" spans="1:9" ht="30" hidden="1" customHeight="1" x14ac:dyDescent="0.3">
      <c r="A385" s="44" t="e">
        <f>IF(ISBLANK(Employees[[#This Row],[Employee Name]]),"",A384+1)</f>
        <v>#REF!</v>
      </c>
      <c r="B385" s="8" t="str">
        <f>CONCATENATE(Employees[[#This Row],[Lastname]]," ",Employees[[#This Row],[Firstname]], " ",LEFT(Employees[[#This Row],[Middlename]],1),IF(ISBLANK(Employees[[#This Row],[Middlename]])," ","."))</f>
        <v>LANTING AILEEN D.</v>
      </c>
      <c r="C385" s="8" t="s">
        <v>117</v>
      </c>
      <c r="D385" s="8" t="s">
        <v>118</v>
      </c>
      <c r="E385" s="8" t="s">
        <v>119</v>
      </c>
      <c r="F385" s="8" t="s">
        <v>120</v>
      </c>
      <c r="G385" s="18" t="s">
        <v>1996</v>
      </c>
      <c r="H385" s="8" t="s">
        <v>115</v>
      </c>
      <c r="I385" s="8" t="b">
        <f>COUNTIF(Employees[Employee Name],Employees[[#This Row],[Employee Name]])&gt;1</f>
        <v>0</v>
      </c>
    </row>
    <row r="386" spans="1:9" ht="30" hidden="1" customHeight="1" x14ac:dyDescent="0.3">
      <c r="A386" s="44" t="e">
        <f>IF(ISBLANK(Employees[[#This Row],[Employee Name]]),"",A385+1)</f>
        <v>#REF!</v>
      </c>
      <c r="B386" s="8" t="str">
        <f>CONCATENATE(Employees[[#This Row],[Lastname]]," ",Employees[[#This Row],[Firstname]], " ",LEFT(Employees[[#This Row],[Middlename]],1),IF(ISBLANK(Employees[[#This Row],[Middlename]])," ","."))</f>
        <v>LARIOSA ALBERT R.</v>
      </c>
      <c r="C386" s="8" t="s">
        <v>1543</v>
      </c>
      <c r="D386" s="8" t="s">
        <v>1544</v>
      </c>
      <c r="E386" s="8" t="s">
        <v>557</v>
      </c>
      <c r="F386" s="8" t="s">
        <v>1290</v>
      </c>
      <c r="G386" s="18" t="s">
        <v>1290</v>
      </c>
      <c r="H386" s="8" t="s">
        <v>209</v>
      </c>
      <c r="I386" s="8" t="b">
        <f>COUNTIF(Employees[Employee Name],Employees[[#This Row],[Employee Name]])&gt;1</f>
        <v>0</v>
      </c>
    </row>
    <row r="387" spans="1:9" ht="30" hidden="1" customHeight="1" x14ac:dyDescent="0.3">
      <c r="A387" s="44" t="e">
        <f>IF(ISBLANK(Employees[[#This Row],[Employee Name]]),"",A386+1)</f>
        <v>#REF!</v>
      </c>
      <c r="B387" s="8" t="str">
        <f>CONCATENATE(Employees[[#This Row],[Lastname]]," ",Employees[[#This Row],[Firstname]], " ",LEFT(Employees[[#This Row],[Middlename]],1),IF(ISBLANK(Employees[[#This Row],[Middlename]])," ","."))</f>
        <v>LAROZA KIM VINCENT L.</v>
      </c>
      <c r="C387" s="8" t="s">
        <v>915</v>
      </c>
      <c r="D387" s="8" t="s">
        <v>916</v>
      </c>
      <c r="E387" s="8" t="s">
        <v>227</v>
      </c>
      <c r="F387" s="8" t="s">
        <v>96</v>
      </c>
      <c r="G387" s="8" t="s">
        <v>1996</v>
      </c>
      <c r="H387" s="8" t="s">
        <v>97</v>
      </c>
      <c r="I387" s="8" t="b">
        <f>COUNTIF(Employees[Employee Name],Employees[[#This Row],[Employee Name]])&gt;1</f>
        <v>0</v>
      </c>
    </row>
    <row r="388" spans="1:9" ht="30" hidden="1" customHeight="1" x14ac:dyDescent="0.3">
      <c r="A388" s="44" t="e">
        <f>IF(ISBLANK(Employees[[#This Row],[Employee Name]]),"",A387+1)</f>
        <v>#REF!</v>
      </c>
      <c r="B388" s="8" t="str">
        <f>CONCATENATE(Employees[[#This Row],[Lastname]]," ",Employees[[#This Row],[Firstname]], " ",LEFT(Employees[[#This Row],[Middlename]],1),IF(ISBLANK(Employees[[#This Row],[Middlename]])," ","."))</f>
        <v>LAVINA FLORINDA E.</v>
      </c>
      <c r="C388" s="18" t="s">
        <v>2122</v>
      </c>
      <c r="D388" s="18" t="s">
        <v>2123</v>
      </c>
      <c r="E388" s="18" t="s">
        <v>378</v>
      </c>
      <c r="F388" s="18" t="s">
        <v>1290</v>
      </c>
      <c r="G388" s="8"/>
      <c r="H388" s="18" t="s">
        <v>199</v>
      </c>
      <c r="I388" s="8" t="b">
        <f>COUNTIF(Employees[Employee Name],Employees[[#This Row],[Employee Name]])&gt;1</f>
        <v>0</v>
      </c>
    </row>
    <row r="389" spans="1:9" ht="30" hidden="1" customHeight="1" x14ac:dyDescent="0.3">
      <c r="A389" s="44" t="e">
        <f>IF(ISBLANK(Employees[[#This Row],[Employee Name]]),"",A388+1)</f>
        <v>#REF!</v>
      </c>
      <c r="B389" s="8" t="str">
        <f>CONCATENATE(Employees[[#This Row],[Lastname]]," ",Employees[[#This Row],[Firstname]], " ",LEFT(Employees[[#This Row],[Middlename]],1),IF(ISBLANK(Employees[[#This Row],[Middlename]])," ","."))</f>
        <v>LEGASPI DOLORES B.</v>
      </c>
      <c r="C389" s="8" t="s">
        <v>808</v>
      </c>
      <c r="D389" s="8" t="s">
        <v>219</v>
      </c>
      <c r="E389" s="8" t="s">
        <v>145</v>
      </c>
      <c r="F389" s="8" t="s">
        <v>162</v>
      </c>
      <c r="G389" s="8" t="s">
        <v>1996</v>
      </c>
      <c r="H389" s="8" t="s">
        <v>135</v>
      </c>
      <c r="I389" s="8" t="b">
        <f>COUNTIF(Employees[Employee Name],Employees[[#This Row],[Employee Name]])&gt;1</f>
        <v>0</v>
      </c>
    </row>
    <row r="390" spans="1:9" ht="30" hidden="1" customHeight="1" x14ac:dyDescent="0.3">
      <c r="A390" s="44" t="e">
        <f>IF(ISBLANK(Employees[[#This Row],[Employee Name]]),"",A389+1)</f>
        <v>#REF!</v>
      </c>
      <c r="B390" s="8" t="str">
        <f>CONCATENATE(Employees[[#This Row],[Lastname]]," ",Employees[[#This Row],[Firstname]], " ",LEFT(Employees[[#This Row],[Middlename]],1),IF(ISBLANK(Employees[[#This Row],[Middlename]])," ","."))</f>
        <v>LEPARDO ROWENA R.</v>
      </c>
      <c r="C390" s="8" t="s">
        <v>627</v>
      </c>
      <c r="D390" s="8" t="s">
        <v>628</v>
      </c>
      <c r="E390" s="8" t="s">
        <v>801</v>
      </c>
      <c r="F390" s="8" t="s">
        <v>629</v>
      </c>
      <c r="G390" s="18" t="s">
        <v>1996</v>
      </c>
      <c r="H390" s="8" t="s">
        <v>366</v>
      </c>
      <c r="I390" s="8" t="b">
        <f>COUNTIF(Employees[Employee Name],Employees[[#This Row],[Employee Name]])&gt;1</f>
        <v>0</v>
      </c>
    </row>
    <row r="391" spans="1:9" ht="30" hidden="1" customHeight="1" x14ac:dyDescent="0.3">
      <c r="A391" s="44" t="e">
        <f>IF(ISBLANK(Employees[[#This Row],[Employee Name]]),"",A390+1)</f>
        <v>#REF!</v>
      </c>
      <c r="B391" s="8" t="str">
        <f>CONCATENATE(Employees[[#This Row],[Lastname]]," ",Employees[[#This Row],[Firstname]], " ",LEFT(Employees[[#This Row],[Middlename]],1),IF(ISBLANK(Employees[[#This Row],[Middlename]])," ","."))</f>
        <v>LERIO ROSEMARIE V.</v>
      </c>
      <c r="C391" s="8" t="s">
        <v>1088</v>
      </c>
      <c r="D391" s="8" t="s">
        <v>1089</v>
      </c>
      <c r="E391" s="8" t="s">
        <v>723</v>
      </c>
      <c r="F391" s="8" t="s">
        <v>1090</v>
      </c>
      <c r="G391" s="18" t="s">
        <v>1996</v>
      </c>
      <c r="H391" s="8" t="s">
        <v>439</v>
      </c>
      <c r="I391" s="8" t="b">
        <f>COUNTIF(Employees[Employee Name],Employees[[#This Row],[Employee Name]])&gt;1</f>
        <v>0</v>
      </c>
    </row>
    <row r="392" spans="1:9" ht="30" hidden="1" customHeight="1" x14ac:dyDescent="0.3">
      <c r="A392" s="44" t="e">
        <f>IF(ISBLANK(Employees[[#This Row],[Employee Name]]),"",A391+1)</f>
        <v>#REF!</v>
      </c>
      <c r="B392" s="8" t="str">
        <f>CONCATENATE(Employees[[#This Row],[Lastname]]," ",Employees[[#This Row],[Firstname]], " ",LEFT(Employees[[#This Row],[Middlename]],1),IF(ISBLANK(Employees[[#This Row],[Middlename]])," ","."))</f>
        <v>LIMBOC FLORDELIZA J.</v>
      </c>
      <c r="C392" s="8" t="s">
        <v>352</v>
      </c>
      <c r="D392" s="8" t="s">
        <v>353</v>
      </c>
      <c r="E392" s="8" t="s">
        <v>852</v>
      </c>
      <c r="F392" s="8" t="s">
        <v>354</v>
      </c>
      <c r="G392" s="18" t="s">
        <v>1996</v>
      </c>
      <c r="H392" s="8" t="s">
        <v>537</v>
      </c>
      <c r="I392" s="8" t="b">
        <f>COUNTIF(Employees[Employee Name],Employees[[#This Row],[Employee Name]])&gt;1</f>
        <v>0</v>
      </c>
    </row>
    <row r="393" spans="1:9" ht="30" hidden="1" customHeight="1" x14ac:dyDescent="0.3">
      <c r="A393" s="44" t="e">
        <f>IF(ISBLANK(Employees[[#This Row],[Employee Name]]),"",A392+1)</f>
        <v>#REF!</v>
      </c>
      <c r="B393" s="8" t="str">
        <f>CONCATENATE(Employees[[#This Row],[Lastname]]," ",Employees[[#This Row],[Firstname]], " ",LEFT(Employees[[#This Row],[Middlename]],1),IF(ISBLANK(Employees[[#This Row],[Middlename]])," ","."))</f>
        <v>LLRENA JANEEN V.</v>
      </c>
      <c r="C393" s="18" t="s">
        <v>2251</v>
      </c>
      <c r="D393" s="18" t="s">
        <v>2252</v>
      </c>
      <c r="E393" s="18" t="s">
        <v>345</v>
      </c>
      <c r="F393" s="18" t="s">
        <v>1290</v>
      </c>
      <c r="G393" s="8"/>
      <c r="H393" s="18" t="s">
        <v>2053</v>
      </c>
      <c r="I393" s="8" t="b">
        <f>COUNTIF(Employees[Employee Name],Employees[[#This Row],[Employee Name]])&gt;1</f>
        <v>0</v>
      </c>
    </row>
    <row r="394" spans="1:9" ht="30" hidden="1" customHeight="1" x14ac:dyDescent="0.3">
      <c r="A394" s="44" t="e">
        <f>IF(ISBLANK(Employees[[#This Row],[Employee Name]]),"",A393+1)</f>
        <v>#REF!</v>
      </c>
      <c r="B394" s="8" t="str">
        <f>CONCATENATE(Employees[[#This Row],[Lastname]]," ",Employees[[#This Row],[Firstname]], " ",LEFT(Employees[[#This Row],[Middlename]],1),IF(ISBLANK(Employees[[#This Row],[Middlename]])," ","."))</f>
        <v>LOGROÑO JONATHAN C.</v>
      </c>
      <c r="C394" s="8" t="s">
        <v>1545</v>
      </c>
      <c r="D394" s="8" t="s">
        <v>1546</v>
      </c>
      <c r="E394" s="8" t="s">
        <v>1547</v>
      </c>
      <c r="F394" s="8" t="s">
        <v>1704</v>
      </c>
      <c r="G394" s="18" t="s">
        <v>1704</v>
      </c>
      <c r="H394" s="8" t="s">
        <v>1707</v>
      </c>
      <c r="I394" s="8" t="b">
        <f>COUNTIF(Employees[Employee Name],Employees[[#This Row],[Employee Name]])&gt;1</f>
        <v>0</v>
      </c>
    </row>
    <row r="395" spans="1:9" ht="30" hidden="1" customHeight="1" x14ac:dyDescent="0.3">
      <c r="A395" s="66" t="e">
        <f>A393+1</f>
        <v>#REF!</v>
      </c>
      <c r="B395" s="67" t="str">
        <f>CONCATENATE(Employees[[#This Row],[Lastname]]," ",Employees[[#This Row],[Firstname]], " ",LEFT(Employees[[#This Row],[Middlename]],1),IF(ISBLANK(Employees[[#This Row],[Middlename]])," ","."))</f>
        <v>ALEGRE RENZ KARL C.</v>
      </c>
      <c r="C395" s="77" t="s">
        <v>663</v>
      </c>
      <c r="D395" s="77" t="s">
        <v>2484</v>
      </c>
      <c r="E395" s="77" t="s">
        <v>134</v>
      </c>
      <c r="F395" s="77" t="s">
        <v>1704</v>
      </c>
      <c r="G395" s="78" t="s">
        <v>2482</v>
      </c>
      <c r="H395" s="77" t="s">
        <v>2485</v>
      </c>
      <c r="I395" s="67" t="b">
        <f>COUNTIF(Employees[Employee Name],Employees[[#This Row],[Employee Name]])&gt;1</f>
        <v>0</v>
      </c>
    </row>
    <row r="396" spans="1:9" ht="30" hidden="1" customHeight="1" x14ac:dyDescent="0.3">
      <c r="A396" s="44" t="e">
        <f>IF(ISBLANK(Employees[[#This Row],[Employee Name]]),"",A394+1)</f>
        <v>#REF!</v>
      </c>
      <c r="B396" s="8" t="str">
        <f>CONCATENATE(Employees[[#This Row],[Lastname]]," ",Employees[[#This Row],[Firstname]], " ",LEFT(Employees[[#This Row],[Middlename]],1),IF(ISBLANK(Employees[[#This Row],[Middlename]])," ","."))</f>
        <v>LORENZO JERWIN A.</v>
      </c>
      <c r="C396" s="18" t="s">
        <v>2190</v>
      </c>
      <c r="D396" s="18" t="s">
        <v>2191</v>
      </c>
      <c r="E396" s="18" t="s">
        <v>88</v>
      </c>
      <c r="F396" s="18" t="s">
        <v>1704</v>
      </c>
      <c r="G396" s="8"/>
      <c r="H396" s="18" t="s">
        <v>2192</v>
      </c>
      <c r="I396" s="8" t="b">
        <f>COUNTIF(Employees[Employee Name],Employees[[#This Row],[Employee Name]])&gt;1</f>
        <v>0</v>
      </c>
    </row>
    <row r="397" spans="1:9" ht="30" hidden="1" customHeight="1" x14ac:dyDescent="0.3">
      <c r="A397" s="44" t="e">
        <f>IF(ISBLANK(Employees[[#This Row],[Employee Name]]),"",A396+1)</f>
        <v>#REF!</v>
      </c>
      <c r="B397" s="8" t="str">
        <f>CONCATENATE(Employees[[#This Row],[Lastname]]," ",Employees[[#This Row],[Firstname]], " ",LEFT(Employees[[#This Row],[Middlename]],1),IF(ISBLANK(Employees[[#This Row],[Middlename]])," ","."))</f>
        <v>LORILLA LOIDA P.</v>
      </c>
      <c r="C397" s="8" t="s">
        <v>1548</v>
      </c>
      <c r="D397" s="8" t="s">
        <v>1549</v>
      </c>
      <c r="E397" s="8" t="s">
        <v>457</v>
      </c>
      <c r="F397" s="8" t="s">
        <v>1290</v>
      </c>
      <c r="G397" s="18" t="s">
        <v>1290</v>
      </c>
      <c r="H397" s="8" t="s">
        <v>1720</v>
      </c>
      <c r="I397" s="8" t="b">
        <f>COUNTIF(Employees[Employee Name],Employees[[#This Row],[Employee Name]])&gt;1</f>
        <v>0</v>
      </c>
    </row>
    <row r="398" spans="1:9" ht="30" hidden="1" customHeight="1" x14ac:dyDescent="0.3">
      <c r="A398" s="44" t="e">
        <f>IF(ISBLANK(Employees[[#This Row],[Employee Name]]),"",A397+1)</f>
        <v>#REF!</v>
      </c>
      <c r="B398" s="8" t="str">
        <f>CONCATENATE(Employees[[#This Row],[Lastname]]," ",Employees[[#This Row],[Firstname]], " ",LEFT(Employees[[#This Row],[Middlename]],1),IF(ISBLANK(Employees[[#This Row],[Middlename]])," ","."))</f>
        <v>LOYOLA JANE A.</v>
      </c>
      <c r="C398" s="8" t="s">
        <v>910</v>
      </c>
      <c r="D398" s="8" t="s">
        <v>911</v>
      </c>
      <c r="E398" s="8" t="s">
        <v>912</v>
      </c>
      <c r="F398" s="8" t="s">
        <v>913</v>
      </c>
      <c r="G398" s="8" t="s">
        <v>1996</v>
      </c>
      <c r="H398" s="8" t="s">
        <v>141</v>
      </c>
      <c r="I398" s="8" t="b">
        <f>COUNTIF(Employees[Employee Name],Employees[[#This Row],[Employee Name]])&gt;1</f>
        <v>0</v>
      </c>
    </row>
    <row r="399" spans="1:9" ht="30" hidden="1" customHeight="1" x14ac:dyDescent="0.3">
      <c r="A399" s="44" t="e">
        <f>IF(ISBLANK(Employees[[#This Row],[Employee Name]]),"",A398+1)</f>
        <v>#REF!</v>
      </c>
      <c r="B399" s="8" t="str">
        <f>CONCATENATE(Employees[[#This Row],[Lastname]]," ",Employees[[#This Row],[Firstname]], " ",LEFT(Employees[[#This Row],[Middlename]],1),IF(ISBLANK(Employees[[#This Row],[Middlename]])," ","."))</f>
        <v>LUCIANO ADELAIDA C.</v>
      </c>
      <c r="C399" s="8" t="s">
        <v>262</v>
      </c>
      <c r="D399" s="8" t="s">
        <v>263</v>
      </c>
      <c r="E399" s="8" t="s">
        <v>785</v>
      </c>
      <c r="F399" s="8" t="s">
        <v>264</v>
      </c>
      <c r="G399" s="18" t="s">
        <v>1996</v>
      </c>
      <c r="H399" s="8" t="s">
        <v>126</v>
      </c>
      <c r="I399" s="8" t="b">
        <f>COUNTIF(Employees[Employee Name],Employees[[#This Row],[Employee Name]])&gt;1</f>
        <v>0</v>
      </c>
    </row>
    <row r="400" spans="1:9" ht="30" hidden="1" customHeight="1" x14ac:dyDescent="0.3">
      <c r="A400" s="44" t="e">
        <f>IF(ISBLANK(Employees[[#This Row],[Employee Name]]),"",A399+1)</f>
        <v>#REF!</v>
      </c>
      <c r="B400" s="8" t="str">
        <f>CONCATENATE(Employees[[#This Row],[Lastname]]," ",Employees[[#This Row],[Firstname]], " ",LEFT(Employees[[#This Row],[Middlename]],1),IF(ISBLANK(Employees[[#This Row],[Middlename]])," ","."))</f>
        <v>LUMENARIO ZARAH A.</v>
      </c>
      <c r="C400" s="18" t="s">
        <v>2047</v>
      </c>
      <c r="D400" s="18" t="s">
        <v>2048</v>
      </c>
      <c r="E400" s="18" t="s">
        <v>88</v>
      </c>
      <c r="F400" s="18" t="s">
        <v>125</v>
      </c>
      <c r="G400" s="8"/>
      <c r="H400" s="18" t="s">
        <v>2049</v>
      </c>
      <c r="I400" s="8" t="b">
        <f>COUNTIF(Employees[Employee Name],Employees[[#This Row],[Employee Name]])&gt;1</f>
        <v>0</v>
      </c>
    </row>
    <row r="401" spans="1:9" ht="30" hidden="1" customHeight="1" x14ac:dyDescent="0.3">
      <c r="A401" s="44" t="e">
        <f>IF(ISBLANK(Employees[[#This Row],[Employee Name]]),"",A400+1)</f>
        <v>#REF!</v>
      </c>
      <c r="B401" s="8" t="str">
        <f>CONCATENATE(Employees[[#This Row],[Lastname]]," ",Employees[[#This Row],[Firstname]], " ",LEFT(Employees[[#This Row],[Middlename]],1),IF(ISBLANK(Employees[[#This Row],[Middlename]])," ","."))</f>
        <v xml:space="preserve">LUNA  FERNANDO  </v>
      </c>
      <c r="C401" s="8" t="s">
        <v>1036</v>
      </c>
      <c r="D401" s="8" t="s">
        <v>1037</v>
      </c>
      <c r="E401" s="8"/>
      <c r="F401" s="8" t="s">
        <v>198</v>
      </c>
      <c r="G401" s="18" t="s">
        <v>1996</v>
      </c>
      <c r="H401" s="8" t="s">
        <v>289</v>
      </c>
      <c r="I401" s="8" t="b">
        <f>COUNTIF(Employees[Employee Name],Employees[[#This Row],[Employee Name]])&gt;1</f>
        <v>0</v>
      </c>
    </row>
    <row r="402" spans="1:9" ht="30" hidden="1" customHeight="1" x14ac:dyDescent="0.3">
      <c r="A402" s="44" t="e">
        <f>IF(ISBLANK(Employees[[#This Row],[Employee Name]]),"",A401+1)</f>
        <v>#REF!</v>
      </c>
      <c r="B402" s="8" t="str">
        <f>CONCATENATE(Employees[[#This Row],[Lastname]]," ",Employees[[#This Row],[Firstname]], " ",LEFT(Employees[[#This Row],[Middlename]],1),IF(ISBLANK(Employees[[#This Row],[Middlename]])," ","."))</f>
        <v>LUNA  ROBERTO V.</v>
      </c>
      <c r="C402" s="18" t="s">
        <v>1036</v>
      </c>
      <c r="D402" s="18" t="s">
        <v>129</v>
      </c>
      <c r="E402" s="18" t="s">
        <v>150</v>
      </c>
      <c r="F402" s="18" t="s">
        <v>198</v>
      </c>
      <c r="G402" s="8"/>
      <c r="H402" s="18" t="s">
        <v>2178</v>
      </c>
      <c r="I402" s="8" t="b">
        <f>COUNTIF(Employees[Employee Name],Employees[[#This Row],[Employee Name]])&gt;1</f>
        <v>0</v>
      </c>
    </row>
    <row r="403" spans="1:9" ht="30" hidden="1" customHeight="1" x14ac:dyDescent="0.3">
      <c r="A403" s="44" t="e">
        <f>IF(ISBLANK(Employees[[#This Row],[Employee Name]]),"",A402+1)</f>
        <v>#REF!</v>
      </c>
      <c r="B403" s="8" t="str">
        <f>CONCATENATE(Employees[[#This Row],[Lastname]]," ",Employees[[#This Row],[Firstname]], " ",LEFT(Employees[[#This Row],[Middlename]],1),IF(ISBLANK(Employees[[#This Row],[Middlename]])," ","."))</f>
        <v>LUNA GUILLERMA J.</v>
      </c>
      <c r="C403" s="18" t="s">
        <v>234</v>
      </c>
      <c r="D403" s="18" t="s">
        <v>713</v>
      </c>
      <c r="E403" s="18" t="s">
        <v>193</v>
      </c>
      <c r="F403" s="18" t="s">
        <v>2052</v>
      </c>
      <c r="G403" s="8"/>
      <c r="H403" s="18" t="s">
        <v>2053</v>
      </c>
      <c r="I403" s="8" t="b">
        <f>COUNTIF(Employees[Employee Name],Employees[[#This Row],[Employee Name]])&gt;1</f>
        <v>0</v>
      </c>
    </row>
    <row r="404" spans="1:9" ht="30" hidden="1" customHeight="1" x14ac:dyDescent="0.3">
      <c r="A404" s="44" t="e">
        <f>IF(ISBLANK(Employees[[#This Row],[Employee Name]]),"",A403+1)</f>
        <v>#REF!</v>
      </c>
      <c r="B404" s="8" t="str">
        <f>CONCATENATE(Employees[[#This Row],[Lastname]]," ",Employees[[#This Row],[Firstname]], " ",LEFT(Employees[[#This Row],[Middlename]],1),IF(ISBLANK(Employees[[#This Row],[Middlename]])," ","."))</f>
        <v>LUNA LALAINE D.</v>
      </c>
      <c r="C404" s="8" t="s">
        <v>234</v>
      </c>
      <c r="D404" s="8" t="s">
        <v>1550</v>
      </c>
      <c r="E404" s="18" t="s">
        <v>999</v>
      </c>
      <c r="F404" s="8" t="s">
        <v>1711</v>
      </c>
      <c r="G404" s="8" t="s">
        <v>1704</v>
      </c>
      <c r="H404" s="8" t="s">
        <v>1709</v>
      </c>
      <c r="I404" s="8" t="b">
        <f>COUNTIF(Employees[Employee Name],Employees[[#This Row],[Employee Name]])&gt;1</f>
        <v>0</v>
      </c>
    </row>
    <row r="405" spans="1:9" ht="30" hidden="1" customHeight="1" x14ac:dyDescent="0.3">
      <c r="A405" s="44" t="e">
        <f>IF(ISBLANK(Employees[[#This Row],[Employee Name]]),"",A404+1)</f>
        <v>#REF!</v>
      </c>
      <c r="B405" s="8" t="str">
        <f>CONCATENATE(Employees[[#This Row],[Lastname]]," ",Employees[[#This Row],[Firstname]], " ",LEFT(Employees[[#This Row],[Middlename]],1),IF(ISBLANK(Employees[[#This Row],[Middlename]])," ","."))</f>
        <v>MAALA JOSEPHINE D.</v>
      </c>
      <c r="C405" s="18" t="s">
        <v>1687</v>
      </c>
      <c r="D405" s="18" t="s">
        <v>406</v>
      </c>
      <c r="E405" s="18" t="s">
        <v>2397</v>
      </c>
      <c r="F405" s="18" t="s">
        <v>1288</v>
      </c>
      <c r="G405" s="8"/>
      <c r="H405" s="18" t="s">
        <v>2398</v>
      </c>
      <c r="I405" s="8" t="b">
        <f>COUNTIF(Employees[Employee Name],Employees[[#This Row],[Employee Name]])&gt;1</f>
        <v>0</v>
      </c>
    </row>
    <row r="406" spans="1:9" ht="30" hidden="1" customHeight="1" x14ac:dyDescent="0.3">
      <c r="A406" s="44" t="e">
        <f>IF(ISBLANK(Employees[[#This Row],[Employee Name]]),"",A405+1)</f>
        <v>#REF!</v>
      </c>
      <c r="B406" s="8" t="str">
        <f>CONCATENATE(Employees[[#This Row],[Lastname]]," ",Employees[[#This Row],[Firstname]], " ",LEFT(Employees[[#This Row],[Middlename]],1),IF(ISBLANK(Employees[[#This Row],[Middlename]])," ","."))</f>
        <v>MABUTI ANA MARIE C.</v>
      </c>
      <c r="C406" s="8" t="s">
        <v>392</v>
      </c>
      <c r="D406" s="8" t="s">
        <v>393</v>
      </c>
      <c r="E406" s="8" t="s">
        <v>134</v>
      </c>
      <c r="F406" s="8" t="s">
        <v>390</v>
      </c>
      <c r="G406" s="8" t="s">
        <v>1996</v>
      </c>
      <c r="H406" s="8" t="s">
        <v>103</v>
      </c>
      <c r="I406" s="8" t="b">
        <f>COUNTIF(Employees[Employee Name],Employees[[#This Row],[Employee Name]])&gt;1</f>
        <v>0</v>
      </c>
    </row>
    <row r="407" spans="1:9" ht="30" hidden="1" customHeight="1" x14ac:dyDescent="0.3">
      <c r="A407" s="44" t="e">
        <f>IF(ISBLANK(Employees[[#This Row],[Employee Name]]),"",A406+1)</f>
        <v>#REF!</v>
      </c>
      <c r="B407" s="8" t="str">
        <f>CONCATENATE(Employees[[#This Row],[Lastname]]," ",Employees[[#This Row],[Firstname]], " ",LEFT(Employees[[#This Row],[Middlename]],1),IF(ISBLANK(Employees[[#This Row],[Middlename]])," ","."))</f>
        <v xml:space="preserve">MACAPUNO FELIX  </v>
      </c>
      <c r="C407" s="8" t="s">
        <v>567</v>
      </c>
      <c r="D407" s="8" t="s">
        <v>568</v>
      </c>
      <c r="E407" s="8"/>
      <c r="F407" s="18" t="s">
        <v>198</v>
      </c>
      <c r="G407" s="18" t="s">
        <v>1996</v>
      </c>
      <c r="H407" s="8" t="s">
        <v>289</v>
      </c>
      <c r="I407" s="8" t="b">
        <f>COUNTIF(Employees[Employee Name],Employees[[#This Row],[Employee Name]])&gt;1</f>
        <v>0</v>
      </c>
    </row>
    <row r="408" spans="1:9" ht="30" hidden="1" customHeight="1" x14ac:dyDescent="0.3">
      <c r="A408" s="44" t="e">
        <f>IF(ISBLANK(Employees[[#This Row],[Employee Name]]),"",A407+1)</f>
        <v>#REF!</v>
      </c>
      <c r="B408" s="8" t="str">
        <f>CONCATENATE(Employees[[#This Row],[Lastname]]," ",Employees[[#This Row],[Firstname]], " ",LEFT(Employees[[#This Row],[Middlename]],1),IF(ISBLANK(Employees[[#This Row],[Middlename]])," ","."))</f>
        <v>MACARIO GLENN B.</v>
      </c>
      <c r="C408" s="18" t="s">
        <v>2379</v>
      </c>
      <c r="D408" s="18" t="s">
        <v>1589</v>
      </c>
      <c r="E408" s="18" t="s">
        <v>145</v>
      </c>
      <c r="F408" s="18" t="s">
        <v>2225</v>
      </c>
      <c r="G408" s="8"/>
      <c r="H408" s="8"/>
      <c r="I408" s="8" t="b">
        <f>COUNTIF(Employees[Employee Name],Employees[[#This Row],[Employee Name]])&gt;1</f>
        <v>0</v>
      </c>
    </row>
    <row r="409" spans="1:9" ht="30" hidden="1" customHeight="1" x14ac:dyDescent="0.3">
      <c r="A409" s="44" t="e">
        <f>IF(ISBLANK(Employees[[#This Row],[Employee Name]]),"",A408+1)</f>
        <v>#REF!</v>
      </c>
      <c r="B409" s="8" t="str">
        <f>CONCATENATE(Employees[[#This Row],[Lastname]]," ",Employees[[#This Row],[Firstname]], " ",LEFT(Employees[[#This Row],[Middlename]],1),IF(ISBLANK(Employees[[#This Row],[Middlename]])," ","."))</f>
        <v>MACASPAC ELVIRA V.</v>
      </c>
      <c r="C409" s="8" t="s">
        <v>498</v>
      </c>
      <c r="D409" s="8" t="s">
        <v>499</v>
      </c>
      <c r="E409" s="8" t="s">
        <v>783</v>
      </c>
      <c r="F409" s="8" t="s">
        <v>500</v>
      </c>
      <c r="G409" s="8" t="s">
        <v>1996</v>
      </c>
      <c r="H409" s="8" t="s">
        <v>481</v>
      </c>
      <c r="I409" s="8" t="b">
        <f>COUNTIF(Employees[Employee Name],Employees[[#This Row],[Employee Name]])&gt;1</f>
        <v>0</v>
      </c>
    </row>
    <row r="410" spans="1:9" ht="30" hidden="1" customHeight="1" x14ac:dyDescent="0.3">
      <c r="A410" s="44" t="e">
        <f>IF(ISBLANK(Employees[[#This Row],[Employee Name]]),"",A409+1)</f>
        <v>#REF!</v>
      </c>
      <c r="B410" s="8" t="str">
        <f>CONCATENATE(Employees[[#This Row],[Lastname]]," ",Employees[[#This Row],[Firstname]], " ",LEFT(Employees[[#This Row],[Middlename]],1),IF(ISBLANK(Employees[[#This Row],[Middlename]])," ","."))</f>
        <v>MACASPAC JOSE VICTOR P.</v>
      </c>
      <c r="C410" s="8" t="s">
        <v>498</v>
      </c>
      <c r="D410" s="8" t="s">
        <v>589</v>
      </c>
      <c r="E410" s="8" t="s">
        <v>124</v>
      </c>
      <c r="F410" s="8" t="s">
        <v>125</v>
      </c>
      <c r="G410" s="18" t="s">
        <v>1996</v>
      </c>
      <c r="H410" s="8" t="s">
        <v>590</v>
      </c>
      <c r="I410" s="8" t="b">
        <f>COUNTIF(Employees[Employee Name],Employees[[#This Row],[Employee Name]])&gt;1</f>
        <v>0</v>
      </c>
    </row>
    <row r="411" spans="1:9" ht="30" hidden="1" customHeight="1" x14ac:dyDescent="0.3">
      <c r="A411" s="44" t="e">
        <f>IF(ISBLANK(Employees[[#This Row],[Employee Name]]),"",A410+1)</f>
        <v>#REF!</v>
      </c>
      <c r="B411" s="8" t="str">
        <f>CONCATENATE(Employees[[#This Row],[Lastname]]," ",Employees[[#This Row],[Firstname]], " ",LEFT(Employees[[#This Row],[Middlename]],1),IF(ISBLANK(Employees[[#This Row],[Middlename]])," ","."))</f>
        <v>MADRAZO ALLAN PAUL A.</v>
      </c>
      <c r="C411" s="8" t="s">
        <v>316</v>
      </c>
      <c r="D411" s="8" t="s">
        <v>317</v>
      </c>
      <c r="E411" s="8" t="s">
        <v>841</v>
      </c>
      <c r="F411" s="8" t="s">
        <v>318</v>
      </c>
      <c r="G411" s="8" t="s">
        <v>1996</v>
      </c>
      <c r="H411" s="8" t="s">
        <v>271</v>
      </c>
      <c r="I411" s="8" t="b">
        <f>COUNTIF(Employees[Employee Name],Employees[[#This Row],[Employee Name]])&gt;1</f>
        <v>0</v>
      </c>
    </row>
    <row r="412" spans="1:9" ht="30" hidden="1" customHeight="1" x14ac:dyDescent="0.3">
      <c r="A412" s="44" t="e">
        <f>IF(ISBLANK(Employees[[#This Row],[Employee Name]]),"",A411+1)</f>
        <v>#REF!</v>
      </c>
      <c r="B412" s="8" t="str">
        <f>CONCATENATE(Employees[[#This Row],[Lastname]]," ",Employees[[#This Row],[Firstname]], " ",LEFT(Employees[[#This Row],[Middlename]],1),IF(ISBLANK(Employees[[#This Row],[Middlename]])," ","."))</f>
        <v>MAESTRECAMPO LORENA A.</v>
      </c>
      <c r="C412" s="8" t="s">
        <v>606</v>
      </c>
      <c r="D412" s="8" t="s">
        <v>191</v>
      </c>
      <c r="E412" s="8" t="s">
        <v>607</v>
      </c>
      <c r="F412" s="8" t="s">
        <v>476</v>
      </c>
      <c r="G412" s="18" t="s">
        <v>1996</v>
      </c>
      <c r="H412" s="8" t="s">
        <v>89</v>
      </c>
      <c r="I412" s="8" t="b">
        <f>COUNTIF(Employees[Employee Name],Employees[[#This Row],[Employee Name]])&gt;1</f>
        <v>0</v>
      </c>
    </row>
    <row r="413" spans="1:9" ht="30" hidden="1" customHeight="1" x14ac:dyDescent="0.3">
      <c r="A413" s="44" t="e">
        <f>IF(ISBLANK(Employees[[#This Row],[Employee Name]]),"",A412+1)</f>
        <v>#REF!</v>
      </c>
      <c r="B413" s="8" t="str">
        <f>CONCATENATE(Employees[[#This Row],[Lastname]]," ",Employees[[#This Row],[Firstname]], " ",LEFT(Employees[[#This Row],[Middlename]],1),IF(ISBLANK(Employees[[#This Row],[Middlename]])," ","."))</f>
        <v>MAGO ROLANDO V.</v>
      </c>
      <c r="C413" s="8" t="s">
        <v>2339</v>
      </c>
      <c r="D413" s="8" t="s">
        <v>1527</v>
      </c>
      <c r="E413" s="8" t="s">
        <v>150</v>
      </c>
      <c r="F413" s="8" t="s">
        <v>2032</v>
      </c>
      <c r="G413" s="8" t="s">
        <v>1290</v>
      </c>
      <c r="H413" s="8" t="s">
        <v>1065</v>
      </c>
      <c r="I413" s="8" t="b">
        <f>COUNTIF(Employees[Employee Name],Employees[[#This Row],[Employee Name]])&gt;1</f>
        <v>0</v>
      </c>
    </row>
    <row r="414" spans="1:9" ht="30" hidden="1" customHeight="1" x14ac:dyDescent="0.3">
      <c r="A414" s="44" t="e">
        <f>IF(ISBLANK(Employees[[#This Row],[Employee Name]]),"",A413+1)</f>
        <v>#REF!</v>
      </c>
      <c r="B414" s="8" t="str">
        <f>CONCATENATE(Employees[[#This Row],[Lastname]]," ",Employees[[#This Row],[Firstname]], " ",LEFT(Employees[[#This Row],[Middlename]],1),IF(ISBLANK(Employees[[#This Row],[Middlename]])," ","."))</f>
        <v xml:space="preserve">MAGUINAO GILBERT  </v>
      </c>
      <c r="C414" s="8" t="s">
        <v>872</v>
      </c>
      <c r="D414" s="8" t="s">
        <v>873</v>
      </c>
      <c r="E414" s="8"/>
      <c r="F414" s="8" t="s">
        <v>198</v>
      </c>
      <c r="G414" s="18" t="s">
        <v>1996</v>
      </c>
      <c r="H414" s="8" t="s">
        <v>209</v>
      </c>
      <c r="I414" s="8" t="b">
        <f>COUNTIF(Employees[Employee Name],Employees[[#This Row],[Employee Name]])&gt;1</f>
        <v>0</v>
      </c>
    </row>
    <row r="415" spans="1:9" ht="30" hidden="1" customHeight="1" x14ac:dyDescent="0.3">
      <c r="A415" s="44" t="e">
        <f>IF(ISBLANK(Employees[[#This Row],[Employee Name]]),"",A414+1)</f>
        <v>#REF!</v>
      </c>
      <c r="B415" s="8" t="str">
        <f>CONCATENATE(Employees[[#This Row],[Lastname]]," ",Employees[[#This Row],[Firstname]], " ",LEFT(Employees[[#This Row],[Middlename]],1),IF(ISBLANK(Employees[[#This Row],[Middlename]])," ","."))</f>
        <v>MAGUINAO NIÑA F.</v>
      </c>
      <c r="C415" s="8" t="s">
        <v>872</v>
      </c>
      <c r="D415" s="8" t="s">
        <v>1551</v>
      </c>
      <c r="E415" s="8" t="s">
        <v>430</v>
      </c>
      <c r="F415" s="8" t="s">
        <v>1290</v>
      </c>
      <c r="G415" s="18" t="s">
        <v>1290</v>
      </c>
      <c r="H415" s="8" t="s">
        <v>97</v>
      </c>
      <c r="I415" s="8" t="b">
        <f>COUNTIF(Employees[Employee Name],Employees[[#This Row],[Employee Name]])&gt;1</f>
        <v>0</v>
      </c>
    </row>
    <row r="416" spans="1:9" ht="30" hidden="1" customHeight="1" x14ac:dyDescent="0.3">
      <c r="A416" s="44" t="e">
        <f>IF(ISBLANK(Employees[[#This Row],[Employee Name]]),"",A415+1)</f>
        <v>#REF!</v>
      </c>
      <c r="B416" s="8" t="str">
        <f>CONCATENATE(Employees[[#This Row],[Lastname]]," ",Employees[[#This Row],[Firstname]], " ",LEFT(Employees[[#This Row],[Middlename]],1),IF(ISBLANK(Employees[[#This Row],[Middlename]])," ","."))</f>
        <v>MALABANAN ALMA A.</v>
      </c>
      <c r="C416" s="8" t="s">
        <v>86</v>
      </c>
      <c r="D416" s="8" t="s">
        <v>87</v>
      </c>
      <c r="E416" s="8" t="s">
        <v>88</v>
      </c>
      <c r="F416" s="8" t="s">
        <v>93</v>
      </c>
      <c r="G416" s="18" t="s">
        <v>1996</v>
      </c>
      <c r="H416" s="8" t="s">
        <v>89</v>
      </c>
      <c r="I416" s="8" t="b">
        <f>COUNTIF(Employees[Employee Name],Employees[[#This Row],[Employee Name]])&gt;1</f>
        <v>0</v>
      </c>
    </row>
    <row r="417" spans="1:9" ht="30" hidden="1" customHeight="1" x14ac:dyDescent="0.3">
      <c r="A417" s="44" t="e">
        <f>IF(ISBLANK(Employees[[#This Row],[Employee Name]]),"",A416+1)</f>
        <v>#REF!</v>
      </c>
      <c r="B417" s="8" t="str">
        <f>CONCATENATE(Employees[[#This Row],[Lastname]]," ",Employees[[#This Row],[Firstname]], " ",LEFT(Employees[[#This Row],[Middlename]],1),IF(ISBLANK(Employees[[#This Row],[Middlename]])," ","."))</f>
        <v>MALANAN JENNYLYN R.</v>
      </c>
      <c r="C417" s="8" t="s">
        <v>1552</v>
      </c>
      <c r="D417" s="8" t="s">
        <v>1553</v>
      </c>
      <c r="E417" s="8" t="s">
        <v>672</v>
      </c>
      <c r="F417" s="8" t="s">
        <v>1290</v>
      </c>
      <c r="G417" s="18" t="s">
        <v>1290</v>
      </c>
      <c r="H417" s="8" t="s">
        <v>199</v>
      </c>
      <c r="I417" s="8" t="b">
        <f>COUNTIF(Employees[Employee Name],Employees[[#This Row],[Employee Name]])&gt;1</f>
        <v>0</v>
      </c>
    </row>
    <row r="418" spans="1:9" ht="30" hidden="1" customHeight="1" x14ac:dyDescent="0.3">
      <c r="A418" s="44" t="e">
        <f>IF(ISBLANK(Employees[[#This Row],[Employee Name]]),"",A417+1)</f>
        <v>#REF!</v>
      </c>
      <c r="B418" s="8" t="str">
        <f>CONCATENATE(Employees[[#This Row],[Lastname]]," ",Employees[[#This Row],[Firstname]], " ",LEFT(Employees[[#This Row],[Middlename]],1),IF(ISBLANK(Employees[[#This Row],[Middlename]])," ","."))</f>
        <v>MALIGAYA NELITA M.</v>
      </c>
      <c r="C418" s="8" t="s">
        <v>441</v>
      </c>
      <c r="D418" s="8" t="s">
        <v>442</v>
      </c>
      <c r="E418" s="8" t="s">
        <v>84</v>
      </c>
      <c r="F418" s="8" t="s">
        <v>120</v>
      </c>
      <c r="G418" s="18" t="s">
        <v>1996</v>
      </c>
      <c r="H418" s="8" t="s">
        <v>209</v>
      </c>
      <c r="I418" s="8" t="b">
        <f>COUNTIF(Employees[Employee Name],Employees[[#This Row],[Employee Name]])&gt;1</f>
        <v>0</v>
      </c>
    </row>
    <row r="419" spans="1:9" ht="30" hidden="1" customHeight="1" x14ac:dyDescent="0.3">
      <c r="A419" s="44" t="e">
        <f>IF(ISBLANK(Employees[[#This Row],[Employee Name]]),"",A418+1)</f>
        <v>#REF!</v>
      </c>
      <c r="B419" s="8" t="str">
        <f>CONCATENATE(Employees[[#This Row],[Lastname]]," ",Employees[[#This Row],[Firstname]], " ",LEFT(Employees[[#This Row],[Middlename]],1),IF(ISBLANK(Employees[[#This Row],[Middlename]])," ","."))</f>
        <v>MALIGAYO YOLANDA D.</v>
      </c>
      <c r="C419" s="8" t="s">
        <v>823</v>
      </c>
      <c r="D419" s="8" t="s">
        <v>824</v>
      </c>
      <c r="E419" s="8" t="s">
        <v>119</v>
      </c>
      <c r="F419" s="8" t="s">
        <v>825</v>
      </c>
      <c r="G419" s="18" t="s">
        <v>1996</v>
      </c>
      <c r="H419" s="8" t="s">
        <v>135</v>
      </c>
      <c r="I419" s="8" t="b">
        <f>COUNTIF(Employees[Employee Name],Employees[[#This Row],[Employee Name]])&gt;1</f>
        <v>0</v>
      </c>
    </row>
    <row r="420" spans="1:9" ht="30" hidden="1" customHeight="1" x14ac:dyDescent="0.3">
      <c r="A420" s="44" t="e">
        <f>IF(ISBLANK(Employees[[#This Row],[Employee Name]]),"",A419+1)</f>
        <v>#REF!</v>
      </c>
      <c r="B420" s="8" t="str">
        <f>CONCATENATE(Employees[[#This Row],[Lastname]]," ",Employees[[#This Row],[Firstname]], " ",LEFT(Employees[[#This Row],[Middlename]],1),IF(ISBLANK(Employees[[#This Row],[Middlename]])," ","."))</f>
        <v>MALUBAY MELINDA D.</v>
      </c>
      <c r="C420" s="8" t="s">
        <v>502</v>
      </c>
      <c r="D420" s="8" t="s">
        <v>503</v>
      </c>
      <c r="E420" s="8" t="s">
        <v>119</v>
      </c>
      <c r="F420" s="8" t="s">
        <v>125</v>
      </c>
      <c r="G420" s="18" t="s">
        <v>1996</v>
      </c>
      <c r="H420" s="8" t="s">
        <v>487</v>
      </c>
      <c r="I420" s="8" t="b">
        <f>COUNTIF(Employees[Employee Name],Employees[[#This Row],[Employee Name]])&gt;1</f>
        <v>0</v>
      </c>
    </row>
    <row r="421" spans="1:9" ht="30" hidden="1" customHeight="1" x14ac:dyDescent="0.3">
      <c r="A421" s="44" t="e">
        <f>IF(ISBLANK(Employees[[#This Row],[Employee Name]]),"",A420+1)</f>
        <v>#REF!</v>
      </c>
      <c r="B421" s="8" t="str">
        <f>CONCATENATE(Employees[[#This Row],[Lastname]]," ",Employees[[#This Row],[Firstname]], " ",LEFT(Employees[[#This Row],[Middlename]],1),IF(ISBLANK(Employees[[#This Row],[Middlename]])," ","."))</f>
        <v>MAMARIL JOSEFINA P.</v>
      </c>
      <c r="C421" s="8" t="s">
        <v>1554</v>
      </c>
      <c r="D421" s="8" t="s">
        <v>1555</v>
      </c>
      <c r="E421" s="8" t="s">
        <v>579</v>
      </c>
      <c r="F421" s="8" t="s">
        <v>1290</v>
      </c>
      <c r="G421" s="18" t="s">
        <v>1290</v>
      </c>
      <c r="H421" s="8" t="s">
        <v>1705</v>
      </c>
      <c r="I421" s="8" t="b">
        <f>COUNTIF(Employees[Employee Name],Employees[[#This Row],[Employee Name]])&gt;1</f>
        <v>0</v>
      </c>
    </row>
    <row r="422" spans="1:9" ht="30" hidden="1" customHeight="1" x14ac:dyDescent="0.3">
      <c r="A422" s="44" t="e">
        <f>IF(ISBLANK(Employees[[#This Row],[Employee Name]]),"",A421+1)</f>
        <v>#REF!</v>
      </c>
      <c r="B422" s="8" t="str">
        <f>CONCATENATE(Employees[[#This Row],[Lastname]]," ",Employees[[#This Row],[Firstname]], " ",LEFT(Employees[[#This Row],[Middlename]],1),IF(ISBLANK(Employees[[#This Row],[Middlename]])," ","."))</f>
        <v>MANALO ABEGAIL T.</v>
      </c>
      <c r="C422" s="18" t="s">
        <v>143</v>
      </c>
      <c r="D422" s="18" t="s">
        <v>1299</v>
      </c>
      <c r="E422" s="18" t="s">
        <v>1298</v>
      </c>
      <c r="F422" s="18" t="s">
        <v>1715</v>
      </c>
      <c r="G422" s="8"/>
      <c r="H422" s="18" t="s">
        <v>2053</v>
      </c>
      <c r="I422" s="8" t="b">
        <f>COUNTIF(Employees[Employee Name],Employees[[#This Row],[Employee Name]])&gt;1</f>
        <v>0</v>
      </c>
    </row>
    <row r="423" spans="1:9" ht="30" hidden="1" customHeight="1" x14ac:dyDescent="0.3">
      <c r="A423" s="44" t="e">
        <f>IF(ISBLANK(Employees[[#This Row],[Employee Name]]),"",A422+1)</f>
        <v>#REF!</v>
      </c>
      <c r="B423" s="8" t="str">
        <f>CONCATENATE(Employees[[#This Row],[Lastname]]," ",Employees[[#This Row],[Firstname]], " ",LEFT(Employees[[#This Row],[Middlename]],1),IF(ISBLANK(Employees[[#This Row],[Middlename]])," ","."))</f>
        <v xml:space="preserve">MANALO CATALINA  </v>
      </c>
      <c r="C423" s="18" t="s">
        <v>143</v>
      </c>
      <c r="D423" s="18" t="s">
        <v>2315</v>
      </c>
      <c r="E423" s="8"/>
      <c r="F423" s="18" t="s">
        <v>1290</v>
      </c>
      <c r="G423" s="8"/>
      <c r="H423" s="18" t="s">
        <v>199</v>
      </c>
      <c r="I423" s="8" t="b">
        <f>COUNTIF(Employees[Employee Name],Employees[[#This Row],[Employee Name]])&gt;1</f>
        <v>0</v>
      </c>
    </row>
    <row r="424" spans="1:9" ht="30" hidden="1" customHeight="1" x14ac:dyDescent="0.3">
      <c r="A424" s="44" t="e">
        <f>IF(ISBLANK(Employees[[#This Row],[Employee Name]]),"",A423+1)</f>
        <v>#REF!</v>
      </c>
      <c r="B424" s="8" t="str">
        <f>CONCATENATE(Employees[[#This Row],[Lastname]]," ",Employees[[#This Row],[Firstname]], " ",LEFT(Employees[[#This Row],[Middlename]],1),IF(ISBLANK(Employees[[#This Row],[Middlename]])," ","."))</f>
        <v>MANALO CELSA B.</v>
      </c>
      <c r="C424" s="8" t="s">
        <v>143</v>
      </c>
      <c r="D424" s="8" t="s">
        <v>144</v>
      </c>
      <c r="E424" s="8" t="s">
        <v>342</v>
      </c>
      <c r="F424" s="8" t="s">
        <v>146</v>
      </c>
      <c r="G424" s="8" t="s">
        <v>1996</v>
      </c>
      <c r="H424" s="8" t="s">
        <v>141</v>
      </c>
      <c r="I424" s="8" t="b">
        <f>COUNTIF(Employees[Employee Name],Employees[[#This Row],[Employee Name]])&gt;1</f>
        <v>0</v>
      </c>
    </row>
    <row r="425" spans="1:9" ht="30" hidden="1" customHeight="1" x14ac:dyDescent="0.3">
      <c r="A425" s="44" t="e">
        <f>IF(ISBLANK(Employees[[#This Row],[Employee Name]]),"",A424+1)</f>
        <v>#REF!</v>
      </c>
      <c r="B425" s="8" t="str">
        <f>CONCATENATE(Employees[[#This Row],[Lastname]]," ",Employees[[#This Row],[Firstname]], " ",LEFT(Employees[[#This Row],[Middlename]],1),IF(ISBLANK(Employees[[#This Row],[Middlename]])," ","."))</f>
        <v>MANALO CYNTHIA D.</v>
      </c>
      <c r="C425" s="8" t="s">
        <v>143</v>
      </c>
      <c r="D425" s="8" t="s">
        <v>920</v>
      </c>
      <c r="E425" s="8" t="s">
        <v>1195</v>
      </c>
      <c r="F425" s="8" t="s">
        <v>921</v>
      </c>
      <c r="G425" s="18" t="s">
        <v>1996</v>
      </c>
      <c r="H425" s="8" t="s">
        <v>97</v>
      </c>
      <c r="I425" s="8" t="b">
        <f>COUNTIF(Employees[Employee Name],Employees[[#This Row],[Employee Name]])&gt;1</f>
        <v>0</v>
      </c>
    </row>
    <row r="426" spans="1:9" ht="30" hidden="1" customHeight="1" x14ac:dyDescent="0.3">
      <c r="A426" s="44" t="e">
        <f>IF(ISBLANK(Employees[[#This Row],[Employee Name]]),"",A425+1)</f>
        <v>#REF!</v>
      </c>
      <c r="B426" s="8" t="str">
        <f>CONCATENATE(Employees[[#This Row],[Lastname]]," ",Employees[[#This Row],[Firstname]], " ",LEFT(Employees[[#This Row],[Middlename]],1),IF(ISBLANK(Employees[[#This Row],[Middlename]])," ","."))</f>
        <v>MANALO EDITHA V.</v>
      </c>
      <c r="C426" s="8" t="s">
        <v>143</v>
      </c>
      <c r="D426" s="8" t="s">
        <v>507</v>
      </c>
      <c r="E426" s="8" t="s">
        <v>861</v>
      </c>
      <c r="F426" s="8" t="s">
        <v>508</v>
      </c>
      <c r="G426" s="18" t="s">
        <v>1996</v>
      </c>
      <c r="H426" s="8" t="s">
        <v>439</v>
      </c>
      <c r="I426" s="8" t="b">
        <f>COUNTIF(Employees[Employee Name],Employees[[#This Row],[Employee Name]])&gt;1</f>
        <v>0</v>
      </c>
    </row>
    <row r="427" spans="1:9" ht="30" hidden="1" customHeight="1" x14ac:dyDescent="0.3">
      <c r="A427" s="44" t="e">
        <f>IF(ISBLANK(Employees[[#This Row],[Employee Name]]),"",A426+1)</f>
        <v>#REF!</v>
      </c>
      <c r="B427" s="8" t="str">
        <f>CONCATENATE(Employees[[#This Row],[Lastname]]," ",Employees[[#This Row],[Firstname]], " ",LEFT(Employees[[#This Row],[Middlename]],1),IF(ISBLANK(Employees[[#This Row],[Middlename]])," ","."))</f>
        <v>MANALO ELIADA F.</v>
      </c>
      <c r="C427" s="8" t="s">
        <v>143</v>
      </c>
      <c r="D427" s="8" t="s">
        <v>670</v>
      </c>
      <c r="E427" s="8" t="s">
        <v>237</v>
      </c>
      <c r="F427" s="8" t="s">
        <v>198</v>
      </c>
      <c r="G427" s="18" t="s">
        <v>1996</v>
      </c>
      <c r="H427" s="8" t="s">
        <v>361</v>
      </c>
      <c r="I427" s="8" t="b">
        <f>COUNTIF(Employees[Employee Name],Employees[[#This Row],[Employee Name]])&gt;1</f>
        <v>0</v>
      </c>
    </row>
    <row r="428" spans="1:9" ht="30" hidden="1" customHeight="1" x14ac:dyDescent="0.3">
      <c r="A428" s="44" t="e">
        <f>IF(ISBLANK(Employees[[#This Row],[Employee Name]]),"",A427+1)</f>
        <v>#REF!</v>
      </c>
      <c r="B428" s="8" t="str">
        <f>CONCATENATE(Employees[[#This Row],[Lastname]]," ",Employees[[#This Row],[Firstname]], " ",LEFT(Employees[[#This Row],[Middlename]],1),IF(ISBLANK(Employees[[#This Row],[Middlename]])," ","."))</f>
        <v>MANALO FERNANDO G.</v>
      </c>
      <c r="C428" s="8" t="s">
        <v>143</v>
      </c>
      <c r="D428" s="8" t="s">
        <v>1037</v>
      </c>
      <c r="E428" s="8" t="s">
        <v>218</v>
      </c>
      <c r="F428" s="8" t="s">
        <v>1290</v>
      </c>
      <c r="G428" s="18" t="s">
        <v>1290</v>
      </c>
      <c r="H428" s="8" t="s">
        <v>97</v>
      </c>
      <c r="I428" s="8" t="b">
        <f>COUNTIF(Employees[Employee Name],Employees[[#This Row],[Employee Name]])&gt;1</f>
        <v>0</v>
      </c>
    </row>
    <row r="429" spans="1:9" ht="30" hidden="1" customHeight="1" x14ac:dyDescent="0.3">
      <c r="A429" s="44" t="e">
        <f>IF(ISBLANK(Employees[[#This Row],[Employee Name]]),"",A428+1)</f>
        <v>#REF!</v>
      </c>
      <c r="B429" s="8" t="str">
        <f>CONCATENATE(Employees[[#This Row],[Lastname]]," ",Employees[[#This Row],[Firstname]], " ",LEFT(Employees[[#This Row],[Middlename]],1),IF(ISBLANK(Employees[[#This Row],[Middlename]])," ","."))</f>
        <v>MANALO JENNY R.</v>
      </c>
      <c r="C429" s="18" t="s">
        <v>143</v>
      </c>
      <c r="D429" s="18" t="s">
        <v>2056</v>
      </c>
      <c r="E429" s="18" t="s">
        <v>2057</v>
      </c>
      <c r="F429" s="18" t="s">
        <v>1711</v>
      </c>
      <c r="G429" s="8"/>
      <c r="H429" s="18" t="s">
        <v>2058</v>
      </c>
      <c r="I429" s="8" t="b">
        <f>COUNTIF(Employees[Employee Name],Employees[[#This Row],[Employee Name]])&gt;1</f>
        <v>0</v>
      </c>
    </row>
    <row r="430" spans="1:9" ht="30" hidden="1" customHeight="1" x14ac:dyDescent="0.3">
      <c r="A430" s="44" t="e">
        <f>IF(ISBLANK(Employees[[#This Row],[Employee Name]]),"",A429+1)</f>
        <v>#REF!</v>
      </c>
      <c r="B430" s="18" t="s">
        <v>2375</v>
      </c>
      <c r="C430" s="18" t="s">
        <v>143</v>
      </c>
      <c r="D430" s="18" t="s">
        <v>2373</v>
      </c>
      <c r="E430" s="18" t="s">
        <v>2374</v>
      </c>
      <c r="F430" s="18" t="s">
        <v>1711</v>
      </c>
      <c r="G430" s="8"/>
      <c r="H430" s="18"/>
      <c r="I430" s="8" t="b">
        <f>COUNTIF(Employees[Employee Name],Employees[[#This Row],[Employee Name]])&gt;1</f>
        <v>0</v>
      </c>
    </row>
    <row r="431" spans="1:9" ht="30" hidden="1" customHeight="1" x14ac:dyDescent="0.3">
      <c r="A431" s="44" t="e">
        <f>IF(ISBLANK(Employees[[#This Row],[Employee Name]]),"",A430+1)</f>
        <v>#REF!</v>
      </c>
      <c r="B431" s="8" t="str">
        <f>CONCATENATE(Employees[[#This Row],[Lastname]]," ",Employees[[#This Row],[Firstname]], " ",LEFT(Employees[[#This Row],[Middlename]],1),IF(ISBLANK(Employees[[#This Row],[Middlename]])," ","."))</f>
        <v>MANALO STEPHANIE C.</v>
      </c>
      <c r="C431" s="18" t="s">
        <v>143</v>
      </c>
      <c r="D431" s="18" t="s">
        <v>2211</v>
      </c>
      <c r="E431" s="18" t="s">
        <v>134</v>
      </c>
      <c r="F431" s="18" t="s">
        <v>1721</v>
      </c>
      <c r="G431" s="8"/>
      <c r="H431" s="18" t="s">
        <v>2053</v>
      </c>
      <c r="I431" s="8" t="b">
        <f>COUNTIF(Employees[Employee Name],Employees[[#This Row],[Employee Name]])&gt;1</f>
        <v>0</v>
      </c>
    </row>
    <row r="432" spans="1:9" ht="30" hidden="1" customHeight="1" x14ac:dyDescent="0.3">
      <c r="A432" s="44" t="e">
        <f>IF(ISBLANK(Employees[[#This Row],[Employee Name]]),"",A431+1)</f>
        <v>#REF!</v>
      </c>
      <c r="B432" s="8" t="str">
        <f>CONCATENATE(Employees[[#This Row],[Lastname]]," ",Employees[[#This Row],[Firstname]], " ",LEFT(Employees[[#This Row],[Middlename]],1),IF(ISBLANK(Employees[[#This Row],[Middlename]])," ","."))</f>
        <v xml:space="preserve">MANGUINAO GILBERT  </v>
      </c>
      <c r="C432" s="8" t="s">
        <v>963</v>
      </c>
      <c r="D432" s="8" t="s">
        <v>873</v>
      </c>
      <c r="E432" s="8"/>
      <c r="F432" s="8" t="s">
        <v>964</v>
      </c>
      <c r="G432" s="18" t="s">
        <v>1996</v>
      </c>
      <c r="H432" s="8" t="s">
        <v>209</v>
      </c>
      <c r="I432" s="8" t="b">
        <f>COUNTIF(Employees[Employee Name],Employees[[#This Row],[Employee Name]])&gt;1</f>
        <v>0</v>
      </c>
    </row>
    <row r="433" spans="1:9" ht="30" hidden="1" customHeight="1" x14ac:dyDescent="0.3">
      <c r="A433" s="44" t="e">
        <f>IF(ISBLANK(Employees[[#This Row],[Employee Name]]),"",A432+1)</f>
        <v>#REF!</v>
      </c>
      <c r="B433" s="8" t="str">
        <f>CONCATENATE(Employees[[#This Row],[Lastname]]," ",Employees[[#This Row],[Firstname]], " ",LEFT(Employees[[#This Row],[Middlename]],1),IF(ISBLANK(Employees[[#This Row],[Middlename]])," ","."))</f>
        <v>MANGUINAO NIÑA P.</v>
      </c>
      <c r="C433" s="8" t="s">
        <v>963</v>
      </c>
      <c r="D433" s="18" t="s">
        <v>1551</v>
      </c>
      <c r="E433" s="18" t="s">
        <v>124</v>
      </c>
      <c r="F433" s="18" t="s">
        <v>685</v>
      </c>
      <c r="G433" s="8"/>
      <c r="H433" s="18" t="s">
        <v>2053</v>
      </c>
      <c r="I433" s="8" t="b">
        <f>COUNTIF(Employees[Employee Name],Employees[[#This Row],[Employee Name]])&gt;1</f>
        <v>0</v>
      </c>
    </row>
    <row r="434" spans="1:9" ht="30" hidden="1" customHeight="1" x14ac:dyDescent="0.3">
      <c r="A434" s="44" t="e">
        <f>IF(ISBLANK(Employees[[#This Row],[Employee Name]]),"",A433+1)</f>
        <v>#REF!</v>
      </c>
      <c r="B434" s="8" t="str">
        <f>CONCATENATE(Employees[[#This Row],[Lastname]]," ",Employees[[#This Row],[Firstname]], " ",LEFT(Employees[[#This Row],[Middlename]],1),IF(ISBLANK(Employees[[#This Row],[Middlename]])," ","."))</f>
        <v>MANIMTIM JOJIT A.</v>
      </c>
      <c r="C434" s="18" t="s">
        <v>1375</v>
      </c>
      <c r="D434" s="18" t="s">
        <v>2017</v>
      </c>
      <c r="E434" s="18" t="s">
        <v>1592</v>
      </c>
      <c r="F434" s="18" t="s">
        <v>2018</v>
      </c>
      <c r="G434" s="18" t="s">
        <v>1996</v>
      </c>
      <c r="H434" s="18" t="s">
        <v>89</v>
      </c>
      <c r="I434" s="8" t="b">
        <f>COUNTIF(Employees[Employee Name],Employees[[#This Row],[Employee Name]])&gt;1</f>
        <v>0</v>
      </c>
    </row>
    <row r="435" spans="1:9" ht="30" hidden="1" customHeight="1" x14ac:dyDescent="0.3">
      <c r="A435" s="44" t="e">
        <f>IF(ISBLANK(Employees[[#This Row],[Employee Name]]),"",A434+1)</f>
        <v>#REF!</v>
      </c>
      <c r="B435" s="8" t="str">
        <f>CONCATENATE(Employees[[#This Row],[Lastname]]," ",Employees[[#This Row],[Firstname]], " ",LEFT(Employees[[#This Row],[Middlename]],1),IF(ISBLANK(Employees[[#This Row],[Middlename]])," ","."))</f>
        <v>MANLANGIT LEONILA R.</v>
      </c>
      <c r="C435" s="8" t="s">
        <v>1556</v>
      </c>
      <c r="D435" s="8" t="s">
        <v>1386</v>
      </c>
      <c r="E435" s="8" t="s">
        <v>1557</v>
      </c>
      <c r="F435" s="8" t="s">
        <v>1290</v>
      </c>
      <c r="G435" s="18" t="s">
        <v>1290</v>
      </c>
      <c r="H435" s="8" t="s">
        <v>1705</v>
      </c>
      <c r="I435" s="8" t="b">
        <f>COUNTIF(Employees[Employee Name],Employees[[#This Row],[Employee Name]])&gt;1</f>
        <v>0</v>
      </c>
    </row>
    <row r="436" spans="1:9" ht="30" hidden="1" customHeight="1" x14ac:dyDescent="0.3">
      <c r="A436" s="44" t="e">
        <f>IF(ISBLANK(Employees[[#This Row],[Employee Name]]),"",A435+1)</f>
        <v>#REF!</v>
      </c>
      <c r="B436" s="8" t="str">
        <f>CONCATENATE(Employees[[#This Row],[Lastname]]," ",Employees[[#This Row],[Firstname]], " ",LEFT(Employees[[#This Row],[Middlename]],1),IF(ISBLANK(Employees[[#This Row],[Middlename]])," ","."))</f>
        <v>MANLAPAZ ROSALINDA R.</v>
      </c>
      <c r="C436" s="18" t="s">
        <v>2349</v>
      </c>
      <c r="D436" s="18" t="s">
        <v>229</v>
      </c>
      <c r="E436" s="18" t="s">
        <v>817</v>
      </c>
      <c r="F436" s="18" t="s">
        <v>1290</v>
      </c>
      <c r="G436" s="18" t="s">
        <v>1290</v>
      </c>
      <c r="H436" s="18" t="s">
        <v>103</v>
      </c>
      <c r="I436" s="8" t="b">
        <f>COUNTIF(Employees[Employee Name],Employees[[#This Row],[Employee Name]])&gt;1</f>
        <v>0</v>
      </c>
    </row>
    <row r="437" spans="1:9" ht="30" hidden="1" customHeight="1" x14ac:dyDescent="0.3">
      <c r="A437" s="44" t="e">
        <f>IF(ISBLANK(Employees[[#This Row],[Employee Name]]),"",A436+1)</f>
        <v>#REF!</v>
      </c>
      <c r="B437" s="8" t="str">
        <f>CONCATENATE(Employees[[#This Row],[Lastname]]," ",Employees[[#This Row],[Firstname]], " ",LEFT(Employees[[#This Row],[Middlename]],1),IF(ISBLANK(Employees[[#This Row],[Middlename]])," ","."))</f>
        <v>MARAÑON AMY LOU T.</v>
      </c>
      <c r="C437" s="18" t="s">
        <v>1558</v>
      </c>
      <c r="D437" s="8" t="s">
        <v>1559</v>
      </c>
      <c r="E437" s="8" t="s">
        <v>1560</v>
      </c>
      <c r="F437" s="8" t="s">
        <v>1290</v>
      </c>
      <c r="G437" s="18" t="s">
        <v>1290</v>
      </c>
      <c r="H437" s="8" t="s">
        <v>1706</v>
      </c>
      <c r="I437" s="8" t="b">
        <f>COUNTIF(Employees[Employee Name],Employees[[#This Row],[Employee Name]])&gt;1</f>
        <v>0</v>
      </c>
    </row>
    <row r="438" spans="1:9" ht="30" hidden="1" customHeight="1" x14ac:dyDescent="0.3">
      <c r="A438" s="44" t="e">
        <f>IF(ISBLANK(Employees[[#This Row],[Employee Name]]),"",A437+1)</f>
        <v>#REF!</v>
      </c>
      <c r="B438" s="8" t="str">
        <f>CONCATENATE(Employees[[#This Row],[Lastname]]," ",Employees[[#This Row],[Firstname]], " ",LEFT(Employees[[#This Row],[Middlename]],1),IF(ISBLANK(Employees[[#This Row],[Middlename]])," ","."))</f>
        <v>MARASIGAN  YOLANDA A.</v>
      </c>
      <c r="C438" s="18" t="s">
        <v>2418</v>
      </c>
      <c r="D438" s="18" t="s">
        <v>824</v>
      </c>
      <c r="E438" s="18" t="s">
        <v>1335</v>
      </c>
      <c r="F438" s="18" t="s">
        <v>2367</v>
      </c>
      <c r="G438" s="18"/>
      <c r="H438" s="8"/>
      <c r="I438" s="8" t="b">
        <f>COUNTIF(Employees[Employee Name],Employees[[#This Row],[Employee Name]])&gt;1</f>
        <v>0</v>
      </c>
    </row>
    <row r="439" spans="1:9" ht="30" hidden="1" customHeight="1" x14ac:dyDescent="0.3">
      <c r="A439" s="44" t="e">
        <f>IF(ISBLANK(Employees[[#This Row],[Employee Name]]),"",A438+1)</f>
        <v>#REF!</v>
      </c>
      <c r="B439" s="8" t="str">
        <f>CONCATENATE(Employees[[#This Row],[Lastname]]," ",Employees[[#This Row],[Firstname]], " ",LEFT(Employees[[#This Row],[Middlename]],1),IF(ISBLANK(Employees[[#This Row],[Middlename]])," ","."))</f>
        <v>MARASIGAN AGUINO D.</v>
      </c>
      <c r="C439" s="8" t="s">
        <v>554</v>
      </c>
      <c r="D439" s="8" t="s">
        <v>1561</v>
      </c>
      <c r="E439" s="8" t="s">
        <v>119</v>
      </c>
      <c r="F439" s="8" t="s">
        <v>1290</v>
      </c>
      <c r="G439" s="18" t="s">
        <v>1290</v>
      </c>
      <c r="H439" s="8" t="s">
        <v>1716</v>
      </c>
      <c r="I439" s="8" t="b">
        <f>COUNTIF(Employees[Employee Name],Employees[[#This Row],[Employee Name]])&gt;1</f>
        <v>0</v>
      </c>
    </row>
    <row r="440" spans="1:9" ht="30" hidden="1" customHeight="1" x14ac:dyDescent="0.3">
      <c r="A440" s="44" t="e">
        <f>IF(ISBLANK(Employees[[#This Row],[Employee Name]]),"",A439+1)</f>
        <v>#REF!</v>
      </c>
      <c r="B440" s="8" t="str">
        <f>CONCATENATE(Employees[[#This Row],[Lastname]]," ",Employees[[#This Row],[Firstname]], " ",LEFT(Employees[[#This Row],[Middlename]],1),IF(ISBLANK(Employees[[#This Row],[Middlename]])," ","."))</f>
        <v>MARASIGAN ARIEL M.</v>
      </c>
      <c r="C440" s="18" t="s">
        <v>554</v>
      </c>
      <c r="D440" s="18" t="s">
        <v>400</v>
      </c>
      <c r="E440" s="18" t="s">
        <v>84</v>
      </c>
      <c r="F440" s="8"/>
      <c r="G440" s="8"/>
      <c r="H440" s="8"/>
      <c r="I440" s="8" t="b">
        <f>COUNTIF(Employees[Employee Name],Employees[[#This Row],[Employee Name]])&gt;1</f>
        <v>0</v>
      </c>
    </row>
    <row r="441" spans="1:9" ht="30" hidden="1" customHeight="1" x14ac:dyDescent="0.3">
      <c r="A441" s="44" t="e">
        <f>IF(ISBLANK(Employees[[#This Row],[Employee Name]]),"",A440+1)</f>
        <v>#REF!</v>
      </c>
      <c r="B441" s="8" t="str">
        <f>CONCATENATE(Employees[[#This Row],[Lastname]]," ",Employees[[#This Row],[Firstname]], " ",LEFT(Employees[[#This Row],[Middlename]],1),IF(ISBLANK(Employees[[#This Row],[Middlename]])," ","."))</f>
        <v>MARASIGAN BIENVENIDO E.</v>
      </c>
      <c r="C441" s="8" t="s">
        <v>554</v>
      </c>
      <c r="D441" s="8" t="s">
        <v>1562</v>
      </c>
      <c r="E441" s="8" t="s">
        <v>1523</v>
      </c>
      <c r="F441" s="8" t="s">
        <v>1290</v>
      </c>
      <c r="G441" s="18" t="s">
        <v>1290</v>
      </c>
      <c r="H441" s="8" t="s">
        <v>209</v>
      </c>
      <c r="I441" s="8" t="b">
        <f>COUNTIF(Employees[Employee Name],Employees[[#This Row],[Employee Name]])&gt;1</f>
        <v>0</v>
      </c>
    </row>
    <row r="442" spans="1:9" ht="30" hidden="1" customHeight="1" x14ac:dyDescent="0.3">
      <c r="A442" s="44" t="e">
        <f>IF(ISBLANK(Employees[[#This Row],[Employee Name]]),"",A441+1)</f>
        <v>#REF!</v>
      </c>
      <c r="B442" s="8" t="str">
        <f>CONCATENATE(Employees[[#This Row],[Lastname]]," ",Employees[[#This Row],[Firstname]], " ",LEFT(Employees[[#This Row],[Middlename]],1),IF(ISBLANK(Employees[[#This Row],[Middlename]])," ","."))</f>
        <v>MARASIGAN CHRISTIAN M.</v>
      </c>
      <c r="C442" s="8" t="s">
        <v>554</v>
      </c>
      <c r="D442" s="8" t="s">
        <v>1493</v>
      </c>
      <c r="E442" s="8" t="s">
        <v>84</v>
      </c>
      <c r="F442" s="8" t="s">
        <v>1290</v>
      </c>
      <c r="G442" s="18" t="s">
        <v>1290</v>
      </c>
      <c r="H442" s="8" t="s">
        <v>126</v>
      </c>
      <c r="I442" s="8" t="b">
        <f>COUNTIF(Employees[Employee Name],Employees[[#This Row],[Employee Name]])&gt;1</f>
        <v>0</v>
      </c>
    </row>
    <row r="443" spans="1:9" ht="30" hidden="1" customHeight="1" x14ac:dyDescent="0.3">
      <c r="A443" s="44" t="e">
        <f>IF(ISBLANK(Employees[[#This Row],[Employee Name]]),"",A442+1)</f>
        <v>#REF!</v>
      </c>
      <c r="B443" s="8" t="str">
        <f>CONCATENATE(Employees[[#This Row],[Lastname]]," ",Employees[[#This Row],[Firstname]], " ",LEFT(Employees[[#This Row],[Middlename]],1),IF(ISBLANK(Employees[[#This Row],[Middlename]])," ","."))</f>
        <v xml:space="preserve">MARASIGAN DANIEL  </v>
      </c>
      <c r="C443" s="8" t="s">
        <v>554</v>
      </c>
      <c r="D443" s="8" t="s">
        <v>555</v>
      </c>
      <c r="E443" s="8"/>
      <c r="F443" s="18" t="s">
        <v>198</v>
      </c>
      <c r="G443" s="18" t="s">
        <v>1996</v>
      </c>
      <c r="H443" s="8" t="s">
        <v>289</v>
      </c>
      <c r="I443" s="8" t="b">
        <f>COUNTIF(Employees[Employee Name],Employees[[#This Row],[Employee Name]])&gt;1</f>
        <v>0</v>
      </c>
    </row>
    <row r="444" spans="1:9" ht="30" hidden="1" customHeight="1" x14ac:dyDescent="0.3">
      <c r="A444" s="44" t="e">
        <f>IF(ISBLANK(Employees[[#This Row],[Employee Name]]),"",A443+1)</f>
        <v>#REF!</v>
      </c>
      <c r="B444" s="8" t="str">
        <f>CONCATENATE(Employees[[#This Row],[Lastname]]," ",Employees[[#This Row],[Firstname]], " ",LEFT(Employees[[#This Row],[Middlename]],1),IF(ISBLANK(Employees[[#This Row],[Middlename]])," ","."))</f>
        <v>MARASIGAN GINALYN D.</v>
      </c>
      <c r="C444" s="8" t="s">
        <v>554</v>
      </c>
      <c r="D444" s="8" t="s">
        <v>1081</v>
      </c>
      <c r="E444" s="8" t="s">
        <v>1082</v>
      </c>
      <c r="F444" s="8" t="s">
        <v>125</v>
      </c>
      <c r="G444" s="18" t="s">
        <v>1996</v>
      </c>
      <c r="H444" s="8" t="s">
        <v>439</v>
      </c>
      <c r="I444" s="8" t="b">
        <f>COUNTIF(Employees[Employee Name],Employees[[#This Row],[Employee Name]])&gt;1</f>
        <v>0</v>
      </c>
    </row>
    <row r="445" spans="1:9" ht="30" hidden="1" customHeight="1" x14ac:dyDescent="0.3">
      <c r="A445" s="44" t="e">
        <f>IF(ISBLANK(Employees[[#This Row],[Employee Name]]),"",A444+1)</f>
        <v>#REF!</v>
      </c>
      <c r="B445" s="8" t="str">
        <f>CONCATENATE(Employees[[#This Row],[Lastname]]," ",Employees[[#This Row],[Firstname]], " ",LEFT(Employees[[#This Row],[Middlename]],1),IF(ISBLANK(Employees[[#This Row],[Middlename]])," ","."))</f>
        <v>MARASIGAN INOCENCIA P.</v>
      </c>
      <c r="C445" s="8" t="s">
        <v>554</v>
      </c>
      <c r="D445" s="8" t="s">
        <v>1018</v>
      </c>
      <c r="E445" s="8" t="s">
        <v>712</v>
      </c>
      <c r="F445" s="8" t="s">
        <v>212</v>
      </c>
      <c r="G445" s="18" t="s">
        <v>1996</v>
      </c>
      <c r="H445" s="8" t="s">
        <v>213</v>
      </c>
      <c r="I445" s="8" t="b">
        <f>COUNTIF(Employees[Employee Name],Employees[[#This Row],[Employee Name]])&gt;1</f>
        <v>0</v>
      </c>
    </row>
    <row r="446" spans="1:9" ht="30" hidden="1" customHeight="1" x14ac:dyDescent="0.3">
      <c r="A446" s="44" t="e">
        <f>IF(ISBLANK(Employees[[#This Row],[Employee Name]]),"",A445+1)</f>
        <v>#REF!</v>
      </c>
      <c r="B446" s="8" t="str">
        <f>CONCATENATE(Employees[[#This Row],[Lastname]]," ",Employees[[#This Row],[Firstname]], " ",LEFT(Employees[[#This Row],[Middlename]],1),IF(ISBLANK(Employees[[#This Row],[Middlename]])," ","."))</f>
        <v>MARASIGAN MARIFE C.</v>
      </c>
      <c r="C446" s="18" t="s">
        <v>554</v>
      </c>
      <c r="D446" s="18" t="s">
        <v>2359</v>
      </c>
      <c r="E446" s="18" t="s">
        <v>1516</v>
      </c>
      <c r="F446" s="18" t="s">
        <v>1704</v>
      </c>
      <c r="G446" s="18" t="s">
        <v>1704</v>
      </c>
      <c r="H446" s="18" t="s">
        <v>103</v>
      </c>
      <c r="I446" s="8" t="b">
        <f>COUNTIF(Employees[Employee Name],Employees[[#This Row],[Employee Name]])&gt;1</f>
        <v>0</v>
      </c>
    </row>
    <row r="447" spans="1:9" ht="30" hidden="1" customHeight="1" x14ac:dyDescent="0.3">
      <c r="A447" s="44" t="e">
        <f>IF(ISBLANK(Employees[[#This Row],[Employee Name]]),"",A446+1)</f>
        <v>#REF!</v>
      </c>
      <c r="B447" s="8" t="str">
        <f>CONCATENATE(Employees[[#This Row],[Lastname]]," ",Employees[[#This Row],[Firstname]], " ",LEFT(Employees[[#This Row],[Middlename]],1),IF(ISBLANK(Employees[[#This Row],[Middlename]])," ","."))</f>
        <v>MARCIAL RUSTICO B.</v>
      </c>
      <c r="C447" s="8" t="s">
        <v>976</v>
      </c>
      <c r="D447" s="8" t="s">
        <v>977</v>
      </c>
      <c r="E447" s="8" t="s">
        <v>145</v>
      </c>
      <c r="F447" s="8" t="s">
        <v>969</v>
      </c>
      <c r="G447" s="8" t="s">
        <v>1996</v>
      </c>
      <c r="H447" s="8" t="s">
        <v>296</v>
      </c>
      <c r="I447" s="8" t="b">
        <f>COUNTIF(Employees[Employee Name],Employees[[#This Row],[Employee Name]])&gt;1</f>
        <v>0</v>
      </c>
    </row>
    <row r="448" spans="1:9" ht="30" hidden="1" customHeight="1" x14ac:dyDescent="0.3">
      <c r="A448" s="44" t="e">
        <f>IF(ISBLANK(Employees[[#This Row],[Employee Name]]),"",A447+1)</f>
        <v>#REF!</v>
      </c>
      <c r="B448" s="8" t="str">
        <f>CONCATENATE(Employees[[#This Row],[Lastname]]," ",Employees[[#This Row],[Firstname]], " ",LEFT(Employees[[#This Row],[Middlename]],1),IF(ISBLANK(Employees[[#This Row],[Middlename]])," ","."))</f>
        <v>MARDO MELINDA E.</v>
      </c>
      <c r="C448" s="18" t="s">
        <v>1565</v>
      </c>
      <c r="D448" s="18" t="s">
        <v>503</v>
      </c>
      <c r="E448" s="18" t="s">
        <v>378</v>
      </c>
      <c r="F448" s="18" t="s">
        <v>1290</v>
      </c>
      <c r="G448" s="8"/>
      <c r="H448" s="18" t="s">
        <v>289</v>
      </c>
      <c r="I448" s="8" t="b">
        <f>COUNTIF(Employees[Employee Name],Employees[[#This Row],[Employee Name]])&gt;1</f>
        <v>0</v>
      </c>
    </row>
    <row r="449" spans="1:9" ht="30" hidden="1" customHeight="1" x14ac:dyDescent="0.3">
      <c r="A449" s="44" t="e">
        <f>IF(ISBLANK(Employees[[#This Row],[Employee Name]]),"",A448+1)</f>
        <v>#REF!</v>
      </c>
      <c r="B449" s="8" t="str">
        <f>CONCATENATE(Employees[[#This Row],[Lastname]]," ",Employees[[#This Row],[Firstname]], " ",LEFT(Employees[[#This Row],[Middlename]],1),IF(ISBLANK(Employees[[#This Row],[Middlename]])," ","."))</f>
        <v>MARINDUQUE ANNE RENELYN P.</v>
      </c>
      <c r="C449" s="8" t="s">
        <v>132</v>
      </c>
      <c r="D449" s="8" t="s">
        <v>356</v>
      </c>
      <c r="E449" s="8" t="s">
        <v>124</v>
      </c>
      <c r="F449" s="8" t="s">
        <v>125</v>
      </c>
      <c r="G449" s="18" t="s">
        <v>1996</v>
      </c>
      <c r="H449" s="8" t="s">
        <v>357</v>
      </c>
      <c r="I449" s="8" t="b">
        <f>COUNTIF(Employees[Employee Name],Employees[[#This Row],[Employee Name]])&gt;1</f>
        <v>0</v>
      </c>
    </row>
    <row r="450" spans="1:9" ht="30" hidden="1" customHeight="1" x14ac:dyDescent="0.3">
      <c r="A450" s="44" t="e">
        <f>IF(ISBLANK(Employees[[#This Row],[Employee Name]]),"",A449+1)</f>
        <v>#REF!</v>
      </c>
      <c r="B450" s="8" t="str">
        <f>CONCATENATE(Employees[[#This Row],[Lastname]]," ",Employees[[#This Row],[Firstname]], " ",LEFT(Employees[[#This Row],[Middlename]],1),IF(ISBLANK(Employees[[#This Row],[Middlename]])," ","."))</f>
        <v>MARINDUQUE AURORA A.</v>
      </c>
      <c r="C450" s="8" t="s">
        <v>132</v>
      </c>
      <c r="D450" s="8" t="s">
        <v>1093</v>
      </c>
      <c r="E450" s="8" t="s">
        <v>903</v>
      </c>
      <c r="F450" s="8" t="s">
        <v>1094</v>
      </c>
      <c r="G450" s="8" t="s">
        <v>1996</v>
      </c>
      <c r="H450" s="8" t="s">
        <v>357</v>
      </c>
      <c r="I450" s="8" t="b">
        <f>COUNTIF(Employees[Employee Name],Employees[[#This Row],[Employee Name]])&gt;1</f>
        <v>0</v>
      </c>
    </row>
    <row r="451" spans="1:9" ht="30" hidden="1" customHeight="1" x14ac:dyDescent="0.3">
      <c r="A451" s="44" t="e">
        <f>IF(ISBLANK(Employees[[#This Row],[Employee Name]]),"",A450+1)</f>
        <v>#REF!</v>
      </c>
      <c r="B451" s="8" t="str">
        <f>CONCATENATE(Employees[[#This Row],[Lastname]]," ",Employees[[#This Row],[Firstname]], " ",LEFT(Employees[[#This Row],[Middlename]],1),IF(ISBLANK(Employees[[#This Row],[Middlename]])," ","."))</f>
        <v>MARINDUQUE ERNESTO P.</v>
      </c>
      <c r="C451" s="8" t="s">
        <v>132</v>
      </c>
      <c r="D451" s="8" t="s">
        <v>905</v>
      </c>
      <c r="E451" s="8" t="s">
        <v>866</v>
      </c>
      <c r="F451" s="8" t="s">
        <v>198</v>
      </c>
      <c r="G451" s="18" t="s">
        <v>1996</v>
      </c>
      <c r="H451" s="8" t="s">
        <v>271</v>
      </c>
      <c r="I451" s="8" t="b">
        <f>COUNTIF(Employees[Employee Name],Employees[[#This Row],[Employee Name]])&gt;1</f>
        <v>0</v>
      </c>
    </row>
    <row r="452" spans="1:9" ht="30" hidden="1" customHeight="1" x14ac:dyDescent="0.3">
      <c r="A452" s="44" t="e">
        <f>IF(ISBLANK(Employees[[#This Row],[Employee Name]]),"",A451+1)</f>
        <v>#REF!</v>
      </c>
      <c r="B452" s="8" t="str">
        <f>CONCATENATE(Employees[[#This Row],[Lastname]]," ",Employees[[#This Row],[Firstname]], " ",LEFT(Employees[[#This Row],[Middlename]],1),IF(ISBLANK(Employees[[#This Row],[Middlename]])," ","."))</f>
        <v>MARINDUQUE GERRY C.</v>
      </c>
      <c r="C452" s="8" t="s">
        <v>132</v>
      </c>
      <c r="D452" s="8" t="s">
        <v>133</v>
      </c>
      <c r="E452" s="8" t="s">
        <v>134</v>
      </c>
      <c r="F452" s="8" t="s">
        <v>198</v>
      </c>
      <c r="G452" s="18" t="s">
        <v>1996</v>
      </c>
      <c r="H452" s="8" t="s">
        <v>135</v>
      </c>
      <c r="I452" s="8" t="b">
        <f>COUNTIF(Employees[Employee Name],Employees[[#This Row],[Employee Name]])&gt;1</f>
        <v>0</v>
      </c>
    </row>
    <row r="453" spans="1:9" ht="30" hidden="1" customHeight="1" x14ac:dyDescent="0.3">
      <c r="A453" s="44" t="e">
        <f>IF(ISBLANK(Employees[[#This Row],[Employee Name]]),"",A452+1)</f>
        <v>#REF!</v>
      </c>
      <c r="B453" s="8" t="str">
        <f>CONCATENATE(Employees[[#This Row],[Lastname]]," ",Employees[[#This Row],[Firstname]], " ",LEFT(Employees[[#This Row],[Middlename]],1),IF(ISBLANK(Employees[[#This Row],[Middlename]])," ","."))</f>
        <v>MARINDUQUE MARISSA M.</v>
      </c>
      <c r="C453" s="8" t="s">
        <v>132</v>
      </c>
      <c r="D453" s="8" t="s">
        <v>185</v>
      </c>
      <c r="E453" s="8" t="s">
        <v>84</v>
      </c>
      <c r="F453" s="8" t="s">
        <v>465</v>
      </c>
      <c r="G453" s="18" t="s">
        <v>1996</v>
      </c>
      <c r="H453" s="8" t="s">
        <v>463</v>
      </c>
      <c r="I453" s="8" t="b">
        <f>COUNTIF(Employees[Employee Name],Employees[[#This Row],[Employee Name]])&gt;1</f>
        <v>0</v>
      </c>
    </row>
    <row r="454" spans="1:9" ht="30" hidden="1" customHeight="1" x14ac:dyDescent="0.3">
      <c r="A454" s="44" t="e">
        <f>IF(ISBLANK(Employees[[#This Row],[Employee Name]]),"",A453+1)</f>
        <v>#REF!</v>
      </c>
      <c r="B454" s="8" t="str">
        <f>CONCATENATE(Employees[[#This Row],[Lastname]]," ",Employees[[#This Row],[Firstname]], " ",LEFT(Employees[[#This Row],[Middlename]],1),IF(ISBLANK(Employees[[#This Row],[Middlename]])," ","."))</f>
        <v>MARINDUQUE ROWENA G.</v>
      </c>
      <c r="C454" s="8" t="s">
        <v>132</v>
      </c>
      <c r="D454" s="8" t="s">
        <v>628</v>
      </c>
      <c r="E454" s="8" t="s">
        <v>166</v>
      </c>
      <c r="F454" s="8" t="s">
        <v>1290</v>
      </c>
      <c r="G454" s="18" t="s">
        <v>1290</v>
      </c>
      <c r="H454" s="8" t="s">
        <v>361</v>
      </c>
      <c r="I454" s="8" t="b">
        <f>COUNTIF(Employees[Employee Name],Employees[[#This Row],[Employee Name]])&gt;1</f>
        <v>0</v>
      </c>
    </row>
    <row r="455" spans="1:9" ht="30" hidden="1" customHeight="1" x14ac:dyDescent="0.3">
      <c r="A455" s="44" t="e">
        <f>IF(ISBLANK(Employees[[#This Row],[Employee Name]]),"",A454+1)</f>
        <v>#REF!</v>
      </c>
      <c r="B455" s="8" t="str">
        <f>CONCATENATE(Employees[[#This Row],[Lastname]]," ",Employees[[#This Row],[Firstname]], " ",LEFT(Employees[[#This Row],[Middlename]],1),IF(ISBLANK(Employees[[#This Row],[Middlename]])," ","."))</f>
        <v>MARQUEZ HENSLEY B.</v>
      </c>
      <c r="C455" s="18" t="s">
        <v>328</v>
      </c>
      <c r="D455" s="18" t="s">
        <v>2244</v>
      </c>
      <c r="E455" s="18" t="s">
        <v>187</v>
      </c>
      <c r="F455" s="18" t="s">
        <v>1288</v>
      </c>
      <c r="G455" s="8"/>
      <c r="H455" s="18" t="s">
        <v>2245</v>
      </c>
      <c r="I455" s="8" t="b">
        <f>COUNTIF(Employees[Employee Name],Employees[[#This Row],[Employee Name]])&gt;1</f>
        <v>0</v>
      </c>
    </row>
    <row r="456" spans="1:9" ht="30" hidden="1" customHeight="1" x14ac:dyDescent="0.3">
      <c r="A456" s="44" t="e">
        <f>IF(ISBLANK(Employees[[#This Row],[Employee Name]]),"",A455+1)</f>
        <v>#REF!</v>
      </c>
      <c r="B456" s="8" t="str">
        <f>CONCATENATE(Employees[[#This Row],[Lastname]]," ",Employees[[#This Row],[Firstname]], " ",LEFT(Employees[[#This Row],[Middlename]],1),IF(ISBLANK(Employees[[#This Row],[Middlename]])," ","."))</f>
        <v>MARQUEZ LOLITA R.</v>
      </c>
      <c r="C456" s="8" t="s">
        <v>328</v>
      </c>
      <c r="D456" s="8" t="s">
        <v>329</v>
      </c>
      <c r="E456" s="8" t="s">
        <v>330</v>
      </c>
      <c r="F456" s="8" t="s">
        <v>125</v>
      </c>
      <c r="G456" s="18" t="s">
        <v>1996</v>
      </c>
      <c r="H456" s="8" t="s">
        <v>331</v>
      </c>
      <c r="I456" s="8" t="b">
        <f>COUNTIF(Employees[Employee Name],Employees[[#This Row],[Employee Name]])&gt;1</f>
        <v>0</v>
      </c>
    </row>
    <row r="457" spans="1:9" ht="30" hidden="1" customHeight="1" x14ac:dyDescent="0.3">
      <c r="A457" s="44" t="e">
        <f>IF(ISBLANK(Employees[[#This Row],[Employee Name]]),"",A456+1)</f>
        <v>#REF!</v>
      </c>
      <c r="B457" s="8" t="str">
        <f>CONCATENATE(Employees[[#This Row],[Lastname]]," ",Employees[[#This Row],[Firstname]], " ",LEFT(Employees[[#This Row],[Middlename]],1),IF(ISBLANK(Employees[[#This Row],[Middlename]])," ","."))</f>
        <v>MARTINEZ BELEN B.</v>
      </c>
      <c r="C457" s="8" t="s">
        <v>148</v>
      </c>
      <c r="D457" s="8" t="s">
        <v>706</v>
      </c>
      <c r="E457" s="8" t="s">
        <v>187</v>
      </c>
      <c r="F457" s="8" t="s">
        <v>707</v>
      </c>
      <c r="G457" s="18" t="s">
        <v>1996</v>
      </c>
      <c r="H457" s="8" t="s">
        <v>182</v>
      </c>
      <c r="I457" s="8" t="b">
        <f>COUNTIF(Employees[Employee Name],Employees[[#This Row],[Employee Name]])&gt;1</f>
        <v>0</v>
      </c>
    </row>
    <row r="458" spans="1:9" ht="30" hidden="1" customHeight="1" x14ac:dyDescent="0.3">
      <c r="A458" s="44" t="e">
        <f>IF(ISBLANK(Employees[[#This Row],[Employee Name]]),"",A457+1)</f>
        <v>#REF!</v>
      </c>
      <c r="B458" s="8" t="str">
        <f>CONCATENATE(Employees[[#This Row],[Lastname]]," ",Employees[[#This Row],[Firstname]], " ",LEFT(Employees[[#This Row],[Middlename]],1),IF(ISBLANK(Employees[[#This Row],[Middlename]])," ","."))</f>
        <v>MARTINEZ EMER V.</v>
      </c>
      <c r="C458" s="8" t="s">
        <v>148</v>
      </c>
      <c r="D458" s="8" t="s">
        <v>149</v>
      </c>
      <c r="E458" s="8" t="s">
        <v>150</v>
      </c>
      <c r="F458" s="8" t="s">
        <v>151</v>
      </c>
      <c r="G458" s="18" t="s">
        <v>1996</v>
      </c>
      <c r="H458" s="8" t="s">
        <v>152</v>
      </c>
      <c r="I458" s="8" t="b">
        <f>COUNTIF(Employees[Employee Name],Employees[[#This Row],[Employee Name]])&gt;1</f>
        <v>0</v>
      </c>
    </row>
    <row r="459" spans="1:9" ht="30" hidden="1" customHeight="1" x14ac:dyDescent="0.3">
      <c r="A459" s="44" t="e">
        <f>IF(ISBLANK(Employees[[#This Row],[Employee Name]]),"",A458+1)</f>
        <v>#REF!</v>
      </c>
      <c r="B459" s="8" t="str">
        <f>CONCATENATE(Employees[[#This Row],[Lastname]]," ",Employees[[#This Row],[Firstname]], " ",LEFT(Employees[[#This Row],[Middlename]],1),IF(ISBLANK(Employees[[#This Row],[Middlename]])," ","."))</f>
        <v>MARUNDAN MARIA FLOR M.</v>
      </c>
      <c r="C459" s="8" t="s">
        <v>94</v>
      </c>
      <c r="D459" s="8" t="s">
        <v>95</v>
      </c>
      <c r="E459" s="8" t="s">
        <v>84</v>
      </c>
      <c r="F459" s="8" t="s">
        <v>96</v>
      </c>
      <c r="G459" s="8" t="s">
        <v>1996</v>
      </c>
      <c r="H459" s="8" t="s">
        <v>97</v>
      </c>
      <c r="I459" s="8" t="b">
        <f>COUNTIF(Employees[Employee Name],Employees[[#This Row],[Employee Name]])&gt;1</f>
        <v>0</v>
      </c>
    </row>
    <row r="460" spans="1:9" ht="30" hidden="1" customHeight="1" x14ac:dyDescent="0.3">
      <c r="A460" s="44" t="e">
        <f>IF(ISBLANK(Employees[[#This Row],[Employee Name]]),"",A459+1)</f>
        <v>#REF!</v>
      </c>
      <c r="B460" s="8" t="str">
        <f>CONCATENATE(Employees[[#This Row],[Lastname]]," ",Employees[[#This Row],[Firstname]], " ",LEFT(Employees[[#This Row],[Middlename]],1),IF(ISBLANK(Employees[[#This Row],[Middlename]])," ","."))</f>
        <v>MATIENZO NORMITA S.</v>
      </c>
      <c r="C460" s="8" t="s">
        <v>718</v>
      </c>
      <c r="D460" s="8" t="s">
        <v>719</v>
      </c>
      <c r="E460" s="8" t="s">
        <v>951</v>
      </c>
      <c r="F460" s="8" t="s">
        <v>125</v>
      </c>
      <c r="G460" s="18" t="s">
        <v>1996</v>
      </c>
      <c r="H460" s="8" t="s">
        <v>537</v>
      </c>
      <c r="I460" s="8" t="b">
        <f>COUNTIF(Employees[Employee Name],Employees[[#This Row],[Employee Name]])&gt;1</f>
        <v>0</v>
      </c>
    </row>
    <row r="461" spans="1:9" ht="30" hidden="1" customHeight="1" x14ac:dyDescent="0.3">
      <c r="A461" s="44" t="e">
        <f>IF(ISBLANK(Employees[[#This Row],[Employee Name]]),"",A460+1)</f>
        <v>#REF!</v>
      </c>
      <c r="B461" s="8" t="str">
        <f>CONCATENATE(Employees[[#This Row],[Lastname]]," ",Employees[[#This Row],[Firstname]], " ",LEFT(Employees[[#This Row],[Middlename]],1),IF(ISBLANK(Employees[[#This Row],[Middlename]])," ","."))</f>
        <v>MAULLON JAENA F.</v>
      </c>
      <c r="C461" s="8" t="s">
        <v>1566</v>
      </c>
      <c r="D461" s="8" t="s">
        <v>1567</v>
      </c>
      <c r="E461" s="8" t="s">
        <v>237</v>
      </c>
      <c r="F461" s="8" t="s">
        <v>1290</v>
      </c>
      <c r="G461" s="18" t="s">
        <v>1290</v>
      </c>
      <c r="H461" s="8" t="s">
        <v>361</v>
      </c>
      <c r="I461" s="8" t="b">
        <f>COUNTIF(Employees[Employee Name],Employees[[#This Row],[Employee Name]])&gt;1</f>
        <v>0</v>
      </c>
    </row>
    <row r="462" spans="1:9" ht="30" hidden="1" customHeight="1" x14ac:dyDescent="0.3">
      <c r="A462" s="44" t="e">
        <f>IF(ISBLANK(Employees[[#This Row],[Employee Name]]),"",A461+1)</f>
        <v>#REF!</v>
      </c>
      <c r="B462" s="8" t="str">
        <f>CONCATENATE(Employees[[#This Row],[Lastname]]," ",Employees[[#This Row],[Firstname]], " ",LEFT(Employees[[#This Row],[Middlename]],1),IF(ISBLANK(Employees[[#This Row],[Middlename]])," ","."))</f>
        <v>MAURICIO MARIZIEL M.</v>
      </c>
      <c r="C462" s="8" t="s">
        <v>1291</v>
      </c>
      <c r="D462" s="8" t="s">
        <v>1292</v>
      </c>
      <c r="E462" s="8" t="s">
        <v>84</v>
      </c>
      <c r="F462" s="8" t="s">
        <v>1290</v>
      </c>
      <c r="G462" s="18" t="s">
        <v>1290</v>
      </c>
      <c r="H462" s="8" t="s">
        <v>361</v>
      </c>
      <c r="I462" s="8" t="b">
        <f>COUNTIF(Employees[Employee Name],Employees[[#This Row],[Employee Name]])&gt;1</f>
        <v>0</v>
      </c>
    </row>
    <row r="463" spans="1:9" ht="30" hidden="1" customHeight="1" x14ac:dyDescent="0.3">
      <c r="A463" s="44" t="e">
        <f>IF(ISBLANK(Employees[[#This Row],[Employee Name]]),"",A462+1)</f>
        <v>#REF!</v>
      </c>
      <c r="B463" s="8" t="str">
        <f>CONCATENATE(Employees[[#This Row],[Lastname]]," ",Employees[[#This Row],[Firstname]], " ",LEFT(Employees[[#This Row],[Middlename]],1),IF(ISBLANK(Employees[[#This Row],[Middlename]])," ","."))</f>
        <v>MAWAK MIA PAULEEN B.</v>
      </c>
      <c r="C463" s="8" t="s">
        <v>1005</v>
      </c>
      <c r="D463" s="8" t="s">
        <v>1006</v>
      </c>
      <c r="E463" s="8" t="s">
        <v>1007</v>
      </c>
      <c r="F463" s="8" t="s">
        <v>120</v>
      </c>
      <c r="G463" s="18" t="s">
        <v>1996</v>
      </c>
      <c r="H463" s="8" t="s">
        <v>439</v>
      </c>
      <c r="I463" s="8" t="b">
        <f>COUNTIF(Employees[Employee Name],Employees[[#This Row],[Employee Name]])&gt;1</f>
        <v>0</v>
      </c>
    </row>
    <row r="464" spans="1:9" ht="30" hidden="1" customHeight="1" x14ac:dyDescent="0.3">
      <c r="A464" s="44" t="e">
        <f>IF(ISBLANK(Employees[[#This Row],[Employee Name]]),"",A463+1)</f>
        <v>#REF!</v>
      </c>
      <c r="B464" s="8" t="str">
        <f>CONCATENATE(Employees[[#This Row],[Lastname]]," ",Employees[[#This Row],[Firstname]], " ",LEFT(Employees[[#This Row],[Middlename]],1),IF(ISBLANK(Employees[[#This Row],[Middlename]])," ","."))</f>
        <v>MELADO LEONILA JR P.</v>
      </c>
      <c r="C464" s="8" t="s">
        <v>1568</v>
      </c>
      <c r="D464" s="8" t="s">
        <v>1569</v>
      </c>
      <c r="E464" s="8" t="s">
        <v>1570</v>
      </c>
      <c r="F464" s="8" t="s">
        <v>1704</v>
      </c>
      <c r="G464" s="18" t="s">
        <v>1704</v>
      </c>
      <c r="H464" s="8" t="s">
        <v>1705</v>
      </c>
      <c r="I464" s="8" t="b">
        <f>COUNTIF(Employees[Employee Name],Employees[[#This Row],[Employee Name]])&gt;1</f>
        <v>0</v>
      </c>
    </row>
    <row r="465" spans="1:9" ht="30" hidden="1" customHeight="1" x14ac:dyDescent="0.3">
      <c r="A465" s="44" t="e">
        <f>IF(ISBLANK(Employees[[#This Row],[Employee Name]]),"",A464+1)</f>
        <v>#REF!</v>
      </c>
      <c r="B465" s="8" t="str">
        <f>CONCATENATE(Employees[[#This Row],[Lastname]]," ",Employees[[#This Row],[Firstname]], " ",LEFT(Employees[[#This Row],[Middlename]],1),IF(ISBLANK(Employees[[#This Row],[Middlename]])," ","."))</f>
        <v>MELADO LEONILO JR. P.</v>
      </c>
      <c r="C465" s="18" t="s">
        <v>1568</v>
      </c>
      <c r="D465" s="18" t="s">
        <v>2319</v>
      </c>
      <c r="E465" s="18" t="s">
        <v>124</v>
      </c>
      <c r="F465" s="18" t="s">
        <v>1290</v>
      </c>
      <c r="G465" s="8"/>
      <c r="H465" s="18" t="s">
        <v>1705</v>
      </c>
      <c r="I465" s="8" t="b">
        <f>COUNTIF(Employees[Employee Name],Employees[[#This Row],[Employee Name]])&gt;1</f>
        <v>0</v>
      </c>
    </row>
    <row r="466" spans="1:9" ht="30" hidden="1" customHeight="1" x14ac:dyDescent="0.3">
      <c r="A466" s="44" t="e">
        <f>A464+1</f>
        <v>#REF!</v>
      </c>
      <c r="B466" s="8" t="str">
        <f>CONCATENATE(Employees[[#This Row],[Lastname]]," ",Employees[[#This Row],[Firstname]], " ",LEFT(Employees[[#This Row],[Middlename]],1),IF(ISBLANK(Employees[[#This Row],[Middlename]])," ","."))</f>
        <v>MENDOZA ANALUS A.</v>
      </c>
      <c r="C466" s="18" t="s">
        <v>320</v>
      </c>
      <c r="D466" s="18" t="s">
        <v>2456</v>
      </c>
      <c r="E466" s="18" t="s">
        <v>284</v>
      </c>
      <c r="F466" s="18" t="s">
        <v>2176</v>
      </c>
      <c r="G466" s="18" t="s">
        <v>1996</v>
      </c>
      <c r="H466" s="18" t="s">
        <v>2457</v>
      </c>
      <c r="I466" s="8" t="b">
        <f>COUNTIF(Employees[Employee Name],Employees[[#This Row],[Employee Name]])&gt;1</f>
        <v>0</v>
      </c>
    </row>
    <row r="467" spans="1:9" ht="30" hidden="1" customHeight="1" x14ac:dyDescent="0.3">
      <c r="A467" s="44" t="e">
        <f>IF(ISBLANK(Employees[[#This Row],[Employee Name]]),"",A465+1)</f>
        <v>#REF!</v>
      </c>
      <c r="B467" s="8" t="str">
        <f>CONCATENATE(Employees[[#This Row],[Lastname]]," ",Employees[[#This Row],[Firstname]], " ",LEFT(Employees[[#This Row],[Middlename]],1),IF(ISBLANK(Employees[[#This Row],[Middlename]])," ","."))</f>
        <v>MENDOZA ARRIES N.</v>
      </c>
      <c r="C467" s="8" t="s">
        <v>320</v>
      </c>
      <c r="D467" s="8" t="s">
        <v>333</v>
      </c>
      <c r="E467" s="8" t="s">
        <v>334</v>
      </c>
      <c r="F467" s="8" t="s">
        <v>125</v>
      </c>
      <c r="G467" s="18" t="s">
        <v>1996</v>
      </c>
      <c r="H467" s="8" t="s">
        <v>335</v>
      </c>
      <c r="I467" s="8" t="b">
        <f>COUNTIF(Employees[Employee Name],Employees[[#This Row],[Employee Name]])&gt;1</f>
        <v>0</v>
      </c>
    </row>
    <row r="468" spans="1:9" ht="30" hidden="1" customHeight="1" x14ac:dyDescent="0.3">
      <c r="A468" s="44" t="e">
        <f>IF(ISBLANK(Employees[[#This Row],[Employee Name]]),"",A467+1)</f>
        <v>#REF!</v>
      </c>
      <c r="B468" s="8" t="str">
        <f>CONCATENATE(Employees[[#This Row],[Lastname]]," ",Employees[[#This Row],[Firstname]], " ",LEFT(Employees[[#This Row],[Middlename]],1),IF(ISBLANK(Employees[[#This Row],[Middlename]])," ","."))</f>
        <v>MENDOZA ERNESTO JR R.</v>
      </c>
      <c r="C468" s="18" t="s">
        <v>320</v>
      </c>
      <c r="D468" s="18" t="s">
        <v>2073</v>
      </c>
      <c r="E468" s="18" t="s">
        <v>330</v>
      </c>
      <c r="F468" s="18" t="s">
        <v>1290</v>
      </c>
      <c r="G468" s="8"/>
      <c r="H468" s="18" t="s">
        <v>2074</v>
      </c>
      <c r="I468" s="8" t="b">
        <f>COUNTIF(Employees[Employee Name],Employees[[#This Row],[Employee Name]])&gt;1</f>
        <v>0</v>
      </c>
    </row>
    <row r="469" spans="1:9" ht="30" hidden="1" customHeight="1" x14ac:dyDescent="0.3">
      <c r="A469" s="44" t="e">
        <f>IF(ISBLANK(Employees[[#This Row],[Employee Name]]),"",A468+1)</f>
        <v>#REF!</v>
      </c>
      <c r="B469" s="8" t="str">
        <f>CONCATENATE(Employees[[#This Row],[Lastname]]," ",Employees[[#This Row],[Firstname]], " ",LEFT(Employees[[#This Row],[Middlename]],1),IF(ISBLANK(Employees[[#This Row],[Middlename]])," ","."))</f>
        <v>MENDOZA JUANITO N.</v>
      </c>
      <c r="C469" s="8" t="s">
        <v>320</v>
      </c>
      <c r="D469" s="8" t="s">
        <v>548</v>
      </c>
      <c r="E469" s="8" t="s">
        <v>334</v>
      </c>
      <c r="F469" s="8" t="s">
        <v>198</v>
      </c>
      <c r="G469" s="18" t="s">
        <v>1996</v>
      </c>
      <c r="H469" s="8" t="s">
        <v>199</v>
      </c>
      <c r="I469" s="8" t="b">
        <f>COUNTIF(Employees[Employee Name],Employees[[#This Row],[Employee Name]])&gt;1</f>
        <v>0</v>
      </c>
    </row>
    <row r="470" spans="1:9" ht="30" hidden="1" customHeight="1" x14ac:dyDescent="0.3">
      <c r="A470" s="44" t="e">
        <f>IF(ISBLANK(Employees[[#This Row],[Employee Name]]),"",A469+1)</f>
        <v>#REF!</v>
      </c>
      <c r="B470" s="8" t="str">
        <f>CONCATENATE(Employees[[#This Row],[Lastname]]," ",Employees[[#This Row],[Firstname]], " ",LEFT(Employees[[#This Row],[Middlename]],1),IF(ISBLANK(Employees[[#This Row],[Middlename]])," ","."))</f>
        <v>MENDOZA LELISA L.</v>
      </c>
      <c r="C470" s="8" t="s">
        <v>320</v>
      </c>
      <c r="D470" s="8" t="s">
        <v>1337</v>
      </c>
      <c r="E470" s="8" t="s">
        <v>544</v>
      </c>
      <c r="F470" s="8" t="s">
        <v>476</v>
      </c>
      <c r="G470" s="18" t="s">
        <v>1996</v>
      </c>
      <c r="H470" s="8" t="s">
        <v>361</v>
      </c>
      <c r="I470" s="8" t="b">
        <f>COUNTIF(Employees[Employee Name],Employees[[#This Row],[Employee Name]])&gt;1</f>
        <v>0</v>
      </c>
    </row>
    <row r="471" spans="1:9" ht="30" hidden="1" customHeight="1" x14ac:dyDescent="0.3">
      <c r="A471" s="44" t="e">
        <f>IF(ISBLANK(Employees[[#This Row],[Employee Name]]),"",A470+1)</f>
        <v>#REF!</v>
      </c>
      <c r="B471" s="8" t="str">
        <f>CONCATENATE(Employees[[#This Row],[Lastname]]," ",Employees[[#This Row],[Firstname]], " ",LEFT(Employees[[#This Row],[Middlename]],1),IF(ISBLANK(Employees[[#This Row],[Middlename]])," ","."))</f>
        <v>MENDOZA LOURDES G.</v>
      </c>
      <c r="C471" s="8" t="s">
        <v>320</v>
      </c>
      <c r="D471" s="8" t="s">
        <v>276</v>
      </c>
      <c r="E471" s="8" t="s">
        <v>166</v>
      </c>
      <c r="F471" s="8" t="s">
        <v>125</v>
      </c>
      <c r="G471" s="18" t="s">
        <v>1996</v>
      </c>
      <c r="H471" s="8" t="s">
        <v>156</v>
      </c>
      <c r="I471" s="8" t="b">
        <f>COUNTIF(Employees[Employee Name],Employees[[#This Row],[Employee Name]])&gt;1</f>
        <v>0</v>
      </c>
    </row>
    <row r="472" spans="1:9" ht="30" hidden="1" customHeight="1" x14ac:dyDescent="0.3">
      <c r="A472" s="44" t="e">
        <f>IF(ISBLANK(Employees[[#This Row],[Employee Name]]),"",A471+1)</f>
        <v>#REF!</v>
      </c>
      <c r="B472" s="8" t="str">
        <f>CONCATENATE(Employees[[#This Row],[Lastname]]," ",Employees[[#This Row],[Firstname]], " ",LEFT(Employees[[#This Row],[Middlename]],1),IF(ISBLANK(Employees[[#This Row],[Middlename]])," ","."))</f>
        <v>MENDOZA MARIA ABIGAIL A.</v>
      </c>
      <c r="C472" s="8" t="s">
        <v>320</v>
      </c>
      <c r="D472" s="8" t="s">
        <v>1571</v>
      </c>
      <c r="E472" s="8" t="s">
        <v>1040</v>
      </c>
      <c r="F472" s="8" t="s">
        <v>685</v>
      </c>
      <c r="G472" s="8" t="s">
        <v>1996</v>
      </c>
      <c r="H472" s="8" t="s">
        <v>135</v>
      </c>
      <c r="I472" s="8" t="b">
        <f>COUNTIF(Employees[Employee Name],Employees[[#This Row],[Employee Name]])&gt;1</f>
        <v>0</v>
      </c>
    </row>
    <row r="473" spans="1:9" ht="30" hidden="1" customHeight="1" x14ac:dyDescent="0.3">
      <c r="A473" s="44" t="e">
        <f>IF(ISBLANK(Employees[[#This Row],[Employee Name]]),"",A472+1)</f>
        <v>#REF!</v>
      </c>
      <c r="B473" s="8" t="str">
        <f>CONCATENATE(Employees[[#This Row],[Lastname]]," ",Employees[[#This Row],[Firstname]], " ",LEFT(Employees[[#This Row],[Middlename]],1),IF(ISBLANK(Employees[[#This Row],[Middlename]])," ","."))</f>
        <v>MENDOZA MARICEL C.</v>
      </c>
      <c r="C473" s="8" t="s">
        <v>320</v>
      </c>
      <c r="D473" s="8" t="s">
        <v>1572</v>
      </c>
      <c r="E473" s="8" t="s">
        <v>1573</v>
      </c>
      <c r="F473" s="8" t="s">
        <v>1290</v>
      </c>
      <c r="G473" s="18" t="s">
        <v>1290</v>
      </c>
      <c r="H473" s="8" t="s">
        <v>97</v>
      </c>
      <c r="I473" s="8" t="b">
        <f>COUNTIF(Employees[Employee Name],Employees[[#This Row],[Employee Name]])&gt;1</f>
        <v>0</v>
      </c>
    </row>
    <row r="474" spans="1:9" ht="30" hidden="1" customHeight="1" x14ac:dyDescent="0.3">
      <c r="A474" s="44" t="e">
        <f>IF(ISBLANK(Employees[[#This Row],[Employee Name]]),"",A473+1)</f>
        <v>#REF!</v>
      </c>
      <c r="B474" s="8" t="str">
        <f>CONCATENATE(Employees[[#This Row],[Lastname]]," ",Employees[[#This Row],[Firstname]], " ",LEFT(Employees[[#This Row],[Middlename]],1),IF(ISBLANK(Employees[[#This Row],[Middlename]])," ","."))</f>
        <v>MENDOZA MARVIC M.</v>
      </c>
      <c r="C474" s="8" t="s">
        <v>320</v>
      </c>
      <c r="D474" s="8" t="s">
        <v>1574</v>
      </c>
      <c r="E474" s="8" t="s">
        <v>1575</v>
      </c>
      <c r="F474" s="8" t="s">
        <v>685</v>
      </c>
      <c r="G474" s="8" t="s">
        <v>1996</v>
      </c>
      <c r="H474" s="8" t="s">
        <v>97</v>
      </c>
      <c r="I474" s="8" t="b">
        <f>COUNTIF(Employees[Employee Name],Employees[[#This Row],[Employee Name]])&gt;1</f>
        <v>0</v>
      </c>
    </row>
    <row r="475" spans="1:9" ht="30" hidden="1" customHeight="1" x14ac:dyDescent="0.3">
      <c r="A475" s="44" t="e">
        <f>IF(ISBLANK(Employees[[#This Row],[Employee Name]]),"",A474+1)</f>
        <v>#REF!</v>
      </c>
      <c r="B475" s="8" t="str">
        <f>CONCATENATE(Employees[[#This Row],[Lastname]]," ",Employees[[#This Row],[Firstname]], " ",LEFT(Employees[[#This Row],[Middlename]],1),IF(ISBLANK(Employees[[#This Row],[Middlename]])," ","."))</f>
        <v>MENDOZA NORA A.</v>
      </c>
      <c r="C475" s="8" t="s">
        <v>320</v>
      </c>
      <c r="D475" s="8" t="s">
        <v>505</v>
      </c>
      <c r="E475" s="8" t="s">
        <v>221</v>
      </c>
      <c r="F475" s="8" t="s">
        <v>125</v>
      </c>
      <c r="G475" s="18" t="s">
        <v>1996</v>
      </c>
      <c r="H475" s="8" t="s">
        <v>439</v>
      </c>
      <c r="I475" s="8" t="b">
        <f>COUNTIF(Employees[Employee Name],Employees[[#This Row],[Employee Name]])&gt;1</f>
        <v>0</v>
      </c>
    </row>
    <row r="476" spans="1:9" ht="30" hidden="1" customHeight="1" x14ac:dyDescent="0.3">
      <c r="A476" s="44" t="e">
        <f>IF(ISBLANK(Employees[[#This Row],[Employee Name]]),"",A475+1)</f>
        <v>#REF!</v>
      </c>
      <c r="B476" s="8" t="str">
        <f>CONCATENATE(Employees[[#This Row],[Lastname]]," ",Employees[[#This Row],[Firstname]], " ",LEFT(Employees[[#This Row],[Middlename]],1),IF(ISBLANK(Employees[[#This Row],[Middlename]])," ","."))</f>
        <v>MENDOZA PATRICK O.</v>
      </c>
      <c r="C476" s="8" t="s">
        <v>320</v>
      </c>
      <c r="D476" s="8" t="s">
        <v>1576</v>
      </c>
      <c r="E476" s="8" t="s">
        <v>1577</v>
      </c>
      <c r="F476" s="8" t="s">
        <v>1704</v>
      </c>
      <c r="G476" s="18" t="s">
        <v>1704</v>
      </c>
      <c r="H476" s="8" t="s">
        <v>1705</v>
      </c>
      <c r="I476" s="8" t="b">
        <f>COUNTIF(Employees[Employee Name],Employees[[#This Row],[Employee Name]])&gt;1</f>
        <v>0</v>
      </c>
    </row>
    <row r="477" spans="1:9" ht="30" hidden="1" customHeight="1" x14ac:dyDescent="0.3">
      <c r="A477" s="44" t="e">
        <f>IF(ISBLANK(Employees[[#This Row],[Employee Name]]),"",A476+1)</f>
        <v>#REF!</v>
      </c>
      <c r="B477" s="8" t="str">
        <f>CONCATENATE(Employees[[#This Row],[Lastname]]," ",Employees[[#This Row],[Firstname]], " ",LEFT(Employees[[#This Row],[Middlename]],1),IF(ISBLANK(Employees[[#This Row],[Middlename]])," ","."))</f>
        <v>MENDOZA PRESCILA S.</v>
      </c>
      <c r="C477" s="8" t="s">
        <v>320</v>
      </c>
      <c r="D477" s="8" t="s">
        <v>321</v>
      </c>
      <c r="E477" s="8" t="s">
        <v>161</v>
      </c>
      <c r="F477" s="8" t="s">
        <v>322</v>
      </c>
      <c r="G477" s="18" t="s">
        <v>1996</v>
      </c>
      <c r="H477" s="8" t="s">
        <v>271</v>
      </c>
      <c r="I477" s="8" t="b">
        <f>COUNTIF(Employees[Employee Name],Employees[[#This Row],[Employee Name]])&gt;1</f>
        <v>0</v>
      </c>
    </row>
    <row r="478" spans="1:9" ht="30" hidden="1" customHeight="1" x14ac:dyDescent="0.3">
      <c r="A478" s="44" t="e">
        <f>A476+1</f>
        <v>#REF!</v>
      </c>
      <c r="B478" s="8" t="str">
        <f>CONCATENATE(Employees[[#This Row],[Lastname]]," ",Employees[[#This Row],[Firstname]], " ",LEFT(Employees[[#This Row],[Middlename]],1),IF(ISBLANK(Employees[[#This Row],[Middlename]])," ","."))</f>
        <v>MENDOZA ARTHUR D.</v>
      </c>
      <c r="C478" s="18" t="s">
        <v>320</v>
      </c>
      <c r="D478" s="18" t="s">
        <v>1470</v>
      </c>
      <c r="E478" s="18" t="s">
        <v>119</v>
      </c>
      <c r="F478" s="18" t="s">
        <v>1290</v>
      </c>
      <c r="G478" s="18" t="s">
        <v>1290</v>
      </c>
      <c r="H478" s="18" t="s">
        <v>199</v>
      </c>
      <c r="I478" s="8" t="b">
        <f>COUNTIF(Employees[Employee Name],Employees[[#This Row],[Employee Name]])&gt;1</f>
        <v>0</v>
      </c>
    </row>
    <row r="479" spans="1:9" ht="30" hidden="1" customHeight="1" x14ac:dyDescent="0.3">
      <c r="A479" s="44" t="e">
        <f>IF(ISBLANK(Employees[[#This Row],[Employee Name]]),"",A477+1)</f>
        <v>#REF!</v>
      </c>
      <c r="B479" s="8" t="str">
        <f>CONCATENATE(Employees[[#This Row],[Lastname]]," ",Employees[[#This Row],[Firstname]], " ",LEFT(Employees[[#This Row],[Middlename]],1),IF(ISBLANK(Employees[[#This Row],[Middlename]])," ","."))</f>
        <v>MENDOZA ROMEO B.</v>
      </c>
      <c r="C479" s="8" t="s">
        <v>320</v>
      </c>
      <c r="D479" s="8" t="s">
        <v>792</v>
      </c>
      <c r="E479" s="8" t="s">
        <v>98</v>
      </c>
      <c r="F479" s="8" t="s">
        <v>850</v>
      </c>
      <c r="G479" s="8" t="s">
        <v>1996</v>
      </c>
      <c r="H479" s="8" t="s">
        <v>286</v>
      </c>
      <c r="I479" s="8" t="b">
        <f>COUNTIF(Employees[Employee Name],Employees[[#This Row],[Employee Name]])&gt;1</f>
        <v>0</v>
      </c>
    </row>
    <row r="480" spans="1:9" ht="30" hidden="1" customHeight="1" x14ac:dyDescent="0.3">
      <c r="A480" s="44" t="e">
        <f>IF(ISBLANK(Employees[[#This Row],[Employee Name]]),"",A479+1)</f>
        <v>#REF!</v>
      </c>
      <c r="B480" s="8" t="str">
        <f>CONCATENATE(Employees[[#This Row],[Lastname]]," ",Employees[[#This Row],[Firstname]], " ",LEFT(Employees[[#This Row],[Middlename]],1),IF(ISBLANK(Employees[[#This Row],[Middlename]])," ","."))</f>
        <v>MERCADO ARLENNIE D.</v>
      </c>
      <c r="C480" s="8" t="s">
        <v>560</v>
      </c>
      <c r="D480" s="8" t="s">
        <v>1578</v>
      </c>
      <c r="E480" s="8" t="s">
        <v>1579</v>
      </c>
      <c r="F480" s="8" t="s">
        <v>1290</v>
      </c>
      <c r="G480" s="18" t="s">
        <v>1290</v>
      </c>
      <c r="H480" s="8" t="s">
        <v>152</v>
      </c>
      <c r="I480" s="8" t="b">
        <f>COUNTIF(Employees[Employee Name],Employees[[#This Row],[Employee Name]])&gt;1</f>
        <v>0</v>
      </c>
    </row>
    <row r="481" spans="1:9" ht="30" hidden="1" customHeight="1" x14ac:dyDescent="0.3">
      <c r="A481" s="44" t="e">
        <f>IF(ISBLANK(Employees[[#This Row],[Employee Name]]),"",A480+1)</f>
        <v>#REF!</v>
      </c>
      <c r="B481" s="8" t="str">
        <f>CONCATENATE(Employees[[#This Row],[Lastname]]," ",Employees[[#This Row],[Firstname]], " ",LEFT(Employees[[#This Row],[Middlename]],1),IF(ISBLANK(Employees[[#This Row],[Middlename]])," ","."))</f>
        <v xml:space="preserve">MERCADO NAZARIO  </v>
      </c>
      <c r="C481" s="8" t="s">
        <v>560</v>
      </c>
      <c r="D481" s="8" t="s">
        <v>561</v>
      </c>
      <c r="E481" s="8"/>
      <c r="F481" s="18" t="s">
        <v>198</v>
      </c>
      <c r="G481" s="18" t="s">
        <v>1996</v>
      </c>
      <c r="H481" s="8" t="s">
        <v>289</v>
      </c>
      <c r="I481" s="8" t="b">
        <f>COUNTIF(Employees[Employee Name],Employees[[#This Row],[Employee Name]])&gt;1</f>
        <v>0</v>
      </c>
    </row>
    <row r="482" spans="1:9" ht="30" hidden="1" customHeight="1" x14ac:dyDescent="0.3">
      <c r="A482" s="44" t="e">
        <f>IF(ISBLANK(Employees[[#This Row],[Employee Name]]),"",A481+1)</f>
        <v>#REF!</v>
      </c>
      <c r="B482" s="8" t="str">
        <f>CONCATENATE(Employees[[#This Row],[Lastname]]," ",Employees[[#This Row],[Firstname]], " ",LEFT(Employees[[#This Row],[Middlename]],1),IF(ISBLANK(Employees[[#This Row],[Middlename]])," ","."))</f>
        <v>MERCADO RENGIE M.</v>
      </c>
      <c r="C482" s="18" t="s">
        <v>560</v>
      </c>
      <c r="D482" s="18" t="s">
        <v>1581</v>
      </c>
      <c r="E482" s="18" t="s">
        <v>320</v>
      </c>
      <c r="F482" s="18" t="s">
        <v>1290</v>
      </c>
      <c r="G482" s="18" t="s">
        <v>1290</v>
      </c>
      <c r="H482" s="18" t="s">
        <v>537</v>
      </c>
      <c r="I482" s="8" t="b">
        <f>COUNTIF(Employees[Employee Name],Employees[[#This Row],[Employee Name]])&gt;1</f>
        <v>0</v>
      </c>
    </row>
    <row r="483" spans="1:9" ht="30" hidden="1" customHeight="1" x14ac:dyDescent="0.3">
      <c r="A483" s="44" t="e">
        <f>IF(ISBLANK(Employees[[#This Row],[Employee Name]]),"",A482+1)</f>
        <v>#REF!</v>
      </c>
      <c r="B483" s="8" t="str">
        <f>CONCATENATE(Employees[[#This Row],[Lastname]]," ",Employees[[#This Row],[Firstname]], " ",LEFT(Employees[[#This Row],[Middlename]],1),IF(ISBLANK(Employees[[#This Row],[Middlename]])," ","."))</f>
        <v>MERCARDO RENGIE M.</v>
      </c>
      <c r="C483" s="8" t="s">
        <v>1580</v>
      </c>
      <c r="D483" s="8" t="s">
        <v>1581</v>
      </c>
      <c r="E483" s="8" t="s">
        <v>320</v>
      </c>
      <c r="F483" s="8" t="s">
        <v>1290</v>
      </c>
      <c r="G483" s="18" t="s">
        <v>1290</v>
      </c>
      <c r="H483" s="8" t="s">
        <v>537</v>
      </c>
      <c r="I483" s="8" t="b">
        <f>COUNTIF(Employees[Employee Name],Employees[[#This Row],[Employee Name]])&gt;1</f>
        <v>0</v>
      </c>
    </row>
    <row r="484" spans="1:9" ht="30" hidden="1" customHeight="1" x14ac:dyDescent="0.3">
      <c r="A484" s="44" t="e">
        <f>IF(ISBLANK(Employees[[#This Row],[Employee Name]]),"",A483+1)</f>
        <v>#REF!</v>
      </c>
      <c r="B484" s="8" t="str">
        <f>CONCATENATE(Employees[[#This Row],[Lastname]]," ",Employees[[#This Row],[Firstname]], " ",LEFT(Employees[[#This Row],[Middlename]],1),IF(ISBLANK(Employees[[#This Row],[Middlename]])," ","."))</f>
        <v xml:space="preserve">MERHAN FRANCISCO  </v>
      </c>
      <c r="C484" s="8" t="s">
        <v>1582</v>
      </c>
      <c r="D484" s="8" t="s">
        <v>1583</v>
      </c>
      <c r="E484" s="8"/>
      <c r="F484" s="8" t="s">
        <v>1290</v>
      </c>
      <c r="G484" s="18" t="s">
        <v>1290</v>
      </c>
      <c r="H484" s="8" t="s">
        <v>289</v>
      </c>
      <c r="I484" s="8" t="b">
        <f>COUNTIF(Employees[Employee Name],Employees[[#This Row],[Employee Name]])&gt;1</f>
        <v>0</v>
      </c>
    </row>
    <row r="485" spans="1:9" ht="30" hidden="1" customHeight="1" x14ac:dyDescent="0.3">
      <c r="A485" s="44" t="e">
        <f>IF(ISBLANK(Employees[[#This Row],[Employee Name]]),"",A484+1)</f>
        <v>#REF!</v>
      </c>
      <c r="B485" s="8" t="str">
        <f>CONCATENATE(Employees[[#This Row],[Lastname]]," ",Employees[[#This Row],[Firstname]], " ",LEFT(Employees[[#This Row],[Middlename]],1),IF(ISBLANK(Employees[[#This Row],[Middlename]])," ","."))</f>
        <v>MERJILLA JEANETTE B.</v>
      </c>
      <c r="C485" s="8" t="s">
        <v>1584</v>
      </c>
      <c r="D485" s="8" t="s">
        <v>1585</v>
      </c>
      <c r="E485" s="8" t="s">
        <v>187</v>
      </c>
      <c r="F485" s="8" t="s">
        <v>1290</v>
      </c>
      <c r="G485" s="18" t="s">
        <v>1290</v>
      </c>
      <c r="H485" s="8" t="s">
        <v>1705</v>
      </c>
      <c r="I485" s="8" t="b">
        <f>COUNTIF(Employees[Employee Name],Employees[[#This Row],[Employee Name]])&gt;1</f>
        <v>0</v>
      </c>
    </row>
    <row r="486" spans="1:9" ht="30" hidden="1" customHeight="1" x14ac:dyDescent="0.3">
      <c r="A486" s="44" t="e">
        <f>IF(ISBLANK(Employees[[#This Row],[Employee Name]]),"",A485+1)</f>
        <v>#REF!</v>
      </c>
      <c r="B486" s="8" t="str">
        <f>CONCATENATE(Employees[[#This Row],[Lastname]]," ",Employees[[#This Row],[Firstname]], " ",LEFT(Employees[[#This Row],[Middlename]],1),IF(ISBLANK(Employees[[#This Row],[Middlename]])," ","."))</f>
        <v>MIRANDA BIENVENIDO D.</v>
      </c>
      <c r="C486" s="8" t="s">
        <v>689</v>
      </c>
      <c r="D486" s="8" t="s">
        <v>1562</v>
      </c>
      <c r="E486" s="8" t="s">
        <v>119</v>
      </c>
      <c r="F486" s="8" t="s">
        <v>125</v>
      </c>
      <c r="G486" s="8"/>
      <c r="H486" s="8" t="s">
        <v>209</v>
      </c>
      <c r="I486" s="8" t="b">
        <f>COUNTIF(Employees[Employee Name],Employees[[#This Row],[Employee Name]])&gt;1</f>
        <v>0</v>
      </c>
    </row>
    <row r="487" spans="1:9" ht="30" hidden="1" customHeight="1" x14ac:dyDescent="0.3">
      <c r="A487" s="44" t="e">
        <f>IF(ISBLANK(Employees[[#This Row],[Employee Name]]),"",A486+1)</f>
        <v>#REF!</v>
      </c>
      <c r="B487" s="8" t="str">
        <f>CONCATENATE(Employees[[#This Row],[Lastname]]," ",Employees[[#This Row],[Firstname]], " ",LEFT(Employees[[#This Row],[Middlename]],1),IF(ISBLANK(Employees[[#This Row],[Middlename]])," ","."))</f>
        <v>MIRANDA MARIA LOIDA M.</v>
      </c>
      <c r="C487" s="8" t="s">
        <v>689</v>
      </c>
      <c r="D487" s="8" t="s">
        <v>869</v>
      </c>
      <c r="E487" s="8" t="s">
        <v>320</v>
      </c>
      <c r="F487" s="8" t="s">
        <v>870</v>
      </c>
      <c r="G487" s="18" t="s">
        <v>1996</v>
      </c>
      <c r="H487" s="8" t="s">
        <v>439</v>
      </c>
      <c r="I487" s="8" t="b">
        <f>COUNTIF(Employees[Employee Name],Employees[[#This Row],[Employee Name]])&gt;1</f>
        <v>0</v>
      </c>
    </row>
    <row r="488" spans="1:9" ht="30" hidden="1" customHeight="1" x14ac:dyDescent="0.3">
      <c r="A488" s="44" t="e">
        <f>IF(ISBLANK(Employees[[#This Row],[Employee Name]]),"",A487+1)</f>
        <v>#REF!</v>
      </c>
      <c r="B488" s="8" t="str">
        <f>CONCATENATE(Employees[[#This Row],[Lastname]]," ",Employees[[#This Row],[Firstname]], " ",LEFT(Employees[[#This Row],[Middlename]],1),IF(ISBLANK(Employees[[#This Row],[Middlename]])," ","."))</f>
        <v>MIRANDA NICOLE MAY B.</v>
      </c>
      <c r="C488" s="8" t="s">
        <v>689</v>
      </c>
      <c r="D488" s="8" t="s">
        <v>1296</v>
      </c>
      <c r="E488" s="8" t="s">
        <v>145</v>
      </c>
      <c r="F488" s="8" t="s">
        <v>125</v>
      </c>
      <c r="G488" s="18" t="s">
        <v>1996</v>
      </c>
      <c r="H488" s="8" t="s">
        <v>103</v>
      </c>
      <c r="I488" s="8" t="b">
        <f>COUNTIF(Employees[Employee Name],Employees[[#This Row],[Employee Name]])&gt;1</f>
        <v>0</v>
      </c>
    </row>
    <row r="489" spans="1:9" ht="30" hidden="1" customHeight="1" x14ac:dyDescent="0.3">
      <c r="A489" s="44" t="e">
        <f>IF(ISBLANK(Employees[[#This Row],[Employee Name]]),"",A488+1)</f>
        <v>#REF!</v>
      </c>
      <c r="B489" s="8" t="str">
        <f>CONCATENATE(Employees[[#This Row],[Lastname]]," ",Employees[[#This Row],[Firstname]], " ",LEFT(Employees[[#This Row],[Middlename]],1),IF(ISBLANK(Employees[[#This Row],[Middlename]])," ","."))</f>
        <v>MIRANDA ROBERTO D.</v>
      </c>
      <c r="C489" s="8" t="s">
        <v>689</v>
      </c>
      <c r="D489" s="8" t="s">
        <v>129</v>
      </c>
      <c r="E489" s="8" t="s">
        <v>119</v>
      </c>
      <c r="F489" s="8" t="s">
        <v>198</v>
      </c>
      <c r="G489" s="18" t="s">
        <v>1996</v>
      </c>
      <c r="H489" s="8" t="s">
        <v>135</v>
      </c>
      <c r="I489" s="8" t="b">
        <f>COUNTIF(Employees[Employee Name],Employees[[#This Row],[Employee Name]])&gt;1</f>
        <v>0</v>
      </c>
    </row>
    <row r="490" spans="1:9" ht="30" hidden="1" customHeight="1" x14ac:dyDescent="0.3">
      <c r="A490" s="44" t="e">
        <f>IF(ISBLANK(Employees[[#This Row],[Employee Name]]),"",A489+1)</f>
        <v>#REF!</v>
      </c>
      <c r="B490" s="18" t="s">
        <v>2459</v>
      </c>
      <c r="C490" s="8" t="s">
        <v>687</v>
      </c>
      <c r="D490" s="8" t="s">
        <v>155</v>
      </c>
      <c r="E490" s="8" t="s">
        <v>815</v>
      </c>
      <c r="F490" s="8" t="s">
        <v>192</v>
      </c>
      <c r="G490" s="8" t="s">
        <v>1996</v>
      </c>
      <c r="H490" s="8" t="s">
        <v>135</v>
      </c>
      <c r="I490" s="8" t="b">
        <f>COUNTIF(Employees[Employee Name],Employees[[#This Row],[Employee Name]])&gt;1</f>
        <v>0</v>
      </c>
    </row>
    <row r="491" spans="1:9" ht="30" hidden="1" customHeight="1" x14ac:dyDescent="0.3">
      <c r="A491" s="44" t="e">
        <f>IF(ISBLANK(Employees[[#This Row],[Employee Name]]),"",A490+1)</f>
        <v>#REF!</v>
      </c>
      <c r="B491" s="8" t="str">
        <f>CONCATENATE(Employees[[#This Row],[Lastname]]," ",Employees[[#This Row],[Firstname]], " ",LEFT(Employees[[#This Row],[Middlename]],1),IF(ISBLANK(Employees[[#This Row],[Middlename]])," ","."))</f>
        <v>MOLOD EMMA D.</v>
      </c>
      <c r="C491" s="8" t="s">
        <v>483</v>
      </c>
      <c r="D491" s="8" t="s">
        <v>484</v>
      </c>
      <c r="E491" s="8" t="s">
        <v>485</v>
      </c>
      <c r="F491" s="18" t="s">
        <v>2004</v>
      </c>
      <c r="G491" s="18" t="s">
        <v>1996</v>
      </c>
      <c r="H491" s="8" t="s">
        <v>135</v>
      </c>
      <c r="I491" s="8" t="b">
        <f>COUNTIF(Employees[Employee Name],Employees[[#This Row],[Employee Name]])&gt;1</f>
        <v>0</v>
      </c>
    </row>
    <row r="492" spans="1:9" ht="30" hidden="1" customHeight="1" x14ac:dyDescent="0.3">
      <c r="A492" s="44" t="e">
        <f>IF(ISBLANK(Employees[[#This Row],[Employee Name]]),"",A491+1)</f>
        <v>#REF!</v>
      </c>
      <c r="B492" s="8" t="str">
        <f>CONCATENATE(Employees[[#This Row],[Lastname]]," ",Employees[[#This Row],[Firstname]], " ",LEFT(Employees[[#This Row],[Middlename]],1),IF(ISBLANK(Employees[[#This Row],[Middlename]])," ","."))</f>
        <v>MONREAL GREGORIO M.</v>
      </c>
      <c r="C492" s="8" t="s">
        <v>2174</v>
      </c>
      <c r="D492" s="8" t="s">
        <v>558</v>
      </c>
      <c r="E492" s="18" t="s">
        <v>2175</v>
      </c>
      <c r="F492" s="8" t="s">
        <v>2176</v>
      </c>
      <c r="G492" s="8" t="s">
        <v>1997</v>
      </c>
      <c r="H492" s="8" t="s">
        <v>126</v>
      </c>
      <c r="I492" s="8" t="b">
        <f>COUNTIF(Employees[Employee Name],Employees[[#This Row],[Employee Name]])&gt;1</f>
        <v>0</v>
      </c>
    </row>
    <row r="493" spans="1:9" ht="30" hidden="1" customHeight="1" x14ac:dyDescent="0.3">
      <c r="A493" s="44" t="e">
        <f>IF(ISBLANK(Employees[[#This Row],[Employee Name]]),"",A492+1)</f>
        <v>#REF!</v>
      </c>
      <c r="B493" s="8" t="str">
        <f>CONCATENATE(Employees[[#This Row],[Lastname]]," ",Employees[[#This Row],[Firstname]], " ",LEFT(Employees[[#This Row],[Middlename]],1),IF(ISBLANK(Employees[[#This Row],[Middlename]])," ","."))</f>
        <v>MONTEALEGRE CHARLIE JR. O.</v>
      </c>
      <c r="C493" s="8" t="s">
        <v>930</v>
      </c>
      <c r="D493" s="8" t="s">
        <v>931</v>
      </c>
      <c r="E493" s="8" t="s">
        <v>581</v>
      </c>
      <c r="F493" s="8" t="s">
        <v>96</v>
      </c>
      <c r="G493" s="8" t="s">
        <v>1996</v>
      </c>
      <c r="H493" s="8" t="s">
        <v>97</v>
      </c>
      <c r="I493" s="8" t="b">
        <f>COUNTIF(Employees[Employee Name],Employees[[#This Row],[Employee Name]])&gt;1</f>
        <v>0</v>
      </c>
    </row>
    <row r="494" spans="1:9" ht="30" hidden="1" customHeight="1" x14ac:dyDescent="0.3">
      <c r="A494" s="44" t="e">
        <f>IF(ISBLANK(Employees[[#This Row],[Employee Name]]),"",A493+1)</f>
        <v>#REF!</v>
      </c>
      <c r="B494" s="8" t="str">
        <f>CONCATENATE(Employees[[#This Row],[Lastname]]," ",Employees[[#This Row],[Firstname]], " ",LEFT(Employees[[#This Row],[Middlename]],1),IF(ISBLANK(Employees[[#This Row],[Middlename]])," ","."))</f>
        <v>MONTENEGRO EDWIN D.</v>
      </c>
      <c r="C494" s="8" t="s">
        <v>184</v>
      </c>
      <c r="D494" s="8" t="s">
        <v>250</v>
      </c>
      <c r="E494" s="8" t="s">
        <v>247</v>
      </c>
      <c r="F494" s="18" t="s">
        <v>870</v>
      </c>
      <c r="G494" s="18" t="s">
        <v>1996</v>
      </c>
      <c r="H494" s="8" t="s">
        <v>271</v>
      </c>
      <c r="I494" s="8" t="b">
        <f>COUNTIF(Employees[Employee Name],Employees[[#This Row],[Employee Name]])&gt;1</f>
        <v>0</v>
      </c>
    </row>
    <row r="495" spans="1:9" ht="30" hidden="1" customHeight="1" x14ac:dyDescent="0.3">
      <c r="A495" s="44" t="e">
        <f>IF(ISBLANK(Employees[[#This Row],[Employee Name]]),"",A494+1)</f>
        <v>#REF!</v>
      </c>
      <c r="B495" s="8" t="str">
        <f>CONCATENATE(Employees[[#This Row],[Lastname]]," ",Employees[[#This Row],[Firstname]], " ",LEFT(Employees[[#This Row],[Middlename]],1),IF(ISBLANK(Employees[[#This Row],[Middlename]])," ","."))</f>
        <v>MONTENEGRO HELEN L.</v>
      </c>
      <c r="C495" s="8" t="s">
        <v>184</v>
      </c>
      <c r="D495" s="8" t="s">
        <v>303</v>
      </c>
      <c r="E495" s="8" t="s">
        <v>227</v>
      </c>
      <c r="F495" s="8" t="s">
        <v>198</v>
      </c>
      <c r="G495" s="18" t="s">
        <v>1996</v>
      </c>
      <c r="H495" s="8" t="s">
        <v>296</v>
      </c>
      <c r="I495" s="8" t="b">
        <f>COUNTIF(Employees[Employee Name],Employees[[#This Row],[Employee Name]])&gt;1</f>
        <v>0</v>
      </c>
    </row>
    <row r="496" spans="1:9" ht="30" hidden="1" customHeight="1" x14ac:dyDescent="0.3">
      <c r="A496" s="44" t="e">
        <f>IF(ISBLANK(Employees[[#This Row],[Employee Name]]),"",A495+1)</f>
        <v>#REF!</v>
      </c>
      <c r="B496" s="8" t="str">
        <f>CONCATENATE(Employees[[#This Row],[Lastname]]," ",Employees[[#This Row],[Firstname]], " ",LEFT(Employees[[#This Row],[Middlename]],1),IF(ISBLANK(Employees[[#This Row],[Middlename]])," ","."))</f>
        <v>MONTENEGRO HENRY S.</v>
      </c>
      <c r="C496" s="8" t="s">
        <v>184</v>
      </c>
      <c r="D496" s="8" t="s">
        <v>725</v>
      </c>
      <c r="E496" s="8" t="s">
        <v>161</v>
      </c>
      <c r="F496" s="8" t="s">
        <v>125</v>
      </c>
      <c r="G496" s="18" t="s">
        <v>1996</v>
      </c>
      <c r="H496" s="8" t="s">
        <v>361</v>
      </c>
      <c r="I496" s="8" t="b">
        <f>COUNTIF(Employees[Employee Name],Employees[[#This Row],[Employee Name]])&gt;1</f>
        <v>0</v>
      </c>
    </row>
    <row r="497" spans="1:9" ht="30" hidden="1" customHeight="1" x14ac:dyDescent="0.3">
      <c r="A497" s="44" t="e">
        <f>IF(ISBLANK(Employees[[#This Row],[Employee Name]]),"",A496+1)</f>
        <v>#REF!</v>
      </c>
      <c r="B497" s="8" t="str">
        <f>CONCATENATE(Employees[[#This Row],[Lastname]]," ",Employees[[#This Row],[Firstname]], " ",LEFT(Employees[[#This Row],[Middlename]],1),IF(ISBLANK(Employees[[#This Row],[Middlename]])," ","."))</f>
        <v>MONTENEGRO MARISSA P.</v>
      </c>
      <c r="C497" s="8" t="s">
        <v>184</v>
      </c>
      <c r="D497" s="8" t="s">
        <v>185</v>
      </c>
      <c r="E497" s="8" t="s">
        <v>124</v>
      </c>
      <c r="F497" s="18" t="s">
        <v>870</v>
      </c>
      <c r="G497" s="18" t="s">
        <v>1996</v>
      </c>
      <c r="H497" s="8" t="s">
        <v>182</v>
      </c>
      <c r="I497" s="8" t="b">
        <f>COUNTIF(Employees[Employee Name],Employees[[#This Row],[Employee Name]])&gt;1</f>
        <v>0</v>
      </c>
    </row>
    <row r="498" spans="1:9" ht="30" hidden="1" customHeight="1" x14ac:dyDescent="0.3">
      <c r="A498" s="44" t="e">
        <f>IF(ISBLANK(Employees[[#This Row],[Employee Name]]),"",A497+1)</f>
        <v>#REF!</v>
      </c>
      <c r="B498" s="8" t="str">
        <f>CONCATENATE(Employees[[#This Row],[Lastname]]," ",Employees[[#This Row],[Firstname]], " ",LEFT(Employees[[#This Row],[Middlename]],1),IF(ISBLANK(Employees[[#This Row],[Middlename]])," ","."))</f>
        <v>MONTENEGRO RODELIO A.</v>
      </c>
      <c r="C498" s="8" t="s">
        <v>184</v>
      </c>
      <c r="D498" s="8" t="s">
        <v>698</v>
      </c>
      <c r="E498" s="8" t="s">
        <v>88</v>
      </c>
      <c r="F498" s="8" t="s">
        <v>198</v>
      </c>
      <c r="G498" s="18" t="s">
        <v>1996</v>
      </c>
      <c r="H498" s="8" t="s">
        <v>271</v>
      </c>
      <c r="I498" s="8" t="b">
        <f>COUNTIF(Employees[Employee Name],Employees[[#This Row],[Employee Name]])&gt;1</f>
        <v>0</v>
      </c>
    </row>
    <row r="499" spans="1:9" ht="30" hidden="1" customHeight="1" x14ac:dyDescent="0.3">
      <c r="A499" s="44" t="e">
        <f>IF(ISBLANK(Employees[[#This Row],[Employee Name]]),"",A498+1)</f>
        <v>#REF!</v>
      </c>
      <c r="B499" s="8" t="str">
        <f>CONCATENATE(Employees[[#This Row],[Lastname]]," ",Employees[[#This Row],[Firstname]], " ",LEFT(Employees[[#This Row],[Middlename]],1),IF(ISBLANK(Employees[[#This Row],[Middlename]])," ","."))</f>
        <v>MULINGTAPANG GUILLERMA O.</v>
      </c>
      <c r="C499" s="8" t="s">
        <v>1586</v>
      </c>
      <c r="D499" s="8" t="s">
        <v>713</v>
      </c>
      <c r="E499" s="8" t="s">
        <v>1587</v>
      </c>
      <c r="F499" s="8" t="s">
        <v>1290</v>
      </c>
      <c r="G499" s="18" t="s">
        <v>1290</v>
      </c>
      <c r="H499" s="8" t="s">
        <v>209</v>
      </c>
      <c r="I499" s="8" t="b">
        <f>COUNTIF(Employees[Employee Name],Employees[[#This Row],[Employee Name]])&gt;1</f>
        <v>0</v>
      </c>
    </row>
    <row r="500" spans="1:9" ht="30" hidden="1" customHeight="1" x14ac:dyDescent="0.3">
      <c r="A500" s="44" t="e">
        <f>IF(ISBLANK(Employees[[#This Row],[Employee Name]]),"",A499+1)</f>
        <v>#REF!</v>
      </c>
      <c r="B500" s="8" t="str">
        <f>CONCATENATE(Employees[[#This Row],[Lastname]]," ",Employees[[#This Row],[Firstname]], " ",LEFT(Employees[[#This Row],[Middlename]],1),IF(ISBLANK(Employees[[#This Row],[Middlename]])," ","."))</f>
        <v>NACARIO GLENN B.</v>
      </c>
      <c r="C500" s="8" t="s">
        <v>1588</v>
      </c>
      <c r="D500" s="8" t="s">
        <v>1589</v>
      </c>
      <c r="E500" s="8" t="s">
        <v>342</v>
      </c>
      <c r="F500" s="8" t="s">
        <v>1290</v>
      </c>
      <c r="G500" s="18" t="s">
        <v>1290</v>
      </c>
      <c r="H500" s="8" t="s">
        <v>1302</v>
      </c>
      <c r="I500" s="8" t="b">
        <f>COUNTIF(Employees[Employee Name],Employees[[#This Row],[Employee Name]])&gt;1</f>
        <v>0</v>
      </c>
    </row>
    <row r="501" spans="1:9" ht="30" hidden="1" customHeight="1" x14ac:dyDescent="0.3">
      <c r="A501" s="44" t="e">
        <f>IF(ISBLANK(Employees[[#This Row],[Employee Name]]),"",A500+1)</f>
        <v>#REF!</v>
      </c>
      <c r="B501" s="8" t="str">
        <f>CONCATENATE(Employees[[#This Row],[Lastname]]," ",Employees[[#This Row],[Firstname]], " ",LEFT(Employees[[#This Row],[Middlename]],1),IF(ISBLANK(Employees[[#This Row],[Middlename]])," ","."))</f>
        <v>NATANAUAN GILBERTO A.</v>
      </c>
      <c r="C501" s="18" t="s">
        <v>1590</v>
      </c>
      <c r="D501" s="18" t="s">
        <v>2305</v>
      </c>
      <c r="E501" s="18" t="s">
        <v>88</v>
      </c>
      <c r="F501" s="18" t="s">
        <v>198</v>
      </c>
      <c r="G501" s="8"/>
      <c r="H501" s="18" t="s">
        <v>2300</v>
      </c>
      <c r="I501" s="8" t="b">
        <f>COUNTIF(Employees[Employee Name],Employees[[#This Row],[Employee Name]])&gt;1</f>
        <v>0</v>
      </c>
    </row>
    <row r="502" spans="1:9" ht="30" hidden="1" customHeight="1" x14ac:dyDescent="0.3">
      <c r="A502" s="44" t="e">
        <f>IF(ISBLANK(Employees[[#This Row],[Employee Name]]),"",A501+1)</f>
        <v>#REF!</v>
      </c>
      <c r="B502" s="8" t="str">
        <f>CONCATENATE(Employees[[#This Row],[Lastname]]," ",Employees[[#This Row],[Firstname]], " ",LEFT(Employees[[#This Row],[Middlename]],1),IF(ISBLANK(Employees[[#This Row],[Middlename]])," ","."))</f>
        <v>NATANAUAN MARY JANE G.</v>
      </c>
      <c r="C502" s="8" t="s">
        <v>1590</v>
      </c>
      <c r="D502" s="8" t="s">
        <v>1496</v>
      </c>
      <c r="E502" s="8" t="s">
        <v>1591</v>
      </c>
      <c r="F502" s="8" t="s">
        <v>1290</v>
      </c>
      <c r="G502" s="18" t="s">
        <v>1290</v>
      </c>
      <c r="H502" s="8" t="s">
        <v>199</v>
      </c>
      <c r="I502" s="8" t="b">
        <f>COUNTIF(Employees[Employee Name],Employees[[#This Row],[Employee Name]])&gt;1</f>
        <v>0</v>
      </c>
    </row>
    <row r="503" spans="1:9" ht="30" hidden="1" customHeight="1" x14ac:dyDescent="0.3">
      <c r="A503" s="44" t="e">
        <f>IF(ISBLANK(Employees[[#This Row],[Employee Name]]),"",A502+1)</f>
        <v>#REF!</v>
      </c>
      <c r="B503" s="8" t="str">
        <f>CONCATENATE(Employees[[#This Row],[Lastname]]," ",Employees[[#This Row],[Firstname]], " ",LEFT(Employees[[#This Row],[Middlename]],1),IF(ISBLANK(Employees[[#This Row],[Middlename]])," ","."))</f>
        <v>NATANAUAN SENANDO C.</v>
      </c>
      <c r="C503" s="18" t="s">
        <v>1590</v>
      </c>
      <c r="D503" s="18" t="s">
        <v>2293</v>
      </c>
      <c r="E503" s="18" t="s">
        <v>134</v>
      </c>
      <c r="F503" s="18" t="s">
        <v>1290</v>
      </c>
      <c r="G503" s="8"/>
      <c r="H503" s="18" t="s">
        <v>199</v>
      </c>
      <c r="I503" s="8" t="b">
        <f>COUNTIF(Employees[Employee Name],Employees[[#This Row],[Employee Name]])&gt;1</f>
        <v>0</v>
      </c>
    </row>
    <row r="504" spans="1:9" ht="30" hidden="1" customHeight="1" x14ac:dyDescent="0.3">
      <c r="A504" s="44" t="e">
        <f>IF(ISBLANK(Employees[[#This Row],[Employee Name]]),"",A503+1)</f>
        <v>#REF!</v>
      </c>
      <c r="B504" s="8" t="str">
        <f>CONCATENATE(Employees[[#This Row],[Lastname]]," ",Employees[[#This Row],[Firstname]], " ",LEFT(Employees[[#This Row],[Middlename]],1),IF(ISBLANK(Employees[[#This Row],[Middlename]])," ","."))</f>
        <v>NAVARRO JOHNA F.</v>
      </c>
      <c r="C504" s="18" t="s">
        <v>253</v>
      </c>
      <c r="D504" s="18" t="s">
        <v>2194</v>
      </c>
      <c r="E504" s="18" t="s">
        <v>237</v>
      </c>
      <c r="F504" s="18" t="s">
        <v>1704</v>
      </c>
      <c r="G504" s="8"/>
      <c r="H504" s="18" t="s">
        <v>2195</v>
      </c>
      <c r="I504" s="8" t="b">
        <f>COUNTIF(Employees[Employee Name],Employees[[#This Row],[Employee Name]])&gt;1</f>
        <v>0</v>
      </c>
    </row>
    <row r="505" spans="1:9" ht="30" hidden="1" customHeight="1" x14ac:dyDescent="0.3">
      <c r="A505" s="44" t="e">
        <f>IF(ISBLANK(Employees[[#This Row],[Employee Name]]),"",A504+1)</f>
        <v>#REF!</v>
      </c>
      <c r="B505" s="8" t="str">
        <f>CONCATENATE(Employees[[#This Row],[Lastname]]," ",Employees[[#This Row],[Firstname]], " ",LEFT(Employees[[#This Row],[Middlename]],1),IF(ISBLANK(Employees[[#This Row],[Middlename]])," ","."))</f>
        <v>NAVARRO RITA A.</v>
      </c>
      <c r="C505" s="8" t="s">
        <v>253</v>
      </c>
      <c r="D505" s="8" t="s">
        <v>254</v>
      </c>
      <c r="E505" s="8" t="s">
        <v>1592</v>
      </c>
      <c r="F505" s="8" t="s">
        <v>198</v>
      </c>
      <c r="G505" s="18" t="s">
        <v>1996</v>
      </c>
      <c r="H505" s="8" t="s">
        <v>1065</v>
      </c>
      <c r="I505" s="8" t="b">
        <f>COUNTIF(Employees[Employee Name],Employees[[#This Row],[Employee Name]])&gt;1</f>
        <v>0</v>
      </c>
    </row>
    <row r="506" spans="1:9" ht="30" hidden="1" customHeight="1" x14ac:dyDescent="0.3">
      <c r="A506" s="44" t="e">
        <f>IF(ISBLANK(Employees[[#This Row],[Employee Name]]),"",A505+1)</f>
        <v>#REF!</v>
      </c>
      <c r="B506" s="8" t="str">
        <f>CONCATENATE(Employees[[#This Row],[Lastname]]," ",Employees[[#This Row],[Firstname]], " ",LEFT(Employees[[#This Row],[Middlename]],1),IF(ISBLANK(Employees[[#This Row],[Middlename]])," ","."))</f>
        <v>NELSON CATHERINE L.</v>
      </c>
      <c r="C506" s="8" t="s">
        <v>1331</v>
      </c>
      <c r="D506" s="8" t="s">
        <v>1163</v>
      </c>
      <c r="E506" s="8" t="s">
        <v>234</v>
      </c>
      <c r="F506" s="8" t="s">
        <v>1332</v>
      </c>
      <c r="G506" s="18" t="s">
        <v>1996</v>
      </c>
      <c r="H506" s="8" t="s">
        <v>135</v>
      </c>
      <c r="I506" s="8" t="b">
        <f>COUNTIF(Employees[Employee Name],Employees[[#This Row],[Employee Name]])&gt;1</f>
        <v>0</v>
      </c>
    </row>
    <row r="507" spans="1:9" ht="30" hidden="1" customHeight="1" x14ac:dyDescent="0.3">
      <c r="A507" s="44" t="e">
        <f>IF(ISBLANK(Employees[[#This Row],[Employee Name]]),"",A506+1)</f>
        <v>#REF!</v>
      </c>
      <c r="B507" s="8" t="str">
        <f>CONCATENATE(Employees[[#This Row],[Lastname]]," ",Employees[[#This Row],[Firstname]], " ",LEFT(Employees[[#This Row],[Middlename]],1),IF(ISBLANK(Employees[[#This Row],[Middlename]])," ","."))</f>
        <v>NIBAY ELEONOR E.</v>
      </c>
      <c r="C507" s="8" t="s">
        <v>1538</v>
      </c>
      <c r="D507" s="8" t="s">
        <v>1593</v>
      </c>
      <c r="E507" s="8" t="s">
        <v>1594</v>
      </c>
      <c r="F507" s="8" t="s">
        <v>1290</v>
      </c>
      <c r="G507" s="18" t="s">
        <v>1290</v>
      </c>
      <c r="H507" s="8" t="s">
        <v>135</v>
      </c>
      <c r="I507" s="8" t="b">
        <f>COUNTIF(Employees[Employee Name],Employees[[#This Row],[Employee Name]])&gt;1</f>
        <v>0</v>
      </c>
    </row>
    <row r="508" spans="1:9" ht="30" hidden="1" customHeight="1" x14ac:dyDescent="0.3">
      <c r="A508" s="44" t="e">
        <f>IF(ISBLANK(Employees[[#This Row],[Employee Name]]),"",A507+1)</f>
        <v>#REF!</v>
      </c>
      <c r="B508" s="8" t="str">
        <f>CONCATENATE(Employees[[#This Row],[Lastname]]," ",Employees[[#This Row],[Firstname]], " ",LEFT(Employees[[#This Row],[Middlename]],1),IF(ISBLANK(Employees[[#This Row],[Middlename]])," ","."))</f>
        <v>NOVICIO PERLITA G.</v>
      </c>
      <c r="C508" s="8" t="s">
        <v>324</v>
      </c>
      <c r="D508" s="8" t="s">
        <v>325</v>
      </c>
      <c r="E508" s="8" t="s">
        <v>166</v>
      </c>
      <c r="F508" s="8" t="s">
        <v>170</v>
      </c>
      <c r="G508" s="18" t="s">
        <v>1996</v>
      </c>
      <c r="H508" s="8" t="s">
        <v>326</v>
      </c>
      <c r="I508" s="8" t="b">
        <f>COUNTIF(Employees[Employee Name],Employees[[#This Row],[Employee Name]])&gt;1</f>
        <v>0</v>
      </c>
    </row>
    <row r="509" spans="1:9" ht="30" hidden="1" customHeight="1" x14ac:dyDescent="0.3">
      <c r="A509" s="44" t="e">
        <f>IF(ISBLANK(Employees[[#This Row],[Employee Name]]),"",A508+1)</f>
        <v>#REF!</v>
      </c>
      <c r="B509" s="8" t="str">
        <f>CONCATENATE(Employees[[#This Row],[Lastname]]," ",Employees[[#This Row],[Firstname]], " ",LEFT(Employees[[#This Row],[Middlename]],1),IF(ISBLANK(Employees[[#This Row],[Middlename]])," ","."))</f>
        <v>NUESTRO RICA MAY G.</v>
      </c>
      <c r="C509" s="8" t="s">
        <v>1595</v>
      </c>
      <c r="D509" s="8" t="s">
        <v>1596</v>
      </c>
      <c r="E509" s="8" t="s">
        <v>166</v>
      </c>
      <c r="F509" s="8" t="s">
        <v>1290</v>
      </c>
      <c r="G509" s="18" t="s">
        <v>1290</v>
      </c>
      <c r="H509" s="8" t="s">
        <v>1723</v>
      </c>
      <c r="I509" s="8" t="b">
        <f>COUNTIF(Employees[Employee Name],Employees[[#This Row],[Employee Name]])&gt;1</f>
        <v>0</v>
      </c>
    </row>
    <row r="510" spans="1:9" ht="30" hidden="1" customHeight="1" x14ac:dyDescent="0.3">
      <c r="A510" s="44" t="e">
        <f>IF(ISBLANK(Employees[[#This Row],[Employee Name]]),"",A509+1)</f>
        <v>#REF!</v>
      </c>
      <c r="B510" s="8" t="str">
        <f>CONCATENATE(Employees[[#This Row],[Lastname]]," ",Employees[[#This Row],[Firstname]], " ",LEFT(Employees[[#This Row],[Middlename]],1),IF(ISBLANK(Employees[[#This Row],[Middlename]])," ","."))</f>
        <v>NUÑEZ RUBEN JR J.</v>
      </c>
      <c r="C510" s="8" t="s">
        <v>1597</v>
      </c>
      <c r="D510" s="8" t="s">
        <v>1598</v>
      </c>
      <c r="E510" s="8" t="s">
        <v>1599</v>
      </c>
      <c r="F510" s="8" t="s">
        <v>1704</v>
      </c>
      <c r="G510" s="18" t="s">
        <v>1704</v>
      </c>
      <c r="H510" s="8" t="s">
        <v>1705</v>
      </c>
      <c r="I510" s="8" t="b">
        <f>COUNTIF(Employees[Employee Name],Employees[[#This Row],[Employee Name]])&gt;1</f>
        <v>0</v>
      </c>
    </row>
    <row r="511" spans="1:9" ht="30" hidden="1" customHeight="1" x14ac:dyDescent="0.3">
      <c r="A511" s="44" t="e">
        <f>IF(ISBLANK(Employees[[#This Row],[Employee Name]]),"",A510+1)</f>
        <v>#REF!</v>
      </c>
      <c r="B511" s="8" t="str">
        <f>CONCATENATE(Employees[[#This Row],[Lastname]]," ",Employees[[#This Row],[Firstname]], " ",LEFT(Employees[[#This Row],[Middlename]],1),IF(ISBLANK(Employees[[#This Row],[Middlename]])," ","."))</f>
        <v>OBINA APOLINARIO B.</v>
      </c>
      <c r="C511" s="8" t="s">
        <v>1600</v>
      </c>
      <c r="D511" s="8" t="s">
        <v>1601</v>
      </c>
      <c r="E511" s="8" t="s">
        <v>1602</v>
      </c>
      <c r="F511" s="8" t="s">
        <v>1290</v>
      </c>
      <c r="G511" s="18" t="s">
        <v>1290</v>
      </c>
      <c r="H511" s="8" t="s">
        <v>289</v>
      </c>
      <c r="I511" s="8" t="b">
        <f>COUNTIF(Employees[Employee Name],Employees[[#This Row],[Employee Name]])&gt;1</f>
        <v>0</v>
      </c>
    </row>
    <row r="512" spans="1:9" ht="30" hidden="1" customHeight="1" x14ac:dyDescent="0.3">
      <c r="A512" s="44" t="e">
        <f>IF(ISBLANK(Employees[[#This Row],[Employee Name]]),"",A511+1)</f>
        <v>#REF!</v>
      </c>
      <c r="B512" s="8" t="str">
        <f>CONCATENATE(Employees[[#This Row],[Lastname]]," ",Employees[[#This Row],[Firstname]], " ",LEFT(Employees[[#This Row],[Middlename]],1),IF(ISBLANK(Employees[[#This Row],[Middlename]])," ","."))</f>
        <v xml:space="preserve">OBINA JAIME  </v>
      </c>
      <c r="C512" s="8" t="s">
        <v>1600</v>
      </c>
      <c r="D512" s="8" t="s">
        <v>1368</v>
      </c>
      <c r="E512" s="8"/>
      <c r="F512" s="8" t="s">
        <v>1290</v>
      </c>
      <c r="G512" s="18" t="s">
        <v>1290</v>
      </c>
      <c r="H512" s="8" t="s">
        <v>289</v>
      </c>
      <c r="I512" s="8" t="b">
        <f>COUNTIF(Employees[Employee Name],Employees[[#This Row],[Employee Name]])&gt;1</f>
        <v>0</v>
      </c>
    </row>
    <row r="513" spans="1:9" ht="30" hidden="1" customHeight="1" x14ac:dyDescent="0.3">
      <c r="A513" s="44" t="e">
        <f>IF(ISBLANK(Employees[[#This Row],[Employee Name]]),"",A512+1)</f>
        <v>#REF!</v>
      </c>
      <c r="B513" s="8" t="str">
        <f>CONCATENATE(Employees[[#This Row],[Lastname]]," ",Employees[[#This Row],[Firstname]], " ",LEFT(Employees[[#This Row],[Middlename]],1),IF(ISBLANK(Employees[[#This Row],[Middlename]])," ","."))</f>
        <v>OCAMPO EDRALYN B.</v>
      </c>
      <c r="C513" s="18" t="s">
        <v>838</v>
      </c>
      <c r="D513" s="18" t="s">
        <v>2014</v>
      </c>
      <c r="E513" s="18" t="s">
        <v>2015</v>
      </c>
      <c r="F513" s="18" t="s">
        <v>312</v>
      </c>
      <c r="G513" s="18" t="s">
        <v>1996</v>
      </c>
      <c r="H513" s="18" t="s">
        <v>89</v>
      </c>
      <c r="I513" s="8" t="b">
        <f>COUNTIF(Employees[Employee Name],Employees[[#This Row],[Employee Name]])&gt;1</f>
        <v>0</v>
      </c>
    </row>
    <row r="514" spans="1:9" ht="30" hidden="1" customHeight="1" x14ac:dyDescent="0.3">
      <c r="A514" s="44" t="e">
        <f>IF(ISBLANK(Employees[[#This Row],[Employee Name]]),"",A513+1)</f>
        <v>#REF!</v>
      </c>
      <c r="B514" s="8" t="str">
        <f>CONCATENATE(Employees[[#This Row],[Lastname]]," ",Employees[[#This Row],[Firstname]], " ",LEFT(Employees[[#This Row],[Middlename]],1),IF(ISBLANK(Employees[[#This Row],[Middlename]])," ","."))</f>
        <v>OCAMPO MERLINDA R.</v>
      </c>
      <c r="C514" s="8" t="s">
        <v>838</v>
      </c>
      <c r="D514" s="8" t="s">
        <v>1603</v>
      </c>
      <c r="E514" s="8" t="s">
        <v>154</v>
      </c>
      <c r="F514" s="8" t="s">
        <v>1290</v>
      </c>
      <c r="G514" s="18" t="s">
        <v>1290</v>
      </c>
      <c r="H514" s="8" t="s">
        <v>97</v>
      </c>
      <c r="I514" s="8" t="b">
        <f>COUNTIF(Employees[Employee Name],Employees[[#This Row],[Employee Name]])&gt;1</f>
        <v>0</v>
      </c>
    </row>
    <row r="515" spans="1:9" ht="30" hidden="1" customHeight="1" x14ac:dyDescent="0.3">
      <c r="A515" s="44" t="e">
        <f>IF(ISBLANK(Employees[[#This Row],[Employee Name]]),"",A514+1)</f>
        <v>#REF!</v>
      </c>
      <c r="B515" s="8" t="str">
        <f>CONCATENATE(Employees[[#This Row],[Lastname]]," ",Employees[[#This Row],[Firstname]], " ",LEFT(Employees[[#This Row],[Middlename]],1),IF(ISBLANK(Employees[[#This Row],[Middlename]])," ","."))</f>
        <v>OCAMPO NOVELYN U.</v>
      </c>
      <c r="C515" s="8" t="s">
        <v>838</v>
      </c>
      <c r="D515" s="8" t="s">
        <v>1604</v>
      </c>
      <c r="E515" s="8" t="s">
        <v>1605</v>
      </c>
      <c r="F515" s="8" t="s">
        <v>1290</v>
      </c>
      <c r="G515" s="18" t="s">
        <v>1290</v>
      </c>
      <c r="H515" s="8" t="s">
        <v>213</v>
      </c>
      <c r="I515" s="8" t="b">
        <f>COUNTIF(Employees[Employee Name],Employees[[#This Row],[Employee Name]])&gt;1</f>
        <v>0</v>
      </c>
    </row>
    <row r="516" spans="1:9" ht="30" hidden="1" customHeight="1" x14ac:dyDescent="0.3">
      <c r="A516" s="44" t="e">
        <f>IF(ISBLANK(Employees[[#This Row],[Employee Name]]),"",A515+1)</f>
        <v>#REF!</v>
      </c>
      <c r="B516" s="8" t="str">
        <f>CONCATENATE(Employees[[#This Row],[Lastname]]," ",Employees[[#This Row],[Firstname]], " ",LEFT(Employees[[#This Row],[Middlename]],1),IF(ISBLANK(Employees[[#This Row],[Middlename]])," ","."))</f>
        <v>OCAMPO ORLANDO R.</v>
      </c>
      <c r="C516" s="8" t="s">
        <v>838</v>
      </c>
      <c r="D516" s="8" t="s">
        <v>839</v>
      </c>
      <c r="E516" s="8" t="s">
        <v>330</v>
      </c>
      <c r="F516" s="8" t="s">
        <v>198</v>
      </c>
      <c r="G516" s="18" t="s">
        <v>1996</v>
      </c>
      <c r="H516" s="8" t="s">
        <v>271</v>
      </c>
      <c r="I516" s="8" t="b">
        <f>COUNTIF(Employees[Employee Name],Employees[[#This Row],[Employee Name]])&gt;1</f>
        <v>0</v>
      </c>
    </row>
    <row r="517" spans="1:9" ht="30" hidden="1" customHeight="1" x14ac:dyDescent="0.3">
      <c r="A517" s="44" t="e">
        <f>IF(ISBLANK(Employees[[#This Row],[Employee Name]]),"",A516+1)</f>
        <v>#REF!</v>
      </c>
      <c r="B517" s="8" t="str">
        <f>CONCATENATE(Employees[[#This Row],[Lastname]]," ",Employees[[#This Row],[Firstname]], " ",LEFT(Employees[[#This Row],[Middlename]],1),IF(ISBLANK(Employees[[#This Row],[Middlename]])," ","."))</f>
        <v>OLARTE GREATCHEL B.</v>
      </c>
      <c r="C517" s="8" t="s">
        <v>437</v>
      </c>
      <c r="D517" s="8" t="s">
        <v>438</v>
      </c>
      <c r="E517" s="8" t="s">
        <v>145</v>
      </c>
      <c r="F517" s="8" t="s">
        <v>174</v>
      </c>
      <c r="G517" s="18" t="s">
        <v>1996</v>
      </c>
      <c r="H517" s="8" t="s">
        <v>439</v>
      </c>
      <c r="I517" s="8" t="b">
        <f>COUNTIF(Employees[Employee Name],Employees[[#This Row],[Employee Name]])&gt;1</f>
        <v>0</v>
      </c>
    </row>
    <row r="518" spans="1:9" ht="30" hidden="1" customHeight="1" x14ac:dyDescent="0.3">
      <c r="A518" s="44" t="e">
        <f>IF(ISBLANK(Employees[[#This Row],[Employee Name]]),"",A517+1)</f>
        <v>#REF!</v>
      </c>
      <c r="B518" s="8" t="str">
        <f>CONCATENATE(Employees[[#This Row],[Lastname]]," ",Employees[[#This Row],[Firstname]], " ",LEFT(Employees[[#This Row],[Middlename]],1),IF(ISBLANK(Employees[[#This Row],[Middlename]])," ","."))</f>
        <v>OLAZO LIZA E.</v>
      </c>
      <c r="C518" s="8" t="s">
        <v>1606</v>
      </c>
      <c r="D518" s="8" t="s">
        <v>1607</v>
      </c>
      <c r="E518" s="8" t="s">
        <v>378</v>
      </c>
      <c r="F518" s="8" t="s">
        <v>1704</v>
      </c>
      <c r="G518" s="18" t="s">
        <v>1704</v>
      </c>
      <c r="H518" s="8" t="s">
        <v>436</v>
      </c>
      <c r="I518" s="8" t="b">
        <f>COUNTIF(Employees[Employee Name],Employees[[#This Row],[Employee Name]])&gt;1</f>
        <v>0</v>
      </c>
    </row>
    <row r="519" spans="1:9" ht="30" hidden="1" customHeight="1" x14ac:dyDescent="0.3">
      <c r="A519" s="44" t="e">
        <f>IF(ISBLANK(Employees[[#This Row],[Employee Name]]),"",A518+1)</f>
        <v>#REF!</v>
      </c>
      <c r="B519" s="8" t="str">
        <f>CONCATENATE(Employees[[#This Row],[Lastname]]," ",Employees[[#This Row],[Firstname]], " ",LEFT(Employees[[#This Row],[Middlename]],1),IF(ISBLANK(Employees[[#This Row],[Middlename]])," ","."))</f>
        <v>OLEGARIO LEONARD ERIC B.</v>
      </c>
      <c r="C519" s="8" t="s">
        <v>370</v>
      </c>
      <c r="D519" s="8" t="s">
        <v>1000</v>
      </c>
      <c r="E519" s="8" t="s">
        <v>145</v>
      </c>
      <c r="F519" s="8" t="s">
        <v>1001</v>
      </c>
      <c r="G519" s="18" t="s">
        <v>1996</v>
      </c>
      <c r="H519" s="8" t="s">
        <v>271</v>
      </c>
      <c r="I519" s="8" t="b">
        <f>COUNTIF(Employees[Employee Name],Employees[[#This Row],[Employee Name]])&gt;1</f>
        <v>0</v>
      </c>
    </row>
    <row r="520" spans="1:9" ht="30" hidden="1" customHeight="1" x14ac:dyDescent="0.3">
      <c r="A520" s="44" t="e">
        <f>IF(ISBLANK(Employees[[#This Row],[Employee Name]]),"",A519+1)</f>
        <v>#REF!</v>
      </c>
      <c r="B520" s="8" t="str">
        <f>CONCATENATE(Employees[[#This Row],[Lastname]]," ",Employees[[#This Row],[Firstname]], " ",LEFT(Employees[[#This Row],[Middlename]],1),IF(ISBLANK(Employees[[#This Row],[Middlename]])," ","."))</f>
        <v>OLEGARIO NENITA A.</v>
      </c>
      <c r="C520" s="8" t="s">
        <v>370</v>
      </c>
      <c r="D520" s="8" t="s">
        <v>368</v>
      </c>
      <c r="E520" s="8" t="s">
        <v>88</v>
      </c>
      <c r="F520" s="8" t="s">
        <v>125</v>
      </c>
      <c r="G520" s="18" t="s">
        <v>1996</v>
      </c>
      <c r="H520" s="8" t="s">
        <v>369</v>
      </c>
      <c r="I520" s="8" t="b">
        <f>COUNTIF(Employees[Employee Name],Employees[[#This Row],[Employee Name]])&gt;1</f>
        <v>0</v>
      </c>
    </row>
    <row r="521" spans="1:9" ht="30" hidden="1" customHeight="1" x14ac:dyDescent="0.3">
      <c r="A521" s="44" t="e">
        <f>IF(ISBLANK(Employees[[#This Row],[Employee Name]]),"",A520+1)</f>
        <v>#REF!</v>
      </c>
      <c r="B521" s="8" t="str">
        <f>CONCATENATE(Employees[[#This Row],[Lastname]]," ",Employees[[#This Row],[Firstname]], " ",LEFT(Employees[[#This Row],[Middlename]],1),IF(ISBLANK(Employees[[#This Row],[Middlename]])," ","."))</f>
        <v>OLEGARIO TEOFISTA B.</v>
      </c>
      <c r="C521" s="8" t="s">
        <v>370</v>
      </c>
      <c r="D521" s="8" t="s">
        <v>1079</v>
      </c>
      <c r="E521" s="8" t="s">
        <v>342</v>
      </c>
      <c r="F521" s="8" t="s">
        <v>414</v>
      </c>
      <c r="G521" s="8" t="s">
        <v>1996</v>
      </c>
      <c r="H521" s="8" t="s">
        <v>103</v>
      </c>
      <c r="I521" s="8" t="b">
        <f>COUNTIF(Employees[Employee Name],Employees[[#This Row],[Employee Name]])&gt;1</f>
        <v>0</v>
      </c>
    </row>
    <row r="522" spans="1:9" ht="30" hidden="1" customHeight="1" x14ac:dyDescent="0.3">
      <c r="A522" s="44" t="e">
        <f>IF(ISBLANK(Employees[[#This Row],[Employee Name]]),"",A521+1)</f>
        <v>#REF!</v>
      </c>
      <c r="B522" s="8" t="str">
        <f>CONCATENATE(Employees[[#This Row],[Lastname]]," ",Employees[[#This Row],[Firstname]], " ",LEFT(Employees[[#This Row],[Middlename]],1),IF(ISBLANK(Employees[[#This Row],[Middlename]])," ","."))</f>
        <v>OLIGARIO ARLYN MAE C.</v>
      </c>
      <c r="C522" s="18" t="s">
        <v>2413</v>
      </c>
      <c r="D522" s="18" t="s">
        <v>2414</v>
      </c>
      <c r="E522" s="18" t="s">
        <v>2415</v>
      </c>
      <c r="F522" s="18" t="s">
        <v>2416</v>
      </c>
      <c r="G522" s="18"/>
      <c r="H522" s="18" t="s">
        <v>2282</v>
      </c>
      <c r="I522" s="8" t="b">
        <f>COUNTIF(Employees[Employee Name],Employees[[#This Row],[Employee Name]])&gt;1</f>
        <v>0</v>
      </c>
    </row>
    <row r="523" spans="1:9" ht="30" hidden="1" customHeight="1" x14ac:dyDescent="0.3">
      <c r="A523" s="44" t="e">
        <f>IF(ISBLANK(Employees[[#This Row],[Employee Name]]),"",A522+1)</f>
        <v>#REF!</v>
      </c>
      <c r="B523" s="8" t="str">
        <f>CONCATENATE(Employees[[#This Row],[Lastname]]," ",Employees[[#This Row],[Firstname]], " ",LEFT(Employees[[#This Row],[Middlename]],1),IF(ISBLANK(Employees[[#This Row],[Middlename]])," ","."))</f>
        <v>OLIMPO SHARIE MAE M.</v>
      </c>
      <c r="C523" s="18" t="s">
        <v>2064</v>
      </c>
      <c r="D523" s="18" t="s">
        <v>2065</v>
      </c>
      <c r="E523" s="18" t="s">
        <v>84</v>
      </c>
      <c r="F523" s="18" t="s">
        <v>1041</v>
      </c>
      <c r="G523" s="8"/>
      <c r="H523" s="18" t="s">
        <v>2053</v>
      </c>
      <c r="I523" s="8" t="b">
        <f>COUNTIF(Employees[Employee Name],Employees[[#This Row],[Employee Name]])&gt;1</f>
        <v>0</v>
      </c>
    </row>
    <row r="524" spans="1:9" ht="30" hidden="1" customHeight="1" x14ac:dyDescent="0.3">
      <c r="A524" s="44" t="e">
        <f>IF(ISBLANK(Employees[[#This Row],[Employee Name]]),"",A523+1)</f>
        <v>#REF!</v>
      </c>
      <c r="B524" s="8" t="str">
        <f>CONCATENATE(Employees[[#This Row],[Lastname]]," ",Employees[[#This Row],[Firstname]], " ",LEFT(Employees[[#This Row],[Middlename]],1),IF(ISBLANK(Employees[[#This Row],[Middlename]])," ","."))</f>
        <v>OLINO PRECIOSA A.</v>
      </c>
      <c r="C524" s="8" t="s">
        <v>992</v>
      </c>
      <c r="D524" s="8" t="s">
        <v>993</v>
      </c>
      <c r="E524" s="8" t="s">
        <v>994</v>
      </c>
      <c r="F524" s="8" t="s">
        <v>198</v>
      </c>
      <c r="G524" s="18" t="s">
        <v>1996</v>
      </c>
      <c r="H524" s="8" t="s">
        <v>209</v>
      </c>
      <c r="I524" s="8" t="b">
        <f>COUNTIF(Employees[Employee Name],Employees[[#This Row],[Employee Name]])&gt;1</f>
        <v>0</v>
      </c>
    </row>
    <row r="525" spans="1:9" ht="30" hidden="1" customHeight="1" x14ac:dyDescent="0.3">
      <c r="A525" s="44" t="e">
        <f>IF(ISBLANK(Employees[[#This Row],[Employee Name]]),"",A524+1)</f>
        <v>#REF!</v>
      </c>
      <c r="B525" s="8" t="str">
        <f>CONCATENATE(Employees[[#This Row],[Lastname]]," ",Employees[[#This Row],[Firstname]], " ",LEFT(Employees[[#This Row],[Middlename]],1),IF(ISBLANK(Employees[[#This Row],[Middlename]])," ","."))</f>
        <v>OLIVAR MARINA B.</v>
      </c>
      <c r="C525" s="8" t="s">
        <v>492</v>
      </c>
      <c r="D525" s="8" t="s">
        <v>493</v>
      </c>
      <c r="E525" s="8" t="s">
        <v>145</v>
      </c>
      <c r="F525" s="8" t="s">
        <v>125</v>
      </c>
      <c r="G525" s="18" t="s">
        <v>1996</v>
      </c>
      <c r="H525" s="8" t="s">
        <v>481</v>
      </c>
      <c r="I525" s="8" t="b">
        <f>COUNTIF(Employees[Employee Name],Employees[[#This Row],[Employee Name]])&gt;1</f>
        <v>0</v>
      </c>
    </row>
    <row r="526" spans="1:9" ht="30" hidden="1" customHeight="1" x14ac:dyDescent="0.3">
      <c r="A526" s="44" t="e">
        <f>IF(ISBLANK(Employees[[#This Row],[Employee Name]]),"",A525+1)</f>
        <v>#REF!</v>
      </c>
      <c r="B526" s="8" t="str">
        <f>CONCATENATE(Employees[[#This Row],[Lastname]]," ",Employees[[#This Row],[Firstname]], " ",LEFT(Employees[[#This Row],[Middlename]],1),IF(ISBLANK(Employees[[#This Row],[Middlename]])," ","."))</f>
        <v>OPO CONEY V.</v>
      </c>
      <c r="C526" s="8" t="s">
        <v>1587</v>
      </c>
      <c r="D526" s="8" t="s">
        <v>1608</v>
      </c>
      <c r="E526" s="8" t="s">
        <v>723</v>
      </c>
      <c r="F526" s="8" t="s">
        <v>1290</v>
      </c>
      <c r="G526" s="18" t="s">
        <v>1290</v>
      </c>
      <c r="H526" s="8" t="s">
        <v>1724</v>
      </c>
      <c r="I526" s="8" t="b">
        <f>COUNTIF(Employees[Employee Name],Employees[[#This Row],[Employee Name]])&gt;1</f>
        <v>0</v>
      </c>
    </row>
    <row r="527" spans="1:9" ht="30" hidden="1" customHeight="1" x14ac:dyDescent="0.3">
      <c r="A527" s="44" t="e">
        <f>IF(ISBLANK(Employees[[#This Row],[Employee Name]]),"",A526+1)</f>
        <v>#REF!</v>
      </c>
      <c r="B527" s="8" t="str">
        <f>CONCATENATE(Employees[[#This Row],[Lastname]]," ",Employees[[#This Row],[Firstname]], " ",LEFT(Employees[[#This Row],[Middlename]],1),IF(ISBLANK(Employees[[#This Row],[Middlename]])," ","."))</f>
        <v>OPO CORAZON R.</v>
      </c>
      <c r="C527" s="18" t="s">
        <v>1587</v>
      </c>
      <c r="D527" s="18" t="s">
        <v>1440</v>
      </c>
      <c r="E527" s="18" t="s">
        <v>330</v>
      </c>
      <c r="F527" s="18" t="s">
        <v>1290</v>
      </c>
      <c r="G527" s="8"/>
      <c r="H527" s="18" t="s">
        <v>199</v>
      </c>
      <c r="I527" s="8" t="b">
        <f>COUNTIF(Employees[Employee Name],Employees[[#This Row],[Employee Name]])&gt;1</f>
        <v>0</v>
      </c>
    </row>
    <row r="528" spans="1:9" ht="30" hidden="1" customHeight="1" x14ac:dyDescent="0.3">
      <c r="A528" s="44" t="e">
        <f>IF(ISBLANK(Employees[[#This Row],[Employee Name]]),"",A527+1)</f>
        <v>#REF!</v>
      </c>
      <c r="B528" s="8" t="str">
        <f>CONCATENATE(Employees[[#This Row],[Lastname]]," ",Employees[[#This Row],[Firstname]], " ",LEFT(Employees[[#This Row],[Middlename]],1),IF(ISBLANK(Employees[[#This Row],[Middlename]])," ","."))</f>
        <v>ORSAL MARK LESTER B.</v>
      </c>
      <c r="C528" s="8" t="s">
        <v>1101</v>
      </c>
      <c r="D528" s="8" t="s">
        <v>1102</v>
      </c>
      <c r="E528" s="8" t="s">
        <v>815</v>
      </c>
      <c r="F528" s="8" t="s">
        <v>198</v>
      </c>
      <c r="G528" s="18" t="s">
        <v>1996</v>
      </c>
      <c r="H528" s="8" t="s">
        <v>141</v>
      </c>
      <c r="I528" s="8" t="b">
        <f>COUNTIF(Employees[Employee Name],Employees[[#This Row],[Employee Name]])&gt;1</f>
        <v>0</v>
      </c>
    </row>
    <row r="529" spans="1:9" ht="30" hidden="1" customHeight="1" x14ac:dyDescent="0.3">
      <c r="A529" s="44" t="e">
        <f>IF(ISBLANK(Employees[[#This Row],[Employee Name]]),"",A528+1)</f>
        <v>#REF!</v>
      </c>
      <c r="B529" s="8" t="str">
        <f>CONCATENATE(Employees[[#This Row],[Lastname]]," ",Employees[[#This Row],[Firstname]], " ",LEFT(Employees[[#This Row],[Middlename]],1),IF(ISBLANK(Employees[[#This Row],[Middlename]])," ","."))</f>
        <v>ORTEGA RODEL R.</v>
      </c>
      <c r="C529" s="18" t="s">
        <v>1497</v>
      </c>
      <c r="D529" s="18" t="s">
        <v>2302</v>
      </c>
      <c r="E529" s="18" t="s">
        <v>330</v>
      </c>
      <c r="F529" s="18" t="s">
        <v>2219</v>
      </c>
      <c r="G529" s="8"/>
      <c r="H529" s="18" t="s">
        <v>2074</v>
      </c>
      <c r="I529" s="8" t="b">
        <f>COUNTIF(Employees[Employee Name],Employees[[#This Row],[Employee Name]])&gt;1</f>
        <v>0</v>
      </c>
    </row>
    <row r="530" spans="1:9" ht="30" hidden="1" customHeight="1" x14ac:dyDescent="0.3">
      <c r="A530" s="44" t="e">
        <f>IF(ISBLANK(Employees[[#This Row],[Employee Name]]),"",A529+1)</f>
        <v>#REF!</v>
      </c>
      <c r="B530" s="8" t="str">
        <f>CONCATENATE(Employees[[#This Row],[Lastname]]," ",Employees[[#This Row],[Firstname]], " ",LEFT(Employees[[#This Row],[Middlename]],1),IF(ISBLANK(Employees[[#This Row],[Middlename]])," ","."))</f>
        <v>ORTIZ TRINIDAD D.</v>
      </c>
      <c r="C530" s="8" t="s">
        <v>531</v>
      </c>
      <c r="D530" s="8" t="s">
        <v>532</v>
      </c>
      <c r="E530" s="8" t="s">
        <v>533</v>
      </c>
      <c r="F530" s="8" t="s">
        <v>125</v>
      </c>
      <c r="G530" s="18" t="s">
        <v>1996</v>
      </c>
      <c r="H530" s="8" t="s">
        <v>209</v>
      </c>
      <c r="I530" s="8" t="b">
        <f>COUNTIF(Employees[Employee Name],Employees[[#This Row],[Employee Name]])&gt;1</f>
        <v>0</v>
      </c>
    </row>
    <row r="531" spans="1:9" ht="30" hidden="1" customHeight="1" x14ac:dyDescent="0.3">
      <c r="A531" s="44" t="e">
        <f>IF(ISBLANK(Employees[[#This Row],[Employee Name]]),"",A530+1)</f>
        <v>#REF!</v>
      </c>
      <c r="B531" s="8" t="str">
        <f>CONCATENATE(Employees[[#This Row],[Lastname]]," ",Employees[[#This Row],[Firstname]], " ",LEFT(Employees[[#This Row],[Middlename]],1),IF(ISBLANK(Employees[[#This Row],[Middlename]])," ","."))</f>
        <v>OSTONAL IVY S.</v>
      </c>
      <c r="C531" s="8" t="s">
        <v>1024</v>
      </c>
      <c r="D531" s="8" t="s">
        <v>774</v>
      </c>
      <c r="E531" s="8" t="s">
        <v>773</v>
      </c>
      <c r="F531" s="8" t="s">
        <v>96</v>
      </c>
      <c r="G531" s="8" t="s">
        <v>1996</v>
      </c>
      <c r="H531" s="8" t="s">
        <v>97</v>
      </c>
      <c r="I531" s="8" t="b">
        <f>COUNTIF(Employees[Employee Name],Employees[[#This Row],[Employee Name]])&gt;1</f>
        <v>0</v>
      </c>
    </row>
    <row r="532" spans="1:9" ht="30" hidden="1" customHeight="1" x14ac:dyDescent="0.3">
      <c r="A532" s="44" t="e">
        <f>IF(ISBLANK(Employees[[#This Row],[Employee Name]]),"",A531+1)</f>
        <v>#REF!</v>
      </c>
      <c r="B532" s="8" t="str">
        <f>CONCATENATE(Employees[[#This Row],[Lastname]]," ",Employees[[#This Row],[Firstname]], " ",LEFT(Employees[[#This Row],[Middlename]],1),IF(ISBLANK(Employees[[#This Row],[Middlename]])," ","."))</f>
        <v xml:space="preserve">OTACAN JAY  </v>
      </c>
      <c r="C532" s="8" t="s">
        <v>1609</v>
      </c>
      <c r="D532" s="8" t="s">
        <v>1610</v>
      </c>
      <c r="E532" s="8"/>
      <c r="F532" s="8" t="s">
        <v>1290</v>
      </c>
      <c r="G532" s="18" t="s">
        <v>1290</v>
      </c>
      <c r="H532" s="8" t="s">
        <v>289</v>
      </c>
      <c r="I532" s="8" t="b">
        <f>COUNTIF(Employees[Employee Name],Employees[[#This Row],[Employee Name]])&gt;1</f>
        <v>0</v>
      </c>
    </row>
    <row r="533" spans="1:9" ht="30" hidden="1" customHeight="1" x14ac:dyDescent="0.3">
      <c r="A533" s="44" t="e">
        <f>IF(ISBLANK(Employees[[#This Row],[Employee Name]]),"",A532+1)</f>
        <v>#REF!</v>
      </c>
      <c r="B533" s="8" t="str">
        <f>CONCATENATE(Employees[[#This Row],[Lastname]]," ",Employees[[#This Row],[Firstname]], " ",LEFT(Employees[[#This Row],[Middlename]],1),IF(ISBLANK(Employees[[#This Row],[Middlename]])," ","."))</f>
        <v>PADILLA JANE Z.</v>
      </c>
      <c r="C533" s="8" t="s">
        <v>1611</v>
      </c>
      <c r="D533" s="8" t="s">
        <v>911</v>
      </c>
      <c r="E533" s="8" t="s">
        <v>1612</v>
      </c>
      <c r="F533" s="8" t="s">
        <v>1725</v>
      </c>
      <c r="G533" s="18" t="s">
        <v>1996</v>
      </c>
      <c r="H533" s="8" t="s">
        <v>141</v>
      </c>
      <c r="I533" s="8" t="b">
        <f>COUNTIF(Employees[Employee Name],Employees[[#This Row],[Employee Name]])&gt;1</f>
        <v>0</v>
      </c>
    </row>
    <row r="534" spans="1:9" ht="30" hidden="1" customHeight="1" x14ac:dyDescent="0.3">
      <c r="A534" s="44" t="e">
        <f>IF(ISBLANK(Employees[[#This Row],[Employee Name]]),"",A533+1)</f>
        <v>#REF!</v>
      </c>
      <c r="B534" s="8" t="str">
        <f>CONCATENATE(Employees[[#This Row],[Lastname]]," ",Employees[[#This Row],[Firstname]], " ",LEFT(Employees[[#This Row],[Middlename]],1),IF(ISBLANK(Employees[[#This Row],[Middlename]])," ","."))</f>
        <v>PAGLINAWAN JESSIE M.</v>
      </c>
      <c r="C534" s="8" t="s">
        <v>1613</v>
      </c>
      <c r="D534" s="8" t="s">
        <v>1614</v>
      </c>
      <c r="E534" s="8" t="s">
        <v>84</v>
      </c>
      <c r="F534" s="8" t="s">
        <v>1290</v>
      </c>
      <c r="G534" s="18" t="s">
        <v>1290</v>
      </c>
      <c r="H534" s="8" t="s">
        <v>289</v>
      </c>
      <c r="I534" s="8" t="b">
        <f>COUNTIF(Employees[Employee Name],Employees[[#This Row],[Employee Name]])&gt;1</f>
        <v>0</v>
      </c>
    </row>
    <row r="535" spans="1:9" ht="30" hidden="1" customHeight="1" x14ac:dyDescent="0.3">
      <c r="A535" s="44" t="e">
        <f>IF(ISBLANK(Employees[[#This Row],[Employee Name]]),"",A534+1)</f>
        <v>#REF!</v>
      </c>
      <c r="B535" s="8" t="str">
        <f>CONCATENATE(Employees[[#This Row],[Lastname]]," ",Employees[[#This Row],[Firstname]], " ",LEFT(Employees[[#This Row],[Middlename]],1),IF(ISBLANK(Employees[[#This Row],[Middlename]])," ","."))</f>
        <v>PAITON MARY ANN M.</v>
      </c>
      <c r="C535" s="8" t="s">
        <v>113</v>
      </c>
      <c r="D535" s="8" t="s">
        <v>114</v>
      </c>
      <c r="E535" s="8" t="s">
        <v>84</v>
      </c>
      <c r="F535" s="18" t="s">
        <v>870</v>
      </c>
      <c r="G535" s="18" t="s">
        <v>1996</v>
      </c>
      <c r="H535" s="8" t="s">
        <v>115</v>
      </c>
      <c r="I535" s="8" t="b">
        <f>COUNTIF(Employees[Employee Name],Employees[[#This Row],[Employee Name]])&gt;1</f>
        <v>0</v>
      </c>
    </row>
    <row r="536" spans="1:9" ht="30" hidden="1" customHeight="1" x14ac:dyDescent="0.3">
      <c r="A536" s="44" t="e">
        <f>IF(ISBLANK(Employees[[#This Row],[Employee Name]]),"",A535+1)</f>
        <v>#REF!</v>
      </c>
      <c r="B536" s="8" t="str">
        <f>CONCATENATE(Employees[[#This Row],[Lastname]]," ",Employees[[#This Row],[Firstname]], " ",LEFT(Employees[[#This Row],[Middlename]],1),IF(ISBLANK(Employees[[#This Row],[Middlename]])," ","."))</f>
        <v>PAJENAGO FRANCIS B.</v>
      </c>
      <c r="C536" s="8" t="s">
        <v>1026</v>
      </c>
      <c r="D536" s="8" t="s">
        <v>600</v>
      </c>
      <c r="E536" s="8" t="s">
        <v>145</v>
      </c>
      <c r="F536" s="8" t="s">
        <v>1290</v>
      </c>
      <c r="G536" s="18" t="s">
        <v>1290</v>
      </c>
      <c r="H536" s="8" t="s">
        <v>213</v>
      </c>
      <c r="I536" s="8" t="b">
        <f>COUNTIF(Employees[Employee Name],Employees[[#This Row],[Employee Name]])&gt;1</f>
        <v>0</v>
      </c>
    </row>
    <row r="537" spans="1:9" ht="30" hidden="1" customHeight="1" x14ac:dyDescent="0.3">
      <c r="A537" s="44" t="e">
        <f>IF(ISBLANK(Employees[[#This Row],[Employee Name]]),"",A536+1)</f>
        <v>#REF!</v>
      </c>
      <c r="B537" s="8" t="str">
        <f>CONCATENATE(Employees[[#This Row],[Lastname]]," ",Employees[[#This Row],[Firstname]], " ",LEFT(Employees[[#This Row],[Middlename]],1),IF(ISBLANK(Employees[[#This Row],[Middlename]])," ","."))</f>
        <v>PAJENAGO MAIDEN A.</v>
      </c>
      <c r="C537" s="8" t="s">
        <v>1026</v>
      </c>
      <c r="D537" s="8" t="s">
        <v>1027</v>
      </c>
      <c r="E537" s="8" t="s">
        <v>1028</v>
      </c>
      <c r="F537" s="8" t="s">
        <v>1029</v>
      </c>
      <c r="G537" s="18" t="s">
        <v>1290</v>
      </c>
      <c r="H537" s="8" t="s">
        <v>135</v>
      </c>
      <c r="I537" s="8" t="b">
        <f>COUNTIF(Employees[Employee Name],Employees[[#This Row],[Employee Name]])&gt;1</f>
        <v>0</v>
      </c>
    </row>
    <row r="538" spans="1:9" ht="30" hidden="1" customHeight="1" x14ac:dyDescent="0.3">
      <c r="A538" s="44" t="e">
        <f>IF(ISBLANK(Employees[[#This Row],[Employee Name]]),"",A537+1)</f>
        <v>#REF!</v>
      </c>
      <c r="B538" s="8" t="str">
        <f>CONCATENATE(Employees[[#This Row],[Lastname]]," ",Employees[[#This Row],[Firstname]], " ",LEFT(Employees[[#This Row],[Middlename]],1),IF(ISBLANK(Employees[[#This Row],[Middlename]])," ","."))</f>
        <v>PALAD EMERSON U.</v>
      </c>
      <c r="C538" s="18" t="s">
        <v>2042</v>
      </c>
      <c r="D538" s="18" t="s">
        <v>2043</v>
      </c>
      <c r="E538" s="18" t="s">
        <v>2044</v>
      </c>
      <c r="F538" s="18" t="s">
        <v>2045</v>
      </c>
      <c r="G538" s="8" t="s">
        <v>1997</v>
      </c>
      <c r="H538" s="18" t="s">
        <v>537</v>
      </c>
      <c r="I538" s="8" t="b">
        <f>COUNTIF(Employees[Employee Name],Employees[[#This Row],[Employee Name]])&gt;1</f>
        <v>0</v>
      </c>
    </row>
    <row r="539" spans="1:9" ht="30" hidden="1" customHeight="1" x14ac:dyDescent="0.3">
      <c r="A539" s="44" t="e">
        <f>IF(ISBLANK(Employees[[#This Row],[Employee Name]]),"",A538+1)</f>
        <v>#REF!</v>
      </c>
      <c r="B539" s="8" t="str">
        <f>CONCATENATE(Employees[[#This Row],[Lastname]]," ",Employees[[#This Row],[Firstname]], " ",LEFT(Employees[[#This Row],[Middlename]],1),IF(ISBLANK(Employees[[#This Row],[Middlename]])," ","."))</f>
        <v>PALADAN EMERSON M.</v>
      </c>
      <c r="C539" s="18" t="s">
        <v>551</v>
      </c>
      <c r="D539" s="18" t="s">
        <v>2043</v>
      </c>
      <c r="E539" s="18" t="s">
        <v>84</v>
      </c>
      <c r="F539" s="18" t="s">
        <v>1290</v>
      </c>
      <c r="G539" s="8" t="s">
        <v>1996</v>
      </c>
      <c r="H539" s="18" t="s">
        <v>156</v>
      </c>
      <c r="I539" s="8" t="b">
        <f>COUNTIF(Employees[Employee Name],Employees[[#This Row],[Employee Name]])&gt;1</f>
        <v>0</v>
      </c>
    </row>
    <row r="540" spans="1:9" ht="30" hidden="1" customHeight="1" x14ac:dyDescent="0.3">
      <c r="A540" s="44" t="e">
        <f>IF(ISBLANK(Employees[[#This Row],[Employee Name]]),"",A539+1)</f>
        <v>#REF!</v>
      </c>
      <c r="B540" s="8" t="str">
        <f>CONCATENATE(Employees[[#This Row],[Lastname]]," ",Employees[[#This Row],[Firstname]], " ",LEFT(Employees[[#This Row],[Middlename]],1),IF(ISBLANK(Employees[[#This Row],[Middlename]])," ","."))</f>
        <v xml:space="preserve">PALADAN VICENTE  </v>
      </c>
      <c r="C540" s="8" t="s">
        <v>551</v>
      </c>
      <c r="D540" s="8" t="s">
        <v>552</v>
      </c>
      <c r="E540" s="8"/>
      <c r="F540" s="18" t="s">
        <v>870</v>
      </c>
      <c r="G540" s="18" t="s">
        <v>1996</v>
      </c>
      <c r="H540" s="8" t="s">
        <v>289</v>
      </c>
      <c r="I540" s="8" t="b">
        <f>COUNTIF(Employees[Employee Name],Employees[[#This Row],[Employee Name]])&gt;1</f>
        <v>0</v>
      </c>
    </row>
    <row r="541" spans="1:9" ht="30" hidden="1" customHeight="1" x14ac:dyDescent="0.3">
      <c r="A541" s="44" t="e">
        <f>IF(ISBLANK(Employees[[#This Row],[Employee Name]]),"",A540+1)</f>
        <v>#REF!</v>
      </c>
      <c r="B541" s="8" t="str">
        <f>CONCATENATE(Employees[[#This Row],[Lastname]]," ",Employees[[#This Row],[Firstname]], " ",LEFT(Employees[[#This Row],[Middlename]],1),IF(ISBLANK(Employees[[#This Row],[Middlename]])," ","."))</f>
        <v>PALOMA ERICKA SHAYNE E.</v>
      </c>
      <c r="C541" s="8" t="s">
        <v>1615</v>
      </c>
      <c r="D541" s="8" t="s">
        <v>1616</v>
      </c>
      <c r="E541" s="8" t="s">
        <v>378</v>
      </c>
      <c r="F541" s="8" t="s">
        <v>1290</v>
      </c>
      <c r="G541" s="18" t="s">
        <v>1290</v>
      </c>
      <c r="H541" s="8" t="s">
        <v>1705</v>
      </c>
      <c r="I541" s="8" t="b">
        <f>COUNTIF(Employees[Employee Name],Employees[[#This Row],[Employee Name]])&gt;1</f>
        <v>0</v>
      </c>
    </row>
    <row r="542" spans="1:9" ht="30" hidden="1" customHeight="1" x14ac:dyDescent="0.3">
      <c r="A542" s="44" t="e">
        <f>IF(ISBLANK(Employees[[#This Row],[Employee Name]]),"",A541+1)</f>
        <v>#REF!</v>
      </c>
      <c r="B542" s="8" t="str">
        <f>CONCATENATE(Employees[[#This Row],[Lastname]]," ",Employees[[#This Row],[Firstname]], " ",LEFT(Employees[[#This Row],[Middlename]],1),IF(ISBLANK(Employees[[#This Row],[Middlename]])," ","."))</f>
        <v>PAMAT CELESTINA R.</v>
      </c>
      <c r="C542" s="18" t="s">
        <v>2079</v>
      </c>
      <c r="D542" s="18" t="s">
        <v>2080</v>
      </c>
      <c r="E542" s="18" t="s">
        <v>330</v>
      </c>
      <c r="F542" s="18" t="s">
        <v>1290</v>
      </c>
      <c r="G542" s="8"/>
      <c r="H542" s="18" t="s">
        <v>209</v>
      </c>
      <c r="I542" s="8" t="b">
        <f>COUNTIF(Employees[Employee Name],Employees[[#This Row],[Employee Name]])&gt;1</f>
        <v>0</v>
      </c>
    </row>
    <row r="543" spans="1:9" ht="30" hidden="1" customHeight="1" x14ac:dyDescent="0.3">
      <c r="A543" s="44" t="e">
        <f>IF(ISBLANK(Employees[[#This Row],[Employee Name]]),"",A542+1)</f>
        <v>#REF!</v>
      </c>
      <c r="B543" s="8" t="str">
        <f>CONCATENATE(Employees[[#This Row],[Lastname]]," ",Employees[[#This Row],[Firstname]], " ",LEFT(Employees[[#This Row],[Middlename]],1),IF(ISBLANK(Employees[[#This Row],[Middlename]])," ","."))</f>
        <v>PANALIGAN ERICSON R.</v>
      </c>
      <c r="C543" s="8" t="s">
        <v>667</v>
      </c>
      <c r="D543" s="8" t="s">
        <v>1617</v>
      </c>
      <c r="E543" s="8" t="s">
        <v>330</v>
      </c>
      <c r="F543" s="8" t="s">
        <v>1290</v>
      </c>
      <c r="G543" s="18" t="s">
        <v>1290</v>
      </c>
      <c r="H543" s="8" t="s">
        <v>199</v>
      </c>
      <c r="I543" s="8" t="b">
        <f>COUNTIF(Employees[Employee Name],Employees[[#This Row],[Employee Name]])&gt;1</f>
        <v>0</v>
      </c>
    </row>
    <row r="544" spans="1:9" ht="30" hidden="1" customHeight="1" x14ac:dyDescent="0.3">
      <c r="A544" s="44" t="e">
        <f>IF(ISBLANK(Employees[[#This Row],[Employee Name]]),"",A543+1)</f>
        <v>#REF!</v>
      </c>
      <c r="B544" s="8" t="str">
        <f>CONCATENATE(Employees[[#This Row],[Lastname]]," ",Employees[[#This Row],[Firstname]], " ",LEFT(Employees[[#This Row],[Middlename]],1),IF(ISBLANK(Employees[[#This Row],[Middlename]])," ","."))</f>
        <v>PANALIGAN GIL L.</v>
      </c>
      <c r="C544" s="8" t="s">
        <v>667</v>
      </c>
      <c r="D544" s="8" t="s">
        <v>668</v>
      </c>
      <c r="E544" s="8" t="s">
        <v>669</v>
      </c>
      <c r="F544" s="8" t="s">
        <v>198</v>
      </c>
      <c r="G544" s="18" t="s">
        <v>1996</v>
      </c>
      <c r="H544" s="8" t="s">
        <v>642</v>
      </c>
      <c r="I544" s="8" t="b">
        <f>COUNTIF(Employees[Employee Name],Employees[[#This Row],[Employee Name]])&gt;1</f>
        <v>0</v>
      </c>
    </row>
    <row r="545" spans="1:9" ht="30" hidden="1" customHeight="1" x14ac:dyDescent="0.3">
      <c r="A545" s="44" t="e">
        <f>IF(ISBLANK(Employees[[#This Row],[Employee Name]]),"",A544+1)</f>
        <v>#REF!</v>
      </c>
      <c r="B545" s="8" t="str">
        <f>CONCATENATE(Employees[[#This Row],[Lastname]]," ",Employees[[#This Row],[Firstname]], " ",LEFT(Employees[[#This Row],[Middlename]],1),IF(ISBLANK(Employees[[#This Row],[Middlename]])," ","."))</f>
        <v>PANGANIBAN CAROLINA L.</v>
      </c>
      <c r="C545" s="8" t="s">
        <v>176</v>
      </c>
      <c r="D545" s="8" t="s">
        <v>542</v>
      </c>
      <c r="E545" s="8" t="s">
        <v>227</v>
      </c>
      <c r="F545" s="8" t="s">
        <v>1290</v>
      </c>
      <c r="G545" s="18" t="s">
        <v>1290</v>
      </c>
      <c r="H545" s="8" t="s">
        <v>1705</v>
      </c>
      <c r="I545" s="8" t="b">
        <f>COUNTIF(Employees[Employee Name],Employees[[#This Row],[Employee Name]])&gt;1</f>
        <v>0</v>
      </c>
    </row>
    <row r="546" spans="1:9" ht="30" hidden="1" customHeight="1" x14ac:dyDescent="0.3">
      <c r="A546" s="44" t="e">
        <f>IF(ISBLANK(Employees[[#This Row],[Employee Name]]),"",A545+1)</f>
        <v>#REF!</v>
      </c>
      <c r="B546" s="8" t="str">
        <f>CONCATENATE(Employees[[#This Row],[Lastname]]," ",Employees[[#This Row],[Firstname]], " ",LEFT(Employees[[#This Row],[Middlename]],1),IF(ISBLANK(Employees[[#This Row],[Middlename]])," ","."))</f>
        <v>PANGANIBAN CRISTETA M.</v>
      </c>
      <c r="C546" s="8" t="s">
        <v>176</v>
      </c>
      <c r="D546" s="8" t="s">
        <v>177</v>
      </c>
      <c r="E546" s="8" t="s">
        <v>786</v>
      </c>
      <c r="F546" s="8" t="s">
        <v>125</v>
      </c>
      <c r="G546" s="18" t="s">
        <v>1996</v>
      </c>
      <c r="H546" s="8" t="s">
        <v>178</v>
      </c>
      <c r="I546" s="8" t="b">
        <f>COUNTIF(Employees[Employee Name],Employees[[#This Row],[Employee Name]])&gt;1</f>
        <v>0</v>
      </c>
    </row>
    <row r="547" spans="1:9" ht="30" hidden="1" customHeight="1" x14ac:dyDescent="0.3">
      <c r="A547" s="44" t="e">
        <f>IF(ISBLANK(Employees[[#This Row],[Employee Name]]),"",A546+1)</f>
        <v>#REF!</v>
      </c>
      <c r="B547" s="8" t="str">
        <f>CONCATENATE(Employees[[#This Row],[Lastname]]," ",Employees[[#This Row],[Firstname]], " ",LEFT(Employees[[#This Row],[Middlename]],1),IF(ISBLANK(Employees[[#This Row],[Middlename]])," ","."))</f>
        <v>PANGHULAN CONRADO C.</v>
      </c>
      <c r="C547" s="8" t="s">
        <v>2141</v>
      </c>
      <c r="D547" s="8" t="s">
        <v>2142</v>
      </c>
      <c r="E547" s="8" t="s">
        <v>652</v>
      </c>
      <c r="F547" s="8" t="s">
        <v>2143</v>
      </c>
      <c r="G547" s="8"/>
      <c r="H547" s="8" t="s">
        <v>156</v>
      </c>
      <c r="I547" s="8" t="b">
        <f>COUNTIF(Employees[Employee Name],Employees[[#This Row],[Employee Name]])&gt;1</f>
        <v>0</v>
      </c>
    </row>
    <row r="548" spans="1:9" ht="30" hidden="1" customHeight="1" x14ac:dyDescent="0.3">
      <c r="A548" s="44" t="e">
        <f>IF(ISBLANK(Employees[[#This Row],[Employee Name]]),"",A547+1)</f>
        <v>#REF!</v>
      </c>
      <c r="B548" s="8" t="str">
        <f>CONCATENATE(Employees[[#This Row],[Lastname]]," ",Employees[[#This Row],[Firstname]], " ",LEFT(Employees[[#This Row],[Middlename]],1),IF(ISBLANK(Employees[[#This Row],[Middlename]])," ","."))</f>
        <v>PARAISO MARIA LORENA D.</v>
      </c>
      <c r="C548" s="8" t="s">
        <v>1618</v>
      </c>
      <c r="D548" s="8" t="s">
        <v>1619</v>
      </c>
      <c r="E548" s="8" t="s">
        <v>1620</v>
      </c>
      <c r="F548" s="8" t="s">
        <v>1290</v>
      </c>
      <c r="G548" s="18" t="s">
        <v>1290</v>
      </c>
      <c r="H548" s="8" t="s">
        <v>1707</v>
      </c>
      <c r="I548" s="8" t="b">
        <f>COUNTIF(Employees[Employee Name],Employees[[#This Row],[Employee Name]])&gt;1</f>
        <v>0</v>
      </c>
    </row>
    <row r="549" spans="1:9" ht="30" hidden="1" customHeight="1" x14ac:dyDescent="0.3">
      <c r="A549" s="44" t="e">
        <f>IF(ISBLANK(Employees[[#This Row],[Employee Name]]),"",A548+1)</f>
        <v>#REF!</v>
      </c>
      <c r="B549" s="8" t="str">
        <f>CONCATENATE(Employees[[#This Row],[Lastname]]," ",Employees[[#This Row],[Firstname]], " ",LEFT(Employees[[#This Row],[Middlename]],1),IF(ISBLANK(Employees[[#This Row],[Middlename]])," ","."))</f>
        <v>PARAS TEOFILA A.</v>
      </c>
      <c r="C549" s="8" t="s">
        <v>310</v>
      </c>
      <c r="D549" s="8" t="s">
        <v>311</v>
      </c>
      <c r="E549" s="8" t="s">
        <v>88</v>
      </c>
      <c r="F549" s="8" t="s">
        <v>312</v>
      </c>
      <c r="G549" s="18" t="s">
        <v>1996</v>
      </c>
      <c r="H549" s="8" t="s">
        <v>271</v>
      </c>
      <c r="I549" s="8" t="b">
        <f>COUNTIF(Employees[Employee Name],Employees[[#This Row],[Employee Name]])&gt;1</f>
        <v>0</v>
      </c>
    </row>
    <row r="550" spans="1:9" ht="30" hidden="1" customHeight="1" x14ac:dyDescent="0.3">
      <c r="A550" s="44" t="e">
        <f>IF(ISBLANK(Employees[[#This Row],[Employee Name]]),"",A549+1)</f>
        <v>#REF!</v>
      </c>
      <c r="B550" s="8" t="str">
        <f>CONCATENATE(Employees[[#This Row],[Lastname]]," ",Employees[[#This Row],[Firstname]], " ",LEFT(Employees[[#This Row],[Middlename]],1),IF(ISBLANK(Employees[[#This Row],[Middlename]])," ","."))</f>
        <v>PARASDAS OFELIA C.</v>
      </c>
      <c r="C550" s="8" t="s">
        <v>1098</v>
      </c>
      <c r="D550" s="8" t="s">
        <v>197</v>
      </c>
      <c r="E550" s="8" t="s">
        <v>1318</v>
      </c>
      <c r="F550" s="8" t="s">
        <v>198</v>
      </c>
      <c r="G550" s="18" t="s">
        <v>1996</v>
      </c>
      <c r="H550" s="18" t="s">
        <v>366</v>
      </c>
      <c r="I550" s="8" t="b">
        <f>COUNTIF(Employees[Employee Name],Employees[[#This Row],[Employee Name]])&gt;1</f>
        <v>0</v>
      </c>
    </row>
    <row r="551" spans="1:9" ht="30" hidden="1" customHeight="1" x14ac:dyDescent="0.3">
      <c r="A551" s="44" t="e">
        <f>IF(ISBLANK(Employees[[#This Row],[Employee Name]]),"",A550+1)</f>
        <v>#REF!</v>
      </c>
      <c r="B551" s="8" t="str">
        <f>CONCATENATE(Employees[[#This Row],[Lastname]]," ",Employees[[#This Row],[Firstname]], " ",LEFT(Employees[[#This Row],[Middlename]],1),IF(ISBLANK(Employees[[#This Row],[Middlename]])," ","."))</f>
        <v>PARRA ANABELLE P.</v>
      </c>
      <c r="C551" s="18" t="s">
        <v>225</v>
      </c>
      <c r="D551" s="18" t="s">
        <v>2289</v>
      </c>
      <c r="E551" s="18" t="s">
        <v>2290</v>
      </c>
      <c r="F551" s="18" t="s">
        <v>198</v>
      </c>
      <c r="G551" s="8"/>
      <c r="H551" s="18" t="s">
        <v>2291</v>
      </c>
      <c r="I551" s="8" t="b">
        <f>COUNTIF(Employees[Employee Name],Employees[[#This Row],[Employee Name]])&gt;1</f>
        <v>0</v>
      </c>
    </row>
    <row r="552" spans="1:9" ht="30" hidden="1" customHeight="1" x14ac:dyDescent="0.3">
      <c r="A552" s="44" t="e">
        <f>IF(ISBLANK(Employees[[#This Row],[Employee Name]]),"",A551+1)</f>
        <v>#REF!</v>
      </c>
      <c r="B552" s="8" t="str">
        <f>CONCATENATE(Employees[[#This Row],[Lastname]]," ",Employees[[#This Row],[Firstname]], " ",LEFT(Employees[[#This Row],[Middlename]],1),IF(ISBLANK(Employees[[#This Row],[Middlename]])," ","."))</f>
        <v>PARRA LORNA A.</v>
      </c>
      <c r="C552" s="8" t="s">
        <v>225</v>
      </c>
      <c r="D552" s="8" t="s">
        <v>1349</v>
      </c>
      <c r="E552" s="8" t="s">
        <v>88</v>
      </c>
      <c r="F552" s="8" t="s">
        <v>1344</v>
      </c>
      <c r="G552" s="18" t="s">
        <v>1996</v>
      </c>
      <c r="H552" s="8" t="s">
        <v>361</v>
      </c>
      <c r="I552" s="8" t="b">
        <f>COUNTIF(Employees[Employee Name],Employees[[#This Row],[Employee Name]])&gt;1</f>
        <v>0</v>
      </c>
    </row>
    <row r="553" spans="1:9" ht="30" hidden="1" customHeight="1" x14ac:dyDescent="0.3">
      <c r="A553" s="44" t="e">
        <f>IF(ISBLANK(Employees[[#This Row],[Employee Name]]),"",A552+1)</f>
        <v>#REF!</v>
      </c>
      <c r="B553" s="8" t="str">
        <f>CONCATENATE(Employees[[#This Row],[Lastname]]," ",Employees[[#This Row],[Firstname]], " ",LEFT(Employees[[#This Row],[Middlename]],1),IF(ISBLANK(Employees[[#This Row],[Middlename]])," ","."))</f>
        <v>PARRA MARCIANA L.</v>
      </c>
      <c r="C553" s="8" t="s">
        <v>225</v>
      </c>
      <c r="D553" s="8" t="s">
        <v>226</v>
      </c>
      <c r="E553" s="8" t="s">
        <v>227</v>
      </c>
      <c r="F553" s="8" t="s">
        <v>223</v>
      </c>
      <c r="G553" s="8" t="s">
        <v>1996</v>
      </c>
      <c r="H553" s="8" t="s">
        <v>213</v>
      </c>
      <c r="I553" s="8" t="b">
        <f>COUNTIF(Employees[Employee Name],Employees[[#This Row],[Employee Name]])&gt;1</f>
        <v>0</v>
      </c>
    </row>
    <row r="554" spans="1:9" ht="30" hidden="1" customHeight="1" x14ac:dyDescent="0.3">
      <c r="A554" s="44" t="e">
        <f>IF(ISBLANK(Employees[[#This Row],[Employee Name]]),"",A553+1)</f>
        <v>#REF!</v>
      </c>
      <c r="B554" s="8" t="str">
        <f>CONCATENATE(Employees[[#This Row],[Lastname]]," ",Employees[[#This Row],[Firstname]], " ",LEFT(Employees[[#This Row],[Middlename]],1),IF(ISBLANK(Employees[[#This Row],[Middlename]])," ","."))</f>
        <v>PARRA VICTORIA S.</v>
      </c>
      <c r="C554" s="8" t="s">
        <v>225</v>
      </c>
      <c r="D554" s="8" t="s">
        <v>625</v>
      </c>
      <c r="E554" s="8" t="s">
        <v>161</v>
      </c>
      <c r="F554" s="8" t="s">
        <v>198</v>
      </c>
      <c r="G554" s="18" t="s">
        <v>1996</v>
      </c>
      <c r="H554" s="8" t="s">
        <v>286</v>
      </c>
      <c r="I554" s="8" t="b">
        <f>COUNTIF(Employees[Employee Name],Employees[[#This Row],[Employee Name]])&gt;1</f>
        <v>0</v>
      </c>
    </row>
    <row r="555" spans="1:9" ht="30" hidden="1" customHeight="1" x14ac:dyDescent="0.3">
      <c r="A555" s="44" t="e">
        <f>IF(ISBLANK(Employees[[#This Row],[Employee Name]]),"",A554+1)</f>
        <v>#REF!</v>
      </c>
      <c r="B555" s="8" t="str">
        <f>CONCATENATE(Employees[[#This Row],[Lastname]]," ",Employees[[#This Row],[Firstname]], " ",LEFT(Employees[[#This Row],[Middlename]],1),IF(ISBLANK(Employees[[#This Row],[Middlename]])," ","."))</f>
        <v>PARRA VIOLETA C.</v>
      </c>
      <c r="C555" s="8" t="s">
        <v>225</v>
      </c>
      <c r="D555" s="8" t="s">
        <v>99</v>
      </c>
      <c r="E555" s="8" t="s">
        <v>134</v>
      </c>
      <c r="F555" s="8" t="s">
        <v>897</v>
      </c>
      <c r="G555" s="8" t="s">
        <v>1996</v>
      </c>
      <c r="H555" s="8" t="s">
        <v>156</v>
      </c>
      <c r="I555" s="8" t="b">
        <f>COUNTIF(Employees[Employee Name],Employees[[#This Row],[Employee Name]])&gt;1</f>
        <v>0</v>
      </c>
    </row>
    <row r="556" spans="1:9" ht="30" hidden="1" customHeight="1" x14ac:dyDescent="0.3">
      <c r="A556" s="44" t="e">
        <f>IF(ISBLANK(Employees[[#This Row],[Employee Name]]),"",A555+1)</f>
        <v>#REF!</v>
      </c>
      <c r="B556" s="8" t="str">
        <f>CONCATENATE(Employees[[#This Row],[Lastname]]," ",Employees[[#This Row],[Firstname]], " ",LEFT(Employees[[#This Row],[Middlename]],1),IF(ISBLANK(Employees[[#This Row],[Middlename]])," ","."))</f>
        <v>PASCUA LORENA D.</v>
      </c>
      <c r="C556" s="8" t="s">
        <v>190</v>
      </c>
      <c r="D556" s="8" t="s">
        <v>191</v>
      </c>
      <c r="E556" s="8" t="s">
        <v>447</v>
      </c>
      <c r="F556" s="8" t="s">
        <v>192</v>
      </c>
      <c r="G556" s="8" t="s">
        <v>1996</v>
      </c>
      <c r="H556" s="8" t="s">
        <v>97</v>
      </c>
      <c r="I556" s="8" t="b">
        <f>COUNTIF(Employees[Employee Name],Employees[[#This Row],[Employee Name]])&gt;1</f>
        <v>0</v>
      </c>
    </row>
    <row r="557" spans="1:9" ht="30" hidden="1" customHeight="1" x14ac:dyDescent="0.3">
      <c r="A557" s="44" t="e">
        <f>IF(ISBLANK(Employees[[#This Row],[Employee Name]]),"",A556+1)</f>
        <v>#REF!</v>
      </c>
      <c r="B557" s="8" t="str">
        <f>CONCATENATE(Employees[[#This Row],[Lastname]]," ",Employees[[#This Row],[Firstname]], " ",LEFT(Employees[[#This Row],[Middlename]],1),IF(ISBLANK(Employees[[#This Row],[Middlename]])," ","."))</f>
        <v>PASENAGO MAIDEN A.</v>
      </c>
      <c r="C557" s="18" t="s">
        <v>2054</v>
      </c>
      <c r="D557" s="18" t="s">
        <v>1027</v>
      </c>
      <c r="E557" s="18" t="s">
        <v>1028</v>
      </c>
      <c r="F557" s="8"/>
      <c r="G557" s="8"/>
      <c r="H557" s="8"/>
      <c r="I557" s="8" t="b">
        <f>COUNTIF(Employees[Employee Name],Employees[[#This Row],[Employee Name]])&gt;1</f>
        <v>0</v>
      </c>
    </row>
    <row r="558" spans="1:9" ht="30" hidden="1" customHeight="1" x14ac:dyDescent="0.3">
      <c r="A558" s="44" t="e">
        <f>IF(ISBLANK(Employees[[#This Row],[Employee Name]]),"",A557+1)</f>
        <v>#REF!</v>
      </c>
      <c r="B558" s="8" t="str">
        <f>CONCATENATE(Employees[[#This Row],[Lastname]]," ",Employees[[#This Row],[Firstname]], " ",LEFT(Employees[[#This Row],[Middlename]],1),IF(ISBLANK(Employees[[#This Row],[Middlename]])," ","."))</f>
        <v>PATAWE ELMA M.</v>
      </c>
      <c r="C558" s="8" t="s">
        <v>1228</v>
      </c>
      <c r="D558" s="8" t="s">
        <v>1229</v>
      </c>
      <c r="E558" s="8" t="s">
        <v>84</v>
      </c>
      <c r="F558" s="18" t="s">
        <v>2005</v>
      </c>
      <c r="G558" s="18" t="s">
        <v>1996</v>
      </c>
      <c r="H558" s="18" t="s">
        <v>1230</v>
      </c>
      <c r="I558" s="8" t="b">
        <f>COUNTIF(Employees[Employee Name],Employees[[#This Row],[Employee Name]])&gt;1</f>
        <v>0</v>
      </c>
    </row>
    <row r="559" spans="1:9" ht="30" hidden="1" customHeight="1" x14ac:dyDescent="0.3">
      <c r="A559" s="44" t="e">
        <f>IF(ISBLANK(Employees[[#This Row],[Employee Name]]),"",A558+1)</f>
        <v>#REF!</v>
      </c>
      <c r="B559" s="8" t="str">
        <f>CONCATENATE(Employees[[#This Row],[Lastname]]," ",Employees[[#This Row],[Firstname]], " ",LEFT(Employees[[#This Row],[Middlename]],1),IF(ISBLANK(Employees[[#This Row],[Middlename]])," ","."))</f>
        <v>PATERNO MARIA LOURDERS P.</v>
      </c>
      <c r="C559" s="8" t="s">
        <v>633</v>
      </c>
      <c r="D559" s="8" t="s">
        <v>1621</v>
      </c>
      <c r="E559" s="8" t="s">
        <v>124</v>
      </c>
      <c r="F559" s="8" t="s">
        <v>1290</v>
      </c>
      <c r="G559" s="18" t="s">
        <v>1290</v>
      </c>
      <c r="H559" s="8" t="s">
        <v>366</v>
      </c>
      <c r="I559" s="8" t="b">
        <f>COUNTIF(Employees[Employee Name],Employees[[#This Row],[Employee Name]])&gt;1</f>
        <v>0</v>
      </c>
    </row>
    <row r="560" spans="1:9" ht="30" hidden="1" customHeight="1" x14ac:dyDescent="0.3">
      <c r="A560" s="44" t="e">
        <f>IF(ISBLANK(Employees[[#This Row],[Employee Name]]),"",A559+1)</f>
        <v>#REF!</v>
      </c>
      <c r="B560" s="8" t="str">
        <f>CONCATENATE(Employees[[#This Row],[Lastname]]," ",Employees[[#This Row],[Firstname]], " ",LEFT(Employees[[#This Row],[Middlename]],1),IF(ISBLANK(Employees[[#This Row],[Middlename]])," ","."))</f>
        <v>PATERNO PAULINO P.</v>
      </c>
      <c r="C560" s="8" t="s">
        <v>633</v>
      </c>
      <c r="D560" s="8" t="s">
        <v>634</v>
      </c>
      <c r="E560" s="8" t="s">
        <v>124</v>
      </c>
      <c r="F560" s="8" t="s">
        <v>198</v>
      </c>
      <c r="G560" s="18" t="s">
        <v>1996</v>
      </c>
      <c r="H560" s="8" t="s">
        <v>286</v>
      </c>
      <c r="I560" s="8" t="b">
        <f>COUNTIF(Employees[Employee Name],Employees[[#This Row],[Employee Name]])&gt;1</f>
        <v>0</v>
      </c>
    </row>
    <row r="561" spans="1:9" ht="30" hidden="1" customHeight="1" x14ac:dyDescent="0.3">
      <c r="A561" s="44" t="e">
        <f>IF(ISBLANK(Employees[[#This Row],[Employee Name]]),"",A560+1)</f>
        <v>#REF!</v>
      </c>
      <c r="B561" s="8" t="str">
        <f>CONCATENATE(Employees[[#This Row],[Lastname]]," ",Employees[[#This Row],[Firstname]], " ",LEFT(Employees[[#This Row],[Middlename]],1),IF(ISBLANK(Employees[[#This Row],[Middlename]])," ","."))</f>
        <v>PATRICIO APRIL V.</v>
      </c>
      <c r="C561" s="8" t="s">
        <v>1224</v>
      </c>
      <c r="D561" s="8" t="s">
        <v>1225</v>
      </c>
      <c r="E561" s="8" t="s">
        <v>345</v>
      </c>
      <c r="F561" s="18" t="s">
        <v>212</v>
      </c>
      <c r="G561" s="18" t="s">
        <v>1996</v>
      </c>
      <c r="H561" s="8"/>
      <c r="I561" s="8" t="b">
        <f>COUNTIF(Employees[Employee Name],Employees[[#This Row],[Employee Name]])&gt;1</f>
        <v>0</v>
      </c>
    </row>
    <row r="562" spans="1:9" ht="30" hidden="1" customHeight="1" x14ac:dyDescent="0.3">
      <c r="A562" s="44" t="e">
        <f>IF(ISBLANK(Employees[[#This Row],[Employee Name]]),"",A561+1)</f>
        <v>#REF!</v>
      </c>
      <c r="B562" s="8" t="str">
        <f>CONCATENATE(Employees[[#This Row],[Lastname]]," ",Employees[[#This Row],[Firstname]], " ",LEFT(Employees[[#This Row],[Middlename]],1),IF(ISBLANK(Employees[[#This Row],[Middlename]])," ","."))</f>
        <v xml:space="preserve">PAYAD ALEXANDER  </v>
      </c>
      <c r="C562" s="8" t="s">
        <v>457</v>
      </c>
      <c r="D562" s="8" t="s">
        <v>565</v>
      </c>
      <c r="E562" s="8"/>
      <c r="F562" s="18" t="s">
        <v>198</v>
      </c>
      <c r="G562" s="18" t="s">
        <v>1996</v>
      </c>
      <c r="H562" s="8" t="s">
        <v>289</v>
      </c>
      <c r="I562" s="8" t="b">
        <f>COUNTIF(Employees[Employee Name],Employees[[#This Row],[Employee Name]])&gt;1</f>
        <v>0</v>
      </c>
    </row>
    <row r="563" spans="1:9" ht="30" hidden="1" customHeight="1" x14ac:dyDescent="0.3">
      <c r="A563" s="44" t="e">
        <f>IF(ISBLANK(Employees[[#This Row],[Employee Name]]),"",A562+1)</f>
        <v>#REF!</v>
      </c>
      <c r="B563" s="8" t="str">
        <f>CONCATENATE(Employees[[#This Row],[Lastname]]," ",Employees[[#This Row],[Firstname]], " ",LEFT(Employees[[#This Row],[Middlename]],1),IF(ISBLANK(Employees[[#This Row],[Middlename]])," ","."))</f>
        <v>PAYAD EDGARDO F.</v>
      </c>
      <c r="C563" s="8" t="s">
        <v>457</v>
      </c>
      <c r="D563" s="8" t="s">
        <v>1108</v>
      </c>
      <c r="E563" s="8" t="s">
        <v>237</v>
      </c>
      <c r="F563" s="18" t="s">
        <v>125</v>
      </c>
      <c r="G563" s="18" t="s">
        <v>1996</v>
      </c>
      <c r="H563" s="8" t="s">
        <v>289</v>
      </c>
      <c r="I563" s="8" t="b">
        <f>COUNTIF(Employees[Employee Name],Employees[[#This Row],[Employee Name]])&gt;1</f>
        <v>0</v>
      </c>
    </row>
    <row r="564" spans="1:9" ht="30" hidden="1" customHeight="1" x14ac:dyDescent="0.3">
      <c r="A564" s="44" t="e">
        <f>IF(ISBLANK(Employees[[#This Row],[Employee Name]]),"",A563+1)</f>
        <v>#REF!</v>
      </c>
      <c r="B564" s="8" t="str">
        <f>CONCATENATE(Employees[[#This Row],[Lastname]]," ",Employees[[#This Row],[Firstname]], " ",LEFT(Employees[[#This Row],[Middlename]],1),IF(ISBLANK(Employees[[#This Row],[Middlename]])," ","."))</f>
        <v>PAYAD MARICEL  Q.</v>
      </c>
      <c r="C564" s="8" t="s">
        <v>457</v>
      </c>
      <c r="D564" s="8" t="s">
        <v>458</v>
      </c>
      <c r="E564" s="8" t="s">
        <v>1107</v>
      </c>
      <c r="F564" s="18" t="s">
        <v>198</v>
      </c>
      <c r="G564" s="18" t="s">
        <v>1996</v>
      </c>
      <c r="H564" s="8" t="s">
        <v>89</v>
      </c>
      <c r="I564" s="8" t="b">
        <f>COUNTIF(Employees[Employee Name],Employees[[#This Row],[Employee Name]])&gt;1</f>
        <v>0</v>
      </c>
    </row>
    <row r="565" spans="1:9" ht="30" hidden="1" customHeight="1" x14ac:dyDescent="0.3">
      <c r="A565" s="44" t="e">
        <f>IF(ISBLANK(Employees[[#This Row],[Employee Name]]),"",A564+1)</f>
        <v>#REF!</v>
      </c>
      <c r="B565" s="8" t="str">
        <f>CONCATENATE(Employees[[#This Row],[Lastname]]," ",Employees[[#This Row],[Firstname]], " ",LEFT(Employees[[#This Row],[Middlename]],1),IF(ISBLANK(Employees[[#This Row],[Middlename]])," ","."))</f>
        <v xml:space="preserve">PAYAD RONALDO  </v>
      </c>
      <c r="C565" s="8" t="s">
        <v>457</v>
      </c>
      <c r="D565" s="8" t="s">
        <v>1622</v>
      </c>
      <c r="E565" s="8"/>
      <c r="F565" s="8" t="s">
        <v>1290</v>
      </c>
      <c r="G565" s="18" t="s">
        <v>1290</v>
      </c>
      <c r="H565" s="8" t="s">
        <v>289</v>
      </c>
      <c r="I565" s="8" t="b">
        <f>COUNTIF(Employees[Employee Name],Employees[[#This Row],[Employee Name]])&gt;1</f>
        <v>0</v>
      </c>
    </row>
    <row r="566" spans="1:9" ht="30" hidden="1" customHeight="1" x14ac:dyDescent="0.3">
      <c r="A566" s="44" t="e">
        <f>IF(ISBLANK(Employees[[#This Row],[Employee Name]]),"",A565+1)</f>
        <v>#REF!</v>
      </c>
      <c r="B566" s="8" t="str">
        <f>CONCATENATE(Employees[[#This Row],[Lastname]]," ",Employees[[#This Row],[Firstname]], " ",LEFT(Employees[[#This Row],[Middlename]],1),IF(ISBLANK(Employees[[#This Row],[Middlename]])," ","."))</f>
        <v>PAZ JOSUE O.</v>
      </c>
      <c r="C566" s="8" t="s">
        <v>1623</v>
      </c>
      <c r="D566" s="8" t="s">
        <v>1624</v>
      </c>
      <c r="E566" s="8" t="s">
        <v>1625</v>
      </c>
      <c r="F566" s="8" t="s">
        <v>1290</v>
      </c>
      <c r="G566" s="18" t="s">
        <v>1290</v>
      </c>
      <c r="H566" s="8" t="s">
        <v>289</v>
      </c>
      <c r="I566" s="8" t="b">
        <f>COUNTIF(Employees[Employee Name],Employees[[#This Row],[Employee Name]])&gt;1</f>
        <v>0</v>
      </c>
    </row>
    <row r="567" spans="1:9" ht="30" hidden="1" customHeight="1" x14ac:dyDescent="0.3">
      <c r="A567" s="44" t="e">
        <f>IF(ISBLANK(Employees[[#This Row],[Employee Name]]),"",A566+1)</f>
        <v>#REF!</v>
      </c>
      <c r="B567" s="8" t="str">
        <f>CONCATENATE(Employees[[#This Row],[Lastname]]," ",Employees[[#This Row],[Firstname]], " ",LEFT(Employees[[#This Row],[Middlename]],1),IF(ISBLANK(Employees[[#This Row],[Middlename]])," ","."))</f>
        <v>PEJI NARCISO V.</v>
      </c>
      <c r="C567" s="8" t="s">
        <v>866</v>
      </c>
      <c r="D567" s="8" t="s">
        <v>1626</v>
      </c>
      <c r="E567" s="8" t="s">
        <v>861</v>
      </c>
      <c r="F567" s="8" t="s">
        <v>1704</v>
      </c>
      <c r="G567" s="18" t="s">
        <v>1704</v>
      </c>
      <c r="H567" s="8" t="s">
        <v>1709</v>
      </c>
      <c r="I567" s="8" t="b">
        <f>COUNTIF(Employees[Employee Name],Employees[[#This Row],[Employee Name]])&gt;1</f>
        <v>0</v>
      </c>
    </row>
    <row r="568" spans="1:9" ht="30" hidden="1" customHeight="1" x14ac:dyDescent="0.3">
      <c r="A568" s="44" t="e">
        <f>IF(ISBLANK(Employees[[#This Row],[Employee Name]]),"",A567+1)</f>
        <v>#REF!</v>
      </c>
      <c r="B568" s="8" t="str">
        <f>CONCATENATE(Employees[[#This Row],[Lastname]]," ",Employees[[#This Row],[Firstname]], " ",LEFT(Employees[[#This Row],[Middlename]],1),IF(ISBLANK(Employees[[#This Row],[Middlename]])," ","."))</f>
        <v>PEJI REGINE B.</v>
      </c>
      <c r="C568" s="8" t="s">
        <v>866</v>
      </c>
      <c r="D568" s="8" t="s">
        <v>1627</v>
      </c>
      <c r="E568" s="8" t="s">
        <v>1628</v>
      </c>
      <c r="F568" s="8" t="s">
        <v>1290</v>
      </c>
      <c r="G568" s="18" t="s">
        <v>1290</v>
      </c>
      <c r="H568" s="8" t="s">
        <v>126</v>
      </c>
      <c r="I568" s="8" t="b">
        <f>COUNTIF(Employees[Employee Name],Employees[[#This Row],[Employee Name]])&gt;1</f>
        <v>0</v>
      </c>
    </row>
    <row r="569" spans="1:9" ht="30" hidden="1" customHeight="1" x14ac:dyDescent="0.3">
      <c r="A569" s="44" t="e">
        <f>IF(ISBLANK(Employees[[#This Row],[Employee Name]]),"",A568+1)</f>
        <v>#REF!</v>
      </c>
      <c r="B569" s="8" t="str">
        <f>CONCATENATE(Employees[[#This Row],[Lastname]]," ",Employees[[#This Row],[Firstname]], " ",LEFT(Employees[[#This Row],[Middlename]],1),IF(ISBLANK(Employees[[#This Row],[Middlename]])," ","."))</f>
        <v>PELIMBERGO MICHELLE A.</v>
      </c>
      <c r="C569" s="8" t="s">
        <v>1011</v>
      </c>
      <c r="D569" s="8" t="s">
        <v>1012</v>
      </c>
      <c r="E569" s="8" t="s">
        <v>1013</v>
      </c>
      <c r="F569" s="8" t="s">
        <v>212</v>
      </c>
      <c r="G569" s="18" t="s">
        <v>1996</v>
      </c>
      <c r="H569" s="8" t="s">
        <v>213</v>
      </c>
      <c r="I569" s="8" t="b">
        <f>COUNTIF(Employees[Employee Name],Employees[[#This Row],[Employee Name]])&gt;1</f>
        <v>0</v>
      </c>
    </row>
    <row r="570" spans="1:9" ht="30" hidden="1" customHeight="1" x14ac:dyDescent="0.3">
      <c r="A570" s="44" t="e">
        <f>IF(ISBLANK(Employees[[#This Row],[Employee Name]]),"",A569+1)</f>
        <v>#REF!</v>
      </c>
      <c r="B570" s="8" t="str">
        <f>CONCATENATE(Employees[[#This Row],[Lastname]]," ",Employees[[#This Row],[Firstname]], " ",LEFT(Employees[[#This Row],[Middlename]],1),IF(ISBLANK(Employees[[#This Row],[Middlename]])," ","."))</f>
        <v>PELLO BIANCA CAMILLE U.</v>
      </c>
      <c r="C570" s="8" t="s">
        <v>2361</v>
      </c>
      <c r="D570" s="8" t="s">
        <v>2366</v>
      </c>
      <c r="E570" s="8" t="s">
        <v>2363</v>
      </c>
      <c r="F570" s="8" t="s">
        <v>2367</v>
      </c>
      <c r="G570" s="8" t="s">
        <v>2368</v>
      </c>
      <c r="H570" s="8" t="s">
        <v>361</v>
      </c>
      <c r="I570" s="8" t="b">
        <f>COUNTIF(Employees[Employee Name],Employees[[#This Row],[Employee Name]])&gt;1</f>
        <v>0</v>
      </c>
    </row>
    <row r="571" spans="1:9" ht="30" hidden="1" customHeight="1" x14ac:dyDescent="0.3">
      <c r="A571" s="44" t="e">
        <f>IF(ISBLANK(Employees[[#This Row],[Employee Name]]),"",A570+1)</f>
        <v>#REF!</v>
      </c>
      <c r="B571" s="8" t="str">
        <f>CONCATENATE(Employees[[#This Row],[Lastname]]," ",Employees[[#This Row],[Firstname]], " ",LEFT(Employees[[#This Row],[Middlename]],1),IF(ISBLANK(Employees[[#This Row],[Middlename]])," ","."))</f>
        <v>PELLO EMILMA U.</v>
      </c>
      <c r="C571" s="18" t="s">
        <v>2361</v>
      </c>
      <c r="D571" s="18" t="s">
        <v>2362</v>
      </c>
      <c r="E571" s="18" t="s">
        <v>2363</v>
      </c>
      <c r="F571" s="18" t="s">
        <v>2364</v>
      </c>
      <c r="G571" s="18" t="s">
        <v>1996</v>
      </c>
      <c r="H571" s="18" t="s">
        <v>141</v>
      </c>
      <c r="I571" s="8" t="b">
        <f>COUNTIF(Employees[Employee Name],Employees[[#This Row],[Employee Name]])&gt;1</f>
        <v>0</v>
      </c>
    </row>
    <row r="572" spans="1:9" ht="30" hidden="1" customHeight="1" x14ac:dyDescent="0.3">
      <c r="A572" s="44" t="e">
        <f>IF(ISBLANK(Employees[[#This Row],[Employee Name]]),"",A571+1)</f>
        <v>#REF!</v>
      </c>
      <c r="B572" s="8" t="str">
        <f>CONCATENATE(Employees[[#This Row],[Lastname]]," ",Employees[[#This Row],[Firstname]], " ",LEFT(Employees[[#This Row],[Middlename]],1),IF(ISBLANK(Employees[[#This Row],[Middlename]])," ","."))</f>
        <v>PEÑAFIEL MELISSA Q.</v>
      </c>
      <c r="C572" s="8" t="s">
        <v>613</v>
      </c>
      <c r="D572" s="8" t="s">
        <v>614</v>
      </c>
      <c r="E572" s="8" t="s">
        <v>1107</v>
      </c>
      <c r="F572" s="8" t="s">
        <v>125</v>
      </c>
      <c r="G572" s="18" t="s">
        <v>1996</v>
      </c>
      <c r="H572" s="8" t="s">
        <v>182</v>
      </c>
      <c r="I572" s="8" t="b">
        <f>COUNTIF(Employees[Employee Name],Employees[[#This Row],[Employee Name]])&gt;1</f>
        <v>0</v>
      </c>
    </row>
    <row r="573" spans="1:9" ht="30" hidden="1" customHeight="1" x14ac:dyDescent="0.3">
      <c r="A573" s="44" t="e">
        <f>IF(ISBLANK(Employees[[#This Row],[Employee Name]]),"",A572+1)</f>
        <v>#REF!</v>
      </c>
      <c r="B573" s="8" t="str">
        <f>CONCATENATE(Employees[[#This Row],[Lastname]]," ",Employees[[#This Row],[Firstname]], " ",LEFT(Employees[[#This Row],[Middlename]],1),IF(ISBLANK(Employees[[#This Row],[Middlename]])," ","."))</f>
        <v>PEÑAFLORIDA LORYN B.</v>
      </c>
      <c r="C573" s="8" t="s">
        <v>738</v>
      </c>
      <c r="D573" s="8" t="s">
        <v>739</v>
      </c>
      <c r="E573" s="8" t="s">
        <v>145</v>
      </c>
      <c r="F573" s="8" t="s">
        <v>212</v>
      </c>
      <c r="G573" s="18" t="s">
        <v>1996</v>
      </c>
      <c r="H573" s="8" t="s">
        <v>213</v>
      </c>
      <c r="I573" s="8" t="b">
        <f>COUNTIF(Employees[Employee Name],Employees[[#This Row],[Employee Name]])&gt;1</f>
        <v>0</v>
      </c>
    </row>
    <row r="574" spans="1:9" ht="30" hidden="1" customHeight="1" x14ac:dyDescent="0.3">
      <c r="A574" s="44" t="e">
        <f>IF(ISBLANK(Employees[[#This Row],[Employee Name]]),"",A573+1)</f>
        <v>#REF!</v>
      </c>
      <c r="B574" s="8" t="str">
        <f>CONCATENATE(Employees[[#This Row],[Lastname]]," ",Employees[[#This Row],[Firstname]], " ",LEFT(Employees[[#This Row],[Middlename]],1),IF(ISBLANK(Employees[[#This Row],[Middlename]])," ","."))</f>
        <v>PENALES GLORIA P.</v>
      </c>
      <c r="C574" s="8" t="s">
        <v>712</v>
      </c>
      <c r="D574" s="8" t="s">
        <v>661</v>
      </c>
      <c r="E574" s="8" t="s">
        <v>124</v>
      </c>
      <c r="F574" s="8" t="s">
        <v>756</v>
      </c>
      <c r="G574" s="8" t="s">
        <v>1996</v>
      </c>
      <c r="H574" s="8" t="s">
        <v>463</v>
      </c>
      <c r="I574" s="8" t="b">
        <f>COUNTIF(Employees[Employee Name],Employees[[#This Row],[Employee Name]])&gt;1</f>
        <v>0</v>
      </c>
    </row>
    <row r="575" spans="1:9" ht="30" hidden="1" customHeight="1" x14ac:dyDescent="0.3">
      <c r="A575" s="44" t="e">
        <f>IF(ISBLANK(Employees[[#This Row],[Employee Name]]),"",A574+1)</f>
        <v>#REF!</v>
      </c>
      <c r="B575" s="8" t="str">
        <f>CONCATENATE(Employees[[#This Row],[Lastname]]," ",Employees[[#This Row],[Firstname]], " ",LEFT(Employees[[#This Row],[Middlename]],1),IF(ISBLANK(Employees[[#This Row],[Middlename]])," ","."))</f>
        <v>PENALES GUILLERMA B.</v>
      </c>
      <c r="C575" s="8" t="s">
        <v>712</v>
      </c>
      <c r="D575" s="8" t="s">
        <v>713</v>
      </c>
      <c r="E575" s="8" t="s">
        <v>145</v>
      </c>
      <c r="F575" s="8" t="s">
        <v>312</v>
      </c>
      <c r="G575" s="18" t="s">
        <v>1996</v>
      </c>
      <c r="H575" s="8" t="s">
        <v>182</v>
      </c>
      <c r="I575" s="8" t="b">
        <f>COUNTIF(Employees[Employee Name],Employees[[#This Row],[Employee Name]])&gt;1</f>
        <v>0</v>
      </c>
    </row>
    <row r="576" spans="1:9" ht="30" hidden="1" customHeight="1" x14ac:dyDescent="0.3">
      <c r="A576" s="44" t="e">
        <f>IF(ISBLANK(Employees[[#This Row],[Employee Name]]),"",A575+1)</f>
        <v>#REF!</v>
      </c>
      <c r="B576" s="8" t="str">
        <f>CONCATENATE(Employees[[#This Row],[Lastname]]," ",Employees[[#This Row],[Firstname]], " ",LEFT(Employees[[#This Row],[Middlename]],1),IF(ISBLANK(Employees[[#This Row],[Middlename]])," ","."))</f>
        <v>PEÑANO DARYL BAMBI B.</v>
      </c>
      <c r="C576" s="8" t="s">
        <v>1313</v>
      </c>
      <c r="D576" s="8" t="s">
        <v>1032</v>
      </c>
      <c r="E576" s="8" t="s">
        <v>1033</v>
      </c>
      <c r="F576" s="8" t="s">
        <v>96</v>
      </c>
      <c r="G576" s="8" t="s">
        <v>1996</v>
      </c>
      <c r="H576" s="8" t="s">
        <v>97</v>
      </c>
      <c r="I576" s="8" t="b">
        <f>COUNTIF(Employees[Employee Name],Employees[[#This Row],[Employee Name]])&gt;1</f>
        <v>0</v>
      </c>
    </row>
    <row r="577" spans="1:9" ht="30" hidden="1" customHeight="1" x14ac:dyDescent="0.3">
      <c r="A577" s="44" t="e">
        <f>IF(ISBLANK(Employees[[#This Row],[Employee Name]]),"",A576+1)</f>
        <v>#REF!</v>
      </c>
      <c r="B577" s="8" t="str">
        <f>CONCATENATE(Employees[[#This Row],[Lastname]]," ",Employees[[#This Row],[Firstname]], " ",LEFT(Employees[[#This Row],[Middlename]],1),IF(ISBLANK(Employees[[#This Row],[Middlename]])," ","."))</f>
        <v>PEÑARANDA MARIA KEREN N.</v>
      </c>
      <c r="C577" s="8" t="s">
        <v>1276</v>
      </c>
      <c r="D577" s="8" t="s">
        <v>1277</v>
      </c>
      <c r="E577" s="8" t="s">
        <v>334</v>
      </c>
      <c r="F577" s="8" t="s">
        <v>1278</v>
      </c>
      <c r="G577" s="8" t="s">
        <v>1996</v>
      </c>
      <c r="H577" s="8"/>
      <c r="I577" s="8" t="b">
        <f>COUNTIF(Employees[Employee Name],Employees[[#This Row],[Employee Name]])&gt;1</f>
        <v>0</v>
      </c>
    </row>
    <row r="578" spans="1:9" ht="30" hidden="1" customHeight="1" x14ac:dyDescent="0.3">
      <c r="A578" s="44" t="e">
        <f>A576+1</f>
        <v>#REF!</v>
      </c>
      <c r="B578" s="8" t="str">
        <f>CONCATENATE(Employees[[#This Row],[Lastname]]," ",Employees[[#This Row],[Firstname]], " ",LEFT(Employees[[#This Row],[Middlename]],1),IF(ISBLANK(Employees[[#This Row],[Middlename]])," ","."))</f>
        <v>MEJIA MENERIZA M.</v>
      </c>
      <c r="C578" s="18" t="s">
        <v>2434</v>
      </c>
      <c r="D578" s="18" t="s">
        <v>2435</v>
      </c>
      <c r="E578" s="18" t="s">
        <v>84</v>
      </c>
      <c r="F578" s="18" t="s">
        <v>212</v>
      </c>
      <c r="G578" s="18" t="s">
        <v>1996</v>
      </c>
      <c r="H578" s="18" t="s">
        <v>213</v>
      </c>
      <c r="I578" s="8" t="b">
        <f>COUNTIF(Employees[Employee Name],Employees[[#This Row],[Employee Name]])&gt;1</f>
        <v>0</v>
      </c>
    </row>
    <row r="579" spans="1:9" ht="30" hidden="1" customHeight="1" x14ac:dyDescent="0.3">
      <c r="A579" s="44" t="e">
        <f>IF(ISBLANK(Employees[[#This Row],[Employee Name]]),"",A577+1)</f>
        <v>#REF!</v>
      </c>
      <c r="B579" s="8" t="str">
        <f>CONCATENATE(Employees[[#This Row],[Lastname]]," ",Employees[[#This Row],[Firstname]], " ",LEFT(Employees[[#This Row],[Middlename]],1),IF(ISBLANK(Employees[[#This Row],[Middlename]])," ","."))</f>
        <v>PEÑERO LILIBETH B.</v>
      </c>
      <c r="C579" s="8" t="s">
        <v>215</v>
      </c>
      <c r="D579" s="8" t="s">
        <v>216</v>
      </c>
      <c r="E579" s="8" t="s">
        <v>145</v>
      </c>
      <c r="F579" s="8" t="s">
        <v>212</v>
      </c>
      <c r="G579" s="18" t="s">
        <v>1996</v>
      </c>
      <c r="H579" s="8" t="s">
        <v>213</v>
      </c>
      <c r="I579" s="8" t="b">
        <f>COUNTIF(Employees[Employee Name],Employees[[#This Row],[Employee Name]])&gt;1</f>
        <v>0</v>
      </c>
    </row>
    <row r="580" spans="1:9" ht="30" hidden="1" customHeight="1" x14ac:dyDescent="0.3">
      <c r="A580" s="44" t="e">
        <f>IF(ISBLANK(Employees[[#This Row],[Employee Name]]),"",A579+1)</f>
        <v>#REF!</v>
      </c>
      <c r="B580" s="8" t="str">
        <f>CONCATENATE(Employees[[#This Row],[Lastname]]," ",Employees[[#This Row],[Firstname]], " ",LEFT(Employees[[#This Row],[Middlename]],1),IF(ISBLANK(Employees[[#This Row],[Middlename]])," ","."))</f>
        <v>PEPA ARIEL N.</v>
      </c>
      <c r="C580" s="8" t="s">
        <v>1629</v>
      </c>
      <c r="D580" s="8" t="s">
        <v>400</v>
      </c>
      <c r="E580" s="8" t="s">
        <v>1590</v>
      </c>
      <c r="F580" s="8" t="s">
        <v>1290</v>
      </c>
      <c r="G580" s="18" t="s">
        <v>1290</v>
      </c>
      <c r="H580" s="8" t="s">
        <v>135</v>
      </c>
      <c r="I580" s="8" t="b">
        <f>COUNTIF(Employees[Employee Name],Employees[[#This Row],[Employee Name]])&gt;1</f>
        <v>0</v>
      </c>
    </row>
    <row r="581" spans="1:9" ht="30" hidden="1" customHeight="1" x14ac:dyDescent="0.3">
      <c r="A581" s="44" t="e">
        <f>IF(ISBLANK(Employees[[#This Row],[Employee Name]]),"",A580+1)</f>
        <v>#REF!</v>
      </c>
      <c r="B581" s="8" t="str">
        <f>CONCATENATE(Employees[[#This Row],[Lastname]]," ",Employees[[#This Row],[Firstname]], " ",LEFT(Employees[[#This Row],[Middlename]],1),IF(ISBLANK(Employees[[#This Row],[Middlename]])," ","."))</f>
        <v>PEREA BABEL G.</v>
      </c>
      <c r="C581" s="8" t="s">
        <v>1630</v>
      </c>
      <c r="D581" s="8" t="s">
        <v>1631</v>
      </c>
      <c r="E581" s="8" t="s">
        <v>166</v>
      </c>
      <c r="F581" s="8" t="s">
        <v>1290</v>
      </c>
      <c r="G581" s="18" t="s">
        <v>1290</v>
      </c>
      <c r="H581" s="8" t="s">
        <v>1724</v>
      </c>
      <c r="I581" s="8" t="b">
        <f>COUNTIF(Employees[Employee Name],Employees[[#This Row],[Employee Name]])&gt;1</f>
        <v>0</v>
      </c>
    </row>
    <row r="582" spans="1:9" ht="30" hidden="1" customHeight="1" x14ac:dyDescent="0.3">
      <c r="A582" s="44" t="e">
        <f>IF(ISBLANK(Employees[[#This Row],[Employee Name]]),"",A581+1)</f>
        <v>#REF!</v>
      </c>
      <c r="B582" s="8" t="str">
        <f>CONCATENATE(Employees[[#This Row],[Lastname]]," ",Employees[[#This Row],[Firstname]], " ",LEFT(Employees[[#This Row],[Middlename]],1),IF(ISBLANK(Employees[[#This Row],[Middlename]])," ","."))</f>
        <v>PERENA RUBILINDA C.</v>
      </c>
      <c r="C582" s="8" t="s">
        <v>696</v>
      </c>
      <c r="D582" s="8" t="s">
        <v>697</v>
      </c>
      <c r="E582" s="8" t="s">
        <v>847</v>
      </c>
      <c r="F582" s="8" t="s">
        <v>848</v>
      </c>
      <c r="G582" s="8" t="s">
        <v>1996</v>
      </c>
      <c r="H582" s="8" t="s">
        <v>126</v>
      </c>
      <c r="I582" s="8" t="b">
        <f>COUNTIF(Employees[Employee Name],Employees[[#This Row],[Employee Name]])&gt;1</f>
        <v>0</v>
      </c>
    </row>
    <row r="583" spans="1:9" ht="30" hidden="1" customHeight="1" x14ac:dyDescent="0.3">
      <c r="A583" s="44" t="e">
        <f>IF(ISBLANK(Employees[[#This Row],[Employee Name]]),"",A582+1)</f>
        <v>#REF!</v>
      </c>
      <c r="B583" s="8" t="str">
        <f>CONCATENATE(Employees[[#This Row],[Lastname]]," ",Employees[[#This Row],[Firstname]], " ",LEFT(Employees[[#This Row],[Middlename]],1),IF(ISBLANK(Employees[[#This Row],[Middlename]])," ","."))</f>
        <v>PEREÑA VERGILIO R.</v>
      </c>
      <c r="C583" s="8" t="s">
        <v>836</v>
      </c>
      <c r="D583" s="8" t="s">
        <v>1632</v>
      </c>
      <c r="E583" s="8" t="s">
        <v>330</v>
      </c>
      <c r="F583" s="8" t="s">
        <v>1290</v>
      </c>
      <c r="G583" s="18" t="s">
        <v>1290</v>
      </c>
      <c r="H583" s="8" t="s">
        <v>1705</v>
      </c>
      <c r="I583" s="8" t="b">
        <f>COUNTIF(Employees[Employee Name],Employees[[#This Row],[Employee Name]])&gt;1</f>
        <v>0</v>
      </c>
    </row>
    <row r="584" spans="1:9" ht="30" hidden="1" customHeight="1" x14ac:dyDescent="0.3">
      <c r="A584" s="44" t="e">
        <f>IF(ISBLANK(Employees[[#This Row],[Employee Name]]),"",A583+1)</f>
        <v>#REF!</v>
      </c>
      <c r="B584" s="8" t="str">
        <f>CONCATENATE(Employees[[#This Row],[Lastname]]," ",Employees[[#This Row],[Firstname]], " ",LEFT(Employees[[#This Row],[Middlename]],1),IF(ISBLANK(Employees[[#This Row],[Middlename]])," ","."))</f>
        <v>PEREY AIRENE O.</v>
      </c>
      <c r="C584" s="8" t="s">
        <v>579</v>
      </c>
      <c r="D584" s="8" t="s">
        <v>580</v>
      </c>
      <c r="E584" s="8" t="s">
        <v>2335</v>
      </c>
      <c r="F584" s="8" t="s">
        <v>582</v>
      </c>
      <c r="G584" s="18" t="s">
        <v>1996</v>
      </c>
      <c r="H584" s="8" t="s">
        <v>366</v>
      </c>
      <c r="I584" s="8" t="b">
        <f>COUNTIF(Employees[Employee Name],Employees[[#This Row],[Employee Name]])&gt;1</f>
        <v>0</v>
      </c>
    </row>
    <row r="585" spans="1:9" ht="30" hidden="1" customHeight="1" x14ac:dyDescent="0.3">
      <c r="A585" s="44" t="e">
        <f>IF(ISBLANK(Employees[[#This Row],[Employee Name]]),"",A584+1)</f>
        <v>#REF!</v>
      </c>
      <c r="B585" s="8" t="str">
        <f>CONCATENATE(Employees[[#This Row],[Lastname]]," ",Employees[[#This Row],[Firstname]], " ",LEFT(Employees[[#This Row],[Middlename]],1),IF(ISBLANK(Employees[[#This Row],[Middlename]])," ","."))</f>
        <v>PEREY EDWIN M.</v>
      </c>
      <c r="C585" s="8" t="s">
        <v>579</v>
      </c>
      <c r="D585" s="8" t="s">
        <v>250</v>
      </c>
      <c r="E585" s="8" t="s">
        <v>84</v>
      </c>
      <c r="F585" s="8" t="s">
        <v>1290</v>
      </c>
      <c r="G585" s="18" t="s">
        <v>1290</v>
      </c>
      <c r="H585" s="8" t="s">
        <v>1709</v>
      </c>
      <c r="I585" s="8" t="b">
        <f>COUNTIF(Employees[Employee Name],Employees[[#This Row],[Employee Name]])&gt;1</f>
        <v>0</v>
      </c>
    </row>
    <row r="586" spans="1:9" ht="30" hidden="1" customHeight="1" x14ac:dyDescent="0.3">
      <c r="A586" s="44" t="e">
        <f>IF(ISBLANK(Employees[[#This Row],[Employee Name]]),"",A585+1)</f>
        <v>#REF!</v>
      </c>
      <c r="B586" s="8" t="str">
        <f>CONCATENATE(Employees[[#This Row],[Lastname]]," ",Employees[[#This Row],[Firstname]], " ",LEFT(Employees[[#This Row],[Middlename]],1),IF(ISBLANK(Employees[[#This Row],[Middlename]])," ","."))</f>
        <v>PEREY GENNILYN M.</v>
      </c>
      <c r="C586" s="8" t="s">
        <v>579</v>
      </c>
      <c r="D586" s="8" t="s">
        <v>843</v>
      </c>
      <c r="E586" s="8" t="s">
        <v>148</v>
      </c>
      <c r="F586" s="8" t="s">
        <v>1290</v>
      </c>
      <c r="G586" s="18" t="s">
        <v>1290</v>
      </c>
      <c r="H586" s="8" t="s">
        <v>366</v>
      </c>
      <c r="I586" s="8" t="b">
        <f>COUNTIF(Employees[Employee Name],Employees[[#This Row],[Employee Name]])&gt;1</f>
        <v>0</v>
      </c>
    </row>
    <row r="587" spans="1:9" ht="30" hidden="1" customHeight="1" x14ac:dyDescent="0.3">
      <c r="A587" s="44" t="e">
        <f>IF(ISBLANK(Employees[[#This Row],[Employee Name]]),"",A586+1)</f>
        <v>#REF!</v>
      </c>
      <c r="B587" s="8" t="str">
        <f>CONCATENATE(Employees[[#This Row],[Lastname]]," ",Employees[[#This Row],[Firstname]], " ",LEFT(Employees[[#This Row],[Middlename]],1),IF(ISBLANK(Employees[[#This Row],[Middlename]])," ","."))</f>
        <v>PEREY LUCIANA B.</v>
      </c>
      <c r="C587" s="18" t="s">
        <v>579</v>
      </c>
      <c r="D587" s="18" t="s">
        <v>1635</v>
      </c>
      <c r="E587" s="18" t="s">
        <v>877</v>
      </c>
      <c r="F587" s="18" t="s">
        <v>2088</v>
      </c>
      <c r="G587" s="8"/>
      <c r="H587" s="18" t="s">
        <v>2053</v>
      </c>
      <c r="I587" s="8" t="b">
        <f>COUNTIF(Employees[Employee Name],Employees[[#This Row],[Employee Name]])&gt;1</f>
        <v>0</v>
      </c>
    </row>
    <row r="588" spans="1:9" ht="30" hidden="1" customHeight="1" x14ac:dyDescent="0.3">
      <c r="A588" s="44" t="e">
        <f>IF(ISBLANK(Employees[[#This Row],[Employee Name]]),"",A587+1)</f>
        <v>#REF!</v>
      </c>
      <c r="B588" s="8" t="str">
        <f>CONCATENATE(Employees[[#This Row],[Lastname]]," ",Employees[[#This Row],[Firstname]], " ",LEFT(Employees[[#This Row],[Middlename]],1),IF(ISBLANK(Employees[[#This Row],[Middlename]])," ","."))</f>
        <v>PERIDO BEVERLY T.</v>
      </c>
      <c r="C588" s="8" t="s">
        <v>243</v>
      </c>
      <c r="D588" s="8" t="s">
        <v>1307</v>
      </c>
      <c r="E588" s="8" t="s">
        <v>107</v>
      </c>
      <c r="F588" s="8" t="s">
        <v>198</v>
      </c>
      <c r="G588" s="18" t="s">
        <v>1996</v>
      </c>
      <c r="H588" s="8" t="s">
        <v>103</v>
      </c>
      <c r="I588" s="8" t="b">
        <f>COUNTIF(Employees[Employee Name],Employees[[#This Row],[Employee Name]])&gt;1</f>
        <v>0</v>
      </c>
    </row>
    <row r="589" spans="1:9" ht="30" hidden="1" customHeight="1" x14ac:dyDescent="0.3">
      <c r="A589" s="44" t="e">
        <f>IF(ISBLANK(Employees[[#This Row],[Employee Name]]),"",A588+1)</f>
        <v>#REF!</v>
      </c>
      <c r="B589" s="8" t="str">
        <f>CONCATENATE(Employees[[#This Row],[Lastname]]," ",Employees[[#This Row],[Firstname]], " ",LEFT(Employees[[#This Row],[Middlename]],1),IF(ISBLANK(Employees[[#This Row],[Middlename]])," ","."))</f>
        <v>PERIDO EDWIN A.</v>
      </c>
      <c r="C589" s="8" t="s">
        <v>243</v>
      </c>
      <c r="D589" s="8" t="s">
        <v>250</v>
      </c>
      <c r="E589" s="8" t="s">
        <v>88</v>
      </c>
      <c r="F589" s="8" t="s">
        <v>198</v>
      </c>
      <c r="G589" s="18" t="s">
        <v>1996</v>
      </c>
      <c r="H589" s="8" t="s">
        <v>209</v>
      </c>
      <c r="I589" s="8" t="b">
        <f>COUNTIF(Employees[Employee Name],Employees[[#This Row],[Employee Name]])&gt;1</f>
        <v>0</v>
      </c>
    </row>
    <row r="590" spans="1:9" ht="30" hidden="1" customHeight="1" x14ac:dyDescent="0.3">
      <c r="A590" s="44" t="e">
        <f>IF(ISBLANK(Employees[[#This Row],[Employee Name]]),"",A589+1)</f>
        <v>#REF!</v>
      </c>
      <c r="B590" s="8" t="str">
        <f>CONCATENATE(Employees[[#This Row],[Lastname]]," ",Employees[[#This Row],[Firstname]], " ",LEFT(Employees[[#This Row],[Middlename]],1),IF(ISBLANK(Employees[[#This Row],[Middlename]])," ","."))</f>
        <v>PERIDO MARITES V.</v>
      </c>
      <c r="C590" s="8" t="s">
        <v>243</v>
      </c>
      <c r="D590" s="8" t="s">
        <v>244</v>
      </c>
      <c r="E590" s="8" t="s">
        <v>861</v>
      </c>
      <c r="F590" s="8" t="s">
        <v>245</v>
      </c>
      <c r="G590" s="18" t="s">
        <v>1996</v>
      </c>
      <c r="H590" s="8" t="s">
        <v>241</v>
      </c>
      <c r="I590" s="8" t="b">
        <f>COUNTIF(Employees[Employee Name],Employees[[#This Row],[Employee Name]])&gt;1</f>
        <v>0</v>
      </c>
    </row>
    <row r="591" spans="1:9" ht="30" hidden="1" customHeight="1" x14ac:dyDescent="0.3">
      <c r="A591" s="44" t="e">
        <f>IF(ISBLANK(Employees[[#This Row],[Employee Name]]),"",A590+1)</f>
        <v>#REF!</v>
      </c>
      <c r="B591" s="8" t="str">
        <f>CONCATENATE(Employees[[#This Row],[Lastname]]," ",Employees[[#This Row],[Firstname]], " ",LEFT(Employees[[#This Row],[Middlename]],1),IF(ISBLANK(Employees[[#This Row],[Middlename]])," ","."))</f>
        <v xml:space="preserve">PESIGAN EDUARDO  </v>
      </c>
      <c r="C591" s="18" t="s">
        <v>2383</v>
      </c>
      <c r="D591" s="18" t="s">
        <v>2384</v>
      </c>
      <c r="E591" s="8"/>
      <c r="F591" s="8"/>
      <c r="G591" s="18" t="s">
        <v>1290</v>
      </c>
      <c r="H591" s="18" t="s">
        <v>1716</v>
      </c>
      <c r="I591" s="8" t="b">
        <f>COUNTIF(Employees[Employee Name],Employees[[#This Row],[Employee Name]])&gt;1</f>
        <v>0</v>
      </c>
    </row>
    <row r="592" spans="1:9" ht="30" hidden="1" customHeight="1" x14ac:dyDescent="0.3">
      <c r="A592" s="44" t="e">
        <f>IF(ISBLANK(Employees[[#This Row],[Employee Name]]),"",A591+1)</f>
        <v>#REF!</v>
      </c>
      <c r="B592" s="8" t="str">
        <f>CONCATENATE(Employees[[#This Row],[Lastname]]," ",Employees[[#This Row],[Firstname]], " ",LEFT(Employees[[#This Row],[Middlename]],1),IF(ISBLANK(Employees[[#This Row],[Middlename]])," ","."))</f>
        <v>PETIL GLENDA D.</v>
      </c>
      <c r="C592" s="8" t="s">
        <v>575</v>
      </c>
      <c r="D592" s="8" t="s">
        <v>576</v>
      </c>
      <c r="E592" s="8" t="s">
        <v>337</v>
      </c>
      <c r="F592" s="8" t="s">
        <v>577</v>
      </c>
      <c r="G592" s="18" t="s">
        <v>1996</v>
      </c>
      <c r="H592" s="8" t="s">
        <v>366</v>
      </c>
      <c r="I592" s="8" t="b">
        <f>COUNTIF(Employees[Employee Name],Employees[[#This Row],[Employee Name]])&gt;1</f>
        <v>0</v>
      </c>
    </row>
    <row r="593" spans="1:9" ht="30" hidden="1" customHeight="1" x14ac:dyDescent="0.3">
      <c r="A593" s="44" t="e">
        <f>IF(ISBLANK(Employees[[#This Row],[Employee Name]]),"",A592+1)</f>
        <v>#REF!</v>
      </c>
      <c r="B593" s="8" t="str">
        <f>CONCATENATE(Employees[[#This Row],[Lastname]]," ",Employees[[#This Row],[Firstname]], " ",LEFT(Employees[[#This Row],[Middlename]],1),IF(ISBLANK(Employees[[#This Row],[Middlename]])," ","."))</f>
        <v>PINEDA DANICCA NOELLE V.</v>
      </c>
      <c r="C593" s="18" t="s">
        <v>2321</v>
      </c>
      <c r="D593" s="18" t="s">
        <v>2322</v>
      </c>
      <c r="E593" s="18" t="s">
        <v>150</v>
      </c>
      <c r="F593" s="18" t="s">
        <v>2006</v>
      </c>
      <c r="G593" s="8"/>
      <c r="H593" s="18" t="s">
        <v>97</v>
      </c>
      <c r="I593" s="8" t="b">
        <f>COUNTIF(Employees[Employee Name],Employees[[#This Row],[Employee Name]])&gt;1</f>
        <v>0</v>
      </c>
    </row>
    <row r="594" spans="1:9" ht="30" hidden="1" customHeight="1" x14ac:dyDescent="0.3">
      <c r="A594" s="44" t="e">
        <f>IF(ISBLANK(Employees[[#This Row],[Employee Name]]),"",A593+1)</f>
        <v>#REF!</v>
      </c>
      <c r="B594" s="8" t="str">
        <f>CONCATENATE(Employees[[#This Row],[Lastname]]," ",Employees[[#This Row],[Firstname]], " ",LEFT(Employees[[#This Row],[Middlename]],1),IF(ISBLANK(Employees[[#This Row],[Middlename]])," ","."))</f>
        <v>PRIMO GRACE M.</v>
      </c>
      <c r="C594" s="8" t="s">
        <v>1633</v>
      </c>
      <c r="D594" s="8" t="s">
        <v>1460</v>
      </c>
      <c r="E594" s="8" t="s">
        <v>84</v>
      </c>
      <c r="F594" s="8" t="s">
        <v>1290</v>
      </c>
      <c r="G594" s="18" t="s">
        <v>1290</v>
      </c>
      <c r="H594" s="8" t="s">
        <v>1707</v>
      </c>
      <c r="I594" s="8" t="b">
        <f>COUNTIF(Employees[Employee Name],Employees[[#This Row],[Employee Name]])&gt;1</f>
        <v>0</v>
      </c>
    </row>
    <row r="595" spans="1:9" ht="30" hidden="1" customHeight="1" x14ac:dyDescent="0.3">
      <c r="A595" s="44" t="e">
        <f>IF(ISBLANK(Employees[[#This Row],[Employee Name]]),"",A594+1)</f>
        <v>#REF!</v>
      </c>
      <c r="B595" s="8" t="str">
        <f>CONCATENATE(Employees[[#This Row],[Lastname]]," ",Employees[[#This Row],[Firstname]], " ",LEFT(Employees[[#This Row],[Middlename]],1),IF(ISBLANK(Employees[[#This Row],[Middlename]])," ","."))</f>
        <v>PUNZALAN LUCIANA A.</v>
      </c>
      <c r="C595" s="8" t="s">
        <v>1634</v>
      </c>
      <c r="D595" s="8" t="s">
        <v>1635</v>
      </c>
      <c r="E595" s="8" t="s">
        <v>88</v>
      </c>
      <c r="F595" s="8" t="s">
        <v>1290</v>
      </c>
      <c r="G595" s="18" t="s">
        <v>1290</v>
      </c>
      <c r="H595" s="8" t="s">
        <v>1302</v>
      </c>
      <c r="I595" s="8" t="b">
        <f>COUNTIF(Employees[Employee Name],Employees[[#This Row],[Employee Name]])&gt;1</f>
        <v>0</v>
      </c>
    </row>
    <row r="596" spans="1:9" ht="30" hidden="1" customHeight="1" x14ac:dyDescent="0.3">
      <c r="A596" s="44" t="e">
        <f>IF(ISBLANK(Employees[[#This Row],[Employee Name]]),"",A595+1)</f>
        <v>#REF!</v>
      </c>
      <c r="B596" s="8" t="str">
        <f>CONCATENATE(Employees[[#This Row],[Lastname]]," ",Employees[[#This Row],[Firstname]], " ",LEFT(Employees[[#This Row],[Middlename]],1),IF(ISBLANK(Employees[[#This Row],[Middlename]])," ","."))</f>
        <v>QUIAMBAO ERICSON B.</v>
      </c>
      <c r="C596" s="8" t="s">
        <v>1636</v>
      </c>
      <c r="D596" s="8" t="s">
        <v>1617</v>
      </c>
      <c r="E596" s="8" t="s">
        <v>98</v>
      </c>
      <c r="F596" s="8" t="s">
        <v>1704</v>
      </c>
      <c r="G596" s="18" t="s">
        <v>1704</v>
      </c>
      <c r="H596" s="8" t="s">
        <v>1705</v>
      </c>
      <c r="I596" s="8" t="b">
        <f>COUNTIF(Employees[Employee Name],Employees[[#This Row],[Employee Name]])&gt;1</f>
        <v>0</v>
      </c>
    </row>
    <row r="597" spans="1:9" ht="30" hidden="1" customHeight="1" x14ac:dyDescent="0.3">
      <c r="A597" s="44" t="e">
        <f>IF(ISBLANK(Employees[[#This Row],[Employee Name]]),"",A596+1)</f>
        <v>#REF!</v>
      </c>
      <c r="B597" s="8" t="str">
        <f>CONCATENATE(Employees[[#This Row],[Lastname]]," ",Employees[[#This Row],[Firstname]], " ",LEFT(Employees[[#This Row],[Middlename]],1),IF(ISBLANK(Employees[[#This Row],[Middlename]])," ","."))</f>
        <v>QUIAN JHON RAYMOND P.</v>
      </c>
      <c r="C597" s="18" t="s">
        <v>2267</v>
      </c>
      <c r="D597" s="18" t="s">
        <v>2268</v>
      </c>
      <c r="E597" s="18" t="s">
        <v>2269</v>
      </c>
      <c r="F597" s="18" t="s">
        <v>1711</v>
      </c>
      <c r="G597" s="8"/>
      <c r="H597" s="18" t="s">
        <v>1302</v>
      </c>
      <c r="I597" s="8" t="b">
        <f>COUNTIF(Employees[Employee Name],Employees[[#This Row],[Employee Name]])&gt;1</f>
        <v>0</v>
      </c>
    </row>
    <row r="598" spans="1:9" ht="30" hidden="1" customHeight="1" x14ac:dyDescent="0.3">
      <c r="A598" s="44" t="e">
        <f>IF(ISBLANK(Employees[[#This Row],[Employee Name]]),"",A597+1)</f>
        <v>#REF!</v>
      </c>
      <c r="B598" s="8" t="str">
        <f>CONCATENATE(Employees[[#This Row],[Lastname]]," ",Employees[[#This Row],[Firstname]], " ",LEFT(Employees[[#This Row],[Middlename]],1),IF(ISBLANK(Employees[[#This Row],[Middlename]])," ","."))</f>
        <v>QUILAO REYVI E.</v>
      </c>
      <c r="C598" s="8" t="s">
        <v>1107</v>
      </c>
      <c r="D598" s="8" t="s">
        <v>1342</v>
      </c>
      <c r="E598" s="8" t="s">
        <v>1343</v>
      </c>
      <c r="F598" s="8" t="s">
        <v>1344</v>
      </c>
      <c r="G598" s="18" t="s">
        <v>1996</v>
      </c>
      <c r="H598" s="8" t="s">
        <v>361</v>
      </c>
      <c r="I598" s="8" t="b">
        <f>COUNTIF(Employees[Employee Name],Employees[[#This Row],[Employee Name]])&gt;1</f>
        <v>0</v>
      </c>
    </row>
    <row r="599" spans="1:9" ht="30" hidden="1" customHeight="1" x14ac:dyDescent="0.3">
      <c r="A599" s="44" t="e">
        <f>IF(ISBLANK(Employees[[#This Row],[Employee Name]]),"",A598+1)</f>
        <v>#REF!</v>
      </c>
      <c r="B599" s="8" t="str">
        <f>CONCATENATE(Employees[[#This Row],[Lastname]]," ",Employees[[#This Row],[Firstname]], " ",LEFT(Employees[[#This Row],[Middlename]],1),IF(ISBLANK(Employees[[#This Row],[Middlename]])," ","."))</f>
        <v>RAMA RAQUEL J.</v>
      </c>
      <c r="C599" s="8" t="s">
        <v>1637</v>
      </c>
      <c r="D599" s="8" t="s">
        <v>1638</v>
      </c>
      <c r="E599" s="8" t="s">
        <v>139</v>
      </c>
      <c r="F599" s="8" t="s">
        <v>1290</v>
      </c>
      <c r="G599" s="18" t="s">
        <v>1290</v>
      </c>
      <c r="H599" s="8" t="s">
        <v>331</v>
      </c>
      <c r="I599" s="8" t="b">
        <f>COUNTIF(Employees[Employee Name],Employees[[#This Row],[Employee Name]])&gt;1</f>
        <v>0</v>
      </c>
    </row>
    <row r="600" spans="1:9" ht="30" hidden="1" customHeight="1" x14ac:dyDescent="0.3">
      <c r="A600" s="44" t="e">
        <f>A598+1</f>
        <v>#REF!</v>
      </c>
      <c r="B600" s="8" t="str">
        <f>CONCATENATE(Employees[[#This Row],[Lastname]]," ",Employees[[#This Row],[Firstname]], " ",LEFT(Employees[[#This Row],[Middlename]],1),IF(ISBLANK(Employees[[#This Row],[Middlename]])," ","."))</f>
        <v>RAMOS NANCY P.</v>
      </c>
      <c r="C600" s="18" t="s">
        <v>817</v>
      </c>
      <c r="D600" s="18" t="s">
        <v>1464</v>
      </c>
      <c r="E600" s="18" t="s">
        <v>457</v>
      </c>
      <c r="F600" s="18" t="s">
        <v>2299</v>
      </c>
      <c r="G600" s="18" t="s">
        <v>1290</v>
      </c>
      <c r="H600" s="18" t="s">
        <v>2300</v>
      </c>
      <c r="I600" s="8" t="b">
        <f>COUNTIF(Employees[Employee Name],Employees[[#This Row],[Employee Name]])&gt;1</f>
        <v>0</v>
      </c>
    </row>
    <row r="601" spans="1:9" ht="30" hidden="1" customHeight="1" x14ac:dyDescent="0.3">
      <c r="A601" s="44" t="e">
        <f>IF(ISBLANK(Employees[[#This Row],[Employee Name]]),"",A599+1)</f>
        <v>#REF!</v>
      </c>
      <c r="B601" s="8" t="str">
        <f>CONCATENATE(Employees[[#This Row],[Lastname]]," ",Employees[[#This Row],[Firstname]], " ",LEFT(Employees[[#This Row],[Middlename]],1),IF(ISBLANK(Employees[[#This Row],[Middlename]])," ","."))</f>
        <v>RAMOS EULOGIA A.</v>
      </c>
      <c r="C601" s="18" t="s">
        <v>817</v>
      </c>
      <c r="D601" s="18" t="s">
        <v>2206</v>
      </c>
      <c r="E601" s="18" t="s">
        <v>994</v>
      </c>
      <c r="F601" s="18" t="s">
        <v>1290</v>
      </c>
      <c r="G601" s="8"/>
      <c r="H601" s="18" t="s">
        <v>1705</v>
      </c>
      <c r="I601" s="8" t="b">
        <f>COUNTIF(Employees[Employee Name],Employees[[#This Row],[Employee Name]])&gt;1</f>
        <v>0</v>
      </c>
    </row>
    <row r="602" spans="1:9" ht="30" hidden="1" customHeight="1" x14ac:dyDescent="0.3">
      <c r="A602" s="44" t="e">
        <f>IF(ISBLANK(Employees[[#This Row],[Employee Name]]),"",A601+1)</f>
        <v>#REF!</v>
      </c>
      <c r="B602" s="8" t="str">
        <f>CONCATENATE(Employees[[#This Row],[Lastname]]," ",Employees[[#This Row],[Firstname]], " ",LEFT(Employees[[#This Row],[Middlename]],1),IF(ISBLANK(Employees[[#This Row],[Middlename]])," ","."))</f>
        <v>RAMOS REMELYN A.</v>
      </c>
      <c r="C602" s="18" t="s">
        <v>817</v>
      </c>
      <c r="D602" s="18" t="s">
        <v>2298</v>
      </c>
      <c r="E602" s="18" t="s">
        <v>994</v>
      </c>
      <c r="F602" s="18" t="s">
        <v>2299</v>
      </c>
      <c r="G602" s="8"/>
      <c r="H602" s="18" t="s">
        <v>2300</v>
      </c>
      <c r="I602" s="8" t="b">
        <f>COUNTIF(Employees[Employee Name],Employees[[#This Row],[Employee Name]])&gt;1</f>
        <v>0</v>
      </c>
    </row>
    <row r="603" spans="1:9" ht="30" hidden="1" customHeight="1" x14ac:dyDescent="0.3">
      <c r="A603" s="44" t="e">
        <f>IF(ISBLANK(Employees[[#This Row],[Employee Name]]),"",A602+1)</f>
        <v>#REF!</v>
      </c>
      <c r="B603" s="8" t="str">
        <f>CONCATENATE(Employees[[#This Row],[Lastname]]," ",Employees[[#This Row],[Firstname]], " ",LEFT(Employees[[#This Row],[Middlename]],1),IF(ISBLANK(Employees[[#This Row],[Middlename]])," ","."))</f>
        <v>REGINALDO MARISSA C.</v>
      </c>
      <c r="C603" s="8" t="s">
        <v>1639</v>
      </c>
      <c r="D603" s="8" t="s">
        <v>185</v>
      </c>
      <c r="E603" s="8" t="s">
        <v>134</v>
      </c>
      <c r="F603" s="8" t="s">
        <v>1711</v>
      </c>
      <c r="G603" s="8" t="s">
        <v>1704</v>
      </c>
      <c r="H603" s="8" t="s">
        <v>1709</v>
      </c>
      <c r="I603" s="8" t="b">
        <f>COUNTIF(Employees[Employee Name],Employees[[#This Row],[Employee Name]])&gt;1</f>
        <v>0</v>
      </c>
    </row>
    <row r="604" spans="1:9" ht="30" hidden="1" customHeight="1" x14ac:dyDescent="0.3">
      <c r="A604" s="44" t="e">
        <f>IF(ISBLANK(Employees[[#This Row],[Employee Name]]),"",A603+1)</f>
        <v>#REF!</v>
      </c>
      <c r="B604" s="8" t="str">
        <f>CONCATENATE(Employees[[#This Row],[Lastname]]," ",Employees[[#This Row],[Firstname]], " ",LEFT(Employees[[#This Row],[Middlename]],1),IF(ISBLANK(Employees[[#This Row],[Middlename]])," ","."))</f>
        <v>REMOLLENO MICHELLE U.</v>
      </c>
      <c r="C604" s="8" t="s">
        <v>1319</v>
      </c>
      <c r="D604" s="8" t="s">
        <v>1012</v>
      </c>
      <c r="E604" s="8" t="s">
        <v>1320</v>
      </c>
      <c r="F604" s="8" t="s">
        <v>96</v>
      </c>
      <c r="G604" s="8" t="s">
        <v>1996</v>
      </c>
      <c r="H604" s="8" t="s">
        <v>135</v>
      </c>
      <c r="I604" s="8" t="b">
        <f>COUNTIF(Employees[Employee Name],Employees[[#This Row],[Employee Name]])&gt;1</f>
        <v>0</v>
      </c>
    </row>
    <row r="605" spans="1:9" ht="30" hidden="1" customHeight="1" x14ac:dyDescent="0.3">
      <c r="A605" s="44" t="e">
        <f>IF(ISBLANK(Employees[[#This Row],[Employee Name]]),"",A604+1)</f>
        <v>#REF!</v>
      </c>
      <c r="B605" s="8" t="str">
        <f>CONCATENATE(Employees[[#This Row],[Lastname]]," ",Employees[[#This Row],[Firstname]], " ",LEFT(Employees[[#This Row],[Middlename]],1),IF(ISBLANK(Employees[[#This Row],[Middlename]])," ","."))</f>
        <v>REOSA CECILIA A.</v>
      </c>
      <c r="C605" s="8" t="s">
        <v>728</v>
      </c>
      <c r="D605" s="8" t="s">
        <v>729</v>
      </c>
      <c r="E605" s="8" t="s">
        <v>88</v>
      </c>
      <c r="F605" s="8" t="s">
        <v>125</v>
      </c>
      <c r="G605" s="18" t="s">
        <v>1996</v>
      </c>
      <c r="H605" s="8" t="s">
        <v>361</v>
      </c>
      <c r="I605" s="8" t="b">
        <f>COUNTIF(Employees[Employee Name],Employees[[#This Row],[Employee Name]])&gt;1</f>
        <v>0</v>
      </c>
    </row>
    <row r="606" spans="1:9" ht="30" hidden="1" customHeight="1" x14ac:dyDescent="0.3">
      <c r="A606" s="44" t="e">
        <f>IF(ISBLANK(Employees[[#This Row],[Employee Name]]),"",A605+1)</f>
        <v>#REF!</v>
      </c>
      <c r="B606" s="8" t="str">
        <f>CONCATENATE(Employees[[#This Row],[Lastname]]," ",Employees[[#This Row],[Firstname]], " ",LEFT(Employees[[#This Row],[Middlename]],1),IF(ISBLANK(Employees[[#This Row],[Middlename]])," ","."))</f>
        <v>REPILLO AMMY LOU M.</v>
      </c>
      <c r="C606" s="8" t="s">
        <v>403</v>
      </c>
      <c r="D606" s="8" t="s">
        <v>404</v>
      </c>
      <c r="E606" s="8" t="s">
        <v>84</v>
      </c>
      <c r="F606" s="8" t="s">
        <v>125</v>
      </c>
      <c r="G606" s="18" t="s">
        <v>1996</v>
      </c>
      <c r="H606" s="8" t="s">
        <v>103</v>
      </c>
      <c r="I606" s="8" t="b">
        <f>COUNTIF(Employees[Employee Name],Employees[[#This Row],[Employee Name]])&gt;1</f>
        <v>0</v>
      </c>
    </row>
    <row r="607" spans="1:9" ht="30" hidden="1" customHeight="1" x14ac:dyDescent="0.3">
      <c r="A607" s="44" t="e">
        <f>IF(ISBLANK(Employees[[#This Row],[Employee Name]]),"",A606+1)</f>
        <v>#REF!</v>
      </c>
      <c r="B607" s="8" t="str">
        <f>CONCATENATE(Employees[[#This Row],[Lastname]]," ",Employees[[#This Row],[Firstname]], " ",LEFT(Employees[[#This Row],[Middlename]],1),IF(ISBLANK(Employees[[#This Row],[Middlename]])," ","."))</f>
        <v>REYES ELSA T.</v>
      </c>
      <c r="C607" s="8" t="s">
        <v>672</v>
      </c>
      <c r="D607" s="8" t="s">
        <v>673</v>
      </c>
      <c r="E607" s="8" t="s">
        <v>674</v>
      </c>
      <c r="F607" s="8" t="s">
        <v>120</v>
      </c>
      <c r="G607" s="18" t="s">
        <v>1996</v>
      </c>
      <c r="H607" s="8" t="s">
        <v>361</v>
      </c>
      <c r="I607" s="8" t="b">
        <f>COUNTIF(Employees[Employee Name],Employees[[#This Row],[Employee Name]])&gt;1</f>
        <v>0</v>
      </c>
    </row>
    <row r="608" spans="1:9" ht="30" hidden="1" customHeight="1" x14ac:dyDescent="0.3">
      <c r="A608" s="44" t="e">
        <f>IF(ISBLANK(Employees[[#This Row],[Employee Name]]),"",A607+1)</f>
        <v>#REF!</v>
      </c>
      <c r="B608" s="8" t="str">
        <f>CONCATENATE(Employees[[#This Row],[Lastname]]," ",Employees[[#This Row],[Firstname]], " ",LEFT(Employees[[#This Row],[Middlename]],1),IF(ISBLANK(Employees[[#This Row],[Middlename]])," ","."))</f>
        <v>REYES GERARDO GABRIEL C.</v>
      </c>
      <c r="C608" s="18" t="s">
        <v>672</v>
      </c>
      <c r="D608" s="18" t="s">
        <v>2167</v>
      </c>
      <c r="E608" s="18" t="s">
        <v>134</v>
      </c>
      <c r="F608" s="8"/>
      <c r="G608" s="8"/>
      <c r="H608" s="18" t="s">
        <v>2168</v>
      </c>
      <c r="I608" s="8" t="b">
        <f>COUNTIF(Employees[Employee Name],Employees[[#This Row],[Employee Name]])&gt;1</f>
        <v>0</v>
      </c>
    </row>
    <row r="609" spans="1:9" ht="30" hidden="1" customHeight="1" x14ac:dyDescent="0.3">
      <c r="A609" s="44" t="e">
        <f>IF(ISBLANK(Employees[[#This Row],[Employee Name]]),"",A608+1)</f>
        <v>#REF!</v>
      </c>
      <c r="B609" s="8" t="str">
        <f>CONCATENATE(Employees[[#This Row],[Lastname]]," ",Employees[[#This Row],[Firstname]], " ",LEFT(Employees[[#This Row],[Middlename]],1),IF(ISBLANK(Employees[[#This Row],[Middlename]])," ","."))</f>
        <v>REYES JOSEPHINE J.</v>
      </c>
      <c r="C609" s="8" t="s">
        <v>672</v>
      </c>
      <c r="D609" s="8" t="s">
        <v>406</v>
      </c>
      <c r="E609" s="8" t="s">
        <v>139</v>
      </c>
      <c r="F609" s="8" t="s">
        <v>1290</v>
      </c>
      <c r="G609" s="18" t="s">
        <v>1290</v>
      </c>
      <c r="H609" s="8" t="s">
        <v>361</v>
      </c>
      <c r="I609" s="8" t="b">
        <f>COUNTIF(Employees[Employee Name],Employees[[#This Row],[Employee Name]])&gt;1</f>
        <v>0</v>
      </c>
    </row>
    <row r="610" spans="1:9" ht="30" hidden="1" customHeight="1" x14ac:dyDescent="0.3">
      <c r="A610" s="44" t="e">
        <f>IF(ISBLANK(Employees[[#This Row],[Employee Name]]),"",A609+1)</f>
        <v>#REF!</v>
      </c>
      <c r="B610" s="8" t="str">
        <f>CONCATENATE(Employees[[#This Row],[Lastname]]," ",Employees[[#This Row],[Firstname]], " ",LEFT(Employees[[#This Row],[Middlename]],1),IF(ISBLANK(Employees[[#This Row],[Middlename]])," ","."))</f>
        <v>REYES JUANITO P.</v>
      </c>
      <c r="C610" s="8" t="s">
        <v>672</v>
      </c>
      <c r="D610" s="8" t="s">
        <v>548</v>
      </c>
      <c r="E610" s="8" t="s">
        <v>124</v>
      </c>
      <c r="F610" s="8" t="s">
        <v>880</v>
      </c>
      <c r="G610" s="8" t="s">
        <v>1996</v>
      </c>
      <c r="H610" s="8" t="s">
        <v>881</v>
      </c>
      <c r="I610" s="8" t="b">
        <f>COUNTIF(Employees[Employee Name],Employees[[#This Row],[Employee Name]])&gt;1</f>
        <v>0</v>
      </c>
    </row>
    <row r="611" spans="1:9" ht="30" hidden="1" customHeight="1" x14ac:dyDescent="0.3">
      <c r="A611" s="44" t="e">
        <f>IF(ISBLANK(Employees[[#This Row],[Employee Name]]),"",A610+1)</f>
        <v>#REF!</v>
      </c>
      <c r="B611" s="8" t="str">
        <f>CONCATENATE(Employees[[#This Row],[Lastname]]," ",Employees[[#This Row],[Firstname]], " ",LEFT(Employees[[#This Row],[Middlename]],1),IF(ISBLANK(Employees[[#This Row],[Middlename]])," ","."))</f>
        <v>REYES NORALYN B.</v>
      </c>
      <c r="C611" s="8" t="s">
        <v>672</v>
      </c>
      <c r="D611" s="8" t="s">
        <v>733</v>
      </c>
      <c r="E611" s="8" t="s">
        <v>1640</v>
      </c>
      <c r="F611" s="8" t="s">
        <v>734</v>
      </c>
      <c r="G611" s="18" t="s">
        <v>1996</v>
      </c>
      <c r="H611" s="8" t="s">
        <v>361</v>
      </c>
      <c r="I611" s="8" t="b">
        <f>COUNTIF(Employees[Employee Name],Employees[[#This Row],[Employee Name]])&gt;1</f>
        <v>0</v>
      </c>
    </row>
    <row r="612" spans="1:9" ht="30" hidden="1" customHeight="1" x14ac:dyDescent="0.3">
      <c r="A612" s="44" t="e">
        <f>IF(ISBLANK(Employees[[#This Row],[Employee Name]]),"",A611+1)</f>
        <v>#REF!</v>
      </c>
      <c r="B612" s="8" t="str">
        <f>CONCATENATE(Employees[[#This Row],[Lastname]]," ",Employees[[#This Row],[Firstname]], " ",LEFT(Employees[[#This Row],[Middlename]],1),IF(ISBLANK(Employees[[#This Row],[Middlename]])," ","."))</f>
        <v>ROBINO OFELIA M.</v>
      </c>
      <c r="C612" s="8" t="s">
        <v>196</v>
      </c>
      <c r="D612" s="8" t="s">
        <v>197</v>
      </c>
      <c r="E612" s="8" t="s">
        <v>84</v>
      </c>
      <c r="F612" s="8" t="s">
        <v>198</v>
      </c>
      <c r="G612" s="18" t="s">
        <v>1996</v>
      </c>
      <c r="H612" s="8" t="s">
        <v>199</v>
      </c>
      <c r="I612" s="8" t="b">
        <f>COUNTIF(Employees[Employee Name],Employees[[#This Row],[Employee Name]])&gt;1</f>
        <v>0</v>
      </c>
    </row>
    <row r="613" spans="1:9" ht="30" hidden="1" customHeight="1" x14ac:dyDescent="0.3">
      <c r="A613" s="44" t="e">
        <f>IF(ISBLANK(Employees[[#This Row],[Employee Name]]),"",A612+1)</f>
        <v>#REF!</v>
      </c>
      <c r="B613" s="8" t="str">
        <f>CONCATENATE(Employees[[#This Row],[Lastname]]," ",Employees[[#This Row],[Firstname]], " ",LEFT(Employees[[#This Row],[Middlename]],1),IF(ISBLANK(Employees[[#This Row],[Middlename]])," ","."))</f>
        <v>ROCILLO CECILLA A.</v>
      </c>
      <c r="C613" s="8" t="s">
        <v>514</v>
      </c>
      <c r="D613" s="8" t="s">
        <v>515</v>
      </c>
      <c r="E613" s="8" t="s">
        <v>472</v>
      </c>
      <c r="F613" s="8" t="s">
        <v>120</v>
      </c>
      <c r="G613" s="18" t="s">
        <v>1996</v>
      </c>
      <c r="H613" s="8" t="s">
        <v>439</v>
      </c>
      <c r="I613" s="8" t="b">
        <f>COUNTIF(Employees[Employee Name],Employees[[#This Row],[Employee Name]])&gt;1</f>
        <v>0</v>
      </c>
    </row>
    <row r="614" spans="1:9" ht="30" hidden="1" customHeight="1" x14ac:dyDescent="0.3">
      <c r="A614" s="44" t="e">
        <f>IF(ISBLANK(Employees[[#This Row],[Employee Name]]),"",A613+1)</f>
        <v>#REF!</v>
      </c>
      <c r="B614" s="8" t="str">
        <f>CONCATENATE(Employees[[#This Row],[Lastname]]," ",Employees[[#This Row],[Firstname]], " ",LEFT(Employees[[#This Row],[Middlename]],1),IF(ISBLANK(Employees[[#This Row],[Middlename]])," ","."))</f>
        <v xml:space="preserve">ROCILLO JUNE BYRONN  </v>
      </c>
      <c r="C614" s="8" t="s">
        <v>514</v>
      </c>
      <c r="D614" s="8" t="s">
        <v>1641</v>
      </c>
      <c r="E614" s="8"/>
      <c r="F614" s="8" t="s">
        <v>1704</v>
      </c>
      <c r="G614" s="18" t="s">
        <v>1704</v>
      </c>
      <c r="H614" s="8" t="s">
        <v>1705</v>
      </c>
      <c r="I614" s="8" t="b">
        <f>COUNTIF(Employees[Employee Name],Employees[[#This Row],[Employee Name]])&gt;1</f>
        <v>0</v>
      </c>
    </row>
    <row r="615" spans="1:9" ht="30" hidden="1" customHeight="1" x14ac:dyDescent="0.3">
      <c r="A615" s="44" t="e">
        <f>IF(ISBLANK(Employees[[#This Row],[Employee Name]]),"",A614+1)</f>
        <v>#REF!</v>
      </c>
      <c r="B615" s="8" t="str">
        <f>CONCATENATE(Employees[[#This Row],[Lastname]]," ",Employees[[#This Row],[Firstname]], " ",LEFT(Employees[[#This Row],[Middlename]],1),IF(ISBLANK(Employees[[#This Row],[Middlename]])," ","."))</f>
        <v xml:space="preserve">RODENAS ALBERT RAPHAEL  </v>
      </c>
      <c r="C615" s="8" t="s">
        <v>1642</v>
      </c>
      <c r="D615" s="8" t="s">
        <v>1643</v>
      </c>
      <c r="E615" s="8"/>
      <c r="F615" s="8" t="s">
        <v>1290</v>
      </c>
      <c r="G615" s="18" t="s">
        <v>1290</v>
      </c>
      <c r="H615" s="8" t="s">
        <v>289</v>
      </c>
      <c r="I615" s="8" t="b">
        <f>COUNTIF(Employees[Employee Name],Employees[[#This Row],[Employee Name]])&gt;1</f>
        <v>0</v>
      </c>
    </row>
    <row r="616" spans="1:9" ht="30" hidden="1" customHeight="1" x14ac:dyDescent="0.3">
      <c r="A616" s="44" t="e">
        <f>IF(ISBLANK(Employees[[#This Row],[Employee Name]]),"",A615+1)</f>
        <v>#REF!</v>
      </c>
      <c r="B616" s="8" t="str">
        <f>CONCATENATE(Employees[[#This Row],[Lastname]]," ",Employees[[#This Row],[Firstname]], " ",LEFT(Employees[[#This Row],[Middlename]],1),IF(ISBLANK(Employees[[#This Row],[Middlename]])," ","."))</f>
        <v xml:space="preserve">RODRIGUEZ ARNEL  </v>
      </c>
      <c r="C616" s="8" t="s">
        <v>557</v>
      </c>
      <c r="D616" s="8" t="s">
        <v>1644</v>
      </c>
      <c r="E616" s="8"/>
      <c r="F616" s="8" t="s">
        <v>1290</v>
      </c>
      <c r="G616" s="18" t="s">
        <v>1290</v>
      </c>
      <c r="H616" s="8" t="s">
        <v>289</v>
      </c>
      <c r="I616" s="8" t="b">
        <f>COUNTIF(Employees[Employee Name],Employees[[#This Row],[Employee Name]])&gt;1</f>
        <v>0</v>
      </c>
    </row>
    <row r="617" spans="1:9" ht="30" hidden="1" customHeight="1" x14ac:dyDescent="0.3">
      <c r="A617" s="44" t="e">
        <f>IF(ISBLANK(Employees[[#This Row],[Employee Name]]),"",A616+1)</f>
        <v>#REF!</v>
      </c>
      <c r="B617" s="8" t="str">
        <f>CONCATENATE(Employees[[#This Row],[Lastname]]," ",Employees[[#This Row],[Firstname]], " ",LEFT(Employees[[#This Row],[Middlename]],1),IF(ISBLANK(Employees[[#This Row],[Middlename]])," ","."))</f>
        <v xml:space="preserve">RODRIGUEZ GREGORIO  </v>
      </c>
      <c r="C617" s="8" t="s">
        <v>557</v>
      </c>
      <c r="D617" s="8" t="s">
        <v>558</v>
      </c>
      <c r="E617" s="8"/>
      <c r="F617" s="18" t="s">
        <v>198</v>
      </c>
      <c r="G617" s="18" t="s">
        <v>1996</v>
      </c>
      <c r="H617" s="8" t="s">
        <v>289</v>
      </c>
      <c r="I617" s="8" t="b">
        <f>COUNTIF(Employees[Employee Name],Employees[[#This Row],[Employee Name]])&gt;1</f>
        <v>0</v>
      </c>
    </row>
    <row r="618" spans="1:9" ht="30" hidden="1" customHeight="1" x14ac:dyDescent="0.3">
      <c r="A618" s="44" t="e">
        <f>IF(ISBLANK(Employees[[#This Row],[Employee Name]]),"",A617+1)</f>
        <v>#REF!</v>
      </c>
      <c r="B618" s="8" t="str">
        <f>CONCATENATE(Employees[[#This Row],[Lastname]]," ",Employees[[#This Row],[Firstname]], " ",LEFT(Employees[[#This Row],[Middlename]],1),IF(ISBLANK(Employees[[#This Row],[Middlename]])," ","."))</f>
        <v xml:space="preserve">RODRIGUEZ IGNACIO  </v>
      </c>
      <c r="C618" s="8" t="s">
        <v>557</v>
      </c>
      <c r="D618" s="8" t="s">
        <v>563</v>
      </c>
      <c r="E618" s="8"/>
      <c r="F618" s="18" t="s">
        <v>198</v>
      </c>
      <c r="G618" s="18" t="s">
        <v>1996</v>
      </c>
      <c r="H618" s="8" t="s">
        <v>289</v>
      </c>
      <c r="I618" s="8" t="b">
        <f>COUNTIF(Employees[Employee Name],Employees[[#This Row],[Employee Name]])&gt;1</f>
        <v>0</v>
      </c>
    </row>
    <row r="619" spans="1:9" ht="30" hidden="1" customHeight="1" x14ac:dyDescent="0.3">
      <c r="A619" s="44" t="e">
        <f>IF(ISBLANK(Employees[[#This Row],[Employee Name]]),"",A618+1)</f>
        <v>#REF!</v>
      </c>
      <c r="B619" s="8" t="str">
        <f>CONCATENATE(Employees[[#This Row],[Lastname]]," ",Employees[[#This Row],[Firstname]], " ",LEFT(Employees[[#This Row],[Middlename]],1),IF(ISBLANK(Employees[[#This Row],[Middlename]])," ","."))</f>
        <v xml:space="preserve">RODRIGUEZ JERALD  </v>
      </c>
      <c r="C619" s="8" t="s">
        <v>557</v>
      </c>
      <c r="D619" s="8" t="s">
        <v>1645</v>
      </c>
      <c r="E619" s="8"/>
      <c r="F619" s="8" t="s">
        <v>1290</v>
      </c>
      <c r="G619" s="18" t="s">
        <v>1290</v>
      </c>
      <c r="H619" s="8" t="s">
        <v>289</v>
      </c>
      <c r="I619" s="8" t="b">
        <f>COUNTIF(Employees[Employee Name],Employees[[#This Row],[Employee Name]])&gt;1</f>
        <v>0</v>
      </c>
    </row>
    <row r="620" spans="1:9" ht="30" hidden="1" customHeight="1" x14ac:dyDescent="0.3">
      <c r="A620" s="44" t="e">
        <f>IF(ISBLANK(Employees[[#This Row],[Employee Name]]),"",A619+1)</f>
        <v>#REF!</v>
      </c>
      <c r="B620" s="8" t="str">
        <f>CONCATENATE(Employees[[#This Row],[Lastname]]," ",Employees[[#This Row],[Firstname]], " ",LEFT(Employees[[#This Row],[Middlename]],1),IF(ISBLANK(Employees[[#This Row],[Middlename]])," ","."))</f>
        <v xml:space="preserve">RODRIGUEZ JOEL  </v>
      </c>
      <c r="C620" s="8" t="s">
        <v>557</v>
      </c>
      <c r="D620" s="8" t="s">
        <v>790</v>
      </c>
      <c r="E620" s="8"/>
      <c r="F620" s="18" t="s">
        <v>198</v>
      </c>
      <c r="G620" s="18" t="s">
        <v>1996</v>
      </c>
      <c r="H620" s="8" t="s">
        <v>289</v>
      </c>
      <c r="I620" s="8" t="b">
        <f>COUNTIF(Employees[Employee Name],Employees[[#This Row],[Employee Name]])&gt;1</f>
        <v>0</v>
      </c>
    </row>
    <row r="621" spans="1:9" ht="30" hidden="1" customHeight="1" x14ac:dyDescent="0.3">
      <c r="A621" s="44" t="e">
        <f>IF(ISBLANK(Employees[[#This Row],[Employee Name]]),"",A620+1)</f>
        <v>#REF!</v>
      </c>
      <c r="B621" s="8" t="str">
        <f>CONCATENATE(Employees[[#This Row],[Lastname]]," ",Employees[[#This Row],[Firstname]], " ",LEFT(Employees[[#This Row],[Middlename]],1),IF(ISBLANK(Employees[[#This Row],[Middlename]])," ","."))</f>
        <v>RODRIGUEZ JOSEPHINE R.</v>
      </c>
      <c r="C621" s="8" t="s">
        <v>557</v>
      </c>
      <c r="D621" s="8" t="s">
        <v>406</v>
      </c>
      <c r="E621" s="8" t="s">
        <v>330</v>
      </c>
      <c r="F621" s="8" t="s">
        <v>1290</v>
      </c>
      <c r="G621" s="18" t="s">
        <v>1290</v>
      </c>
      <c r="H621" s="8" t="s">
        <v>1705</v>
      </c>
      <c r="I621" s="8" t="b">
        <f>COUNTIF(Employees[Employee Name],Employees[[#This Row],[Employee Name]])&gt;1</f>
        <v>0</v>
      </c>
    </row>
    <row r="622" spans="1:9" ht="30" hidden="1" customHeight="1" x14ac:dyDescent="0.3">
      <c r="A622" s="44" t="e">
        <f>IF(ISBLANK(Employees[[#This Row],[Employee Name]]),"",A621+1)</f>
        <v>#REF!</v>
      </c>
      <c r="B622" s="8" t="str">
        <f>CONCATENATE(Employees[[#This Row],[Lastname]]," ",Employees[[#This Row],[Firstname]], " ",LEFT(Employees[[#This Row],[Middlename]],1),IF(ISBLANK(Employees[[#This Row],[Middlename]])," ","."))</f>
        <v xml:space="preserve">RODRIGUEZ MANNY  </v>
      </c>
      <c r="C622" s="8" t="s">
        <v>557</v>
      </c>
      <c r="D622" s="8" t="s">
        <v>1646</v>
      </c>
      <c r="E622" s="8"/>
      <c r="F622" s="8" t="s">
        <v>1290</v>
      </c>
      <c r="G622" s="18" t="s">
        <v>1290</v>
      </c>
      <c r="H622" s="8" t="s">
        <v>289</v>
      </c>
      <c r="I622" s="8" t="b">
        <f>COUNTIF(Employees[Employee Name],Employees[[#This Row],[Employee Name]])&gt;1</f>
        <v>0</v>
      </c>
    </row>
    <row r="623" spans="1:9" ht="30" hidden="1" customHeight="1" x14ac:dyDescent="0.3">
      <c r="A623" s="44" t="e">
        <f>IF(ISBLANK(Employees[[#This Row],[Employee Name]]),"",A622+1)</f>
        <v>#REF!</v>
      </c>
      <c r="B623" s="8" t="str">
        <f>CONCATENATE(Employees[[#This Row],[Lastname]]," ",Employees[[#This Row],[Firstname]], " ",LEFT(Employees[[#This Row],[Middlename]],1),IF(ISBLANK(Employees[[#This Row],[Middlename]])," ","."))</f>
        <v>RODRIGUEZ NARCISCO E.</v>
      </c>
      <c r="C623" s="8" t="s">
        <v>557</v>
      </c>
      <c r="D623" s="8" t="s">
        <v>1647</v>
      </c>
      <c r="E623" s="8" t="s">
        <v>122</v>
      </c>
      <c r="F623" s="8" t="s">
        <v>1290</v>
      </c>
      <c r="G623" s="18" t="s">
        <v>1290</v>
      </c>
      <c r="H623" s="8" t="s">
        <v>1707</v>
      </c>
      <c r="I623" s="8" t="b">
        <f>COUNTIF(Employees[Employee Name],Employees[[#This Row],[Employee Name]])&gt;1</f>
        <v>0</v>
      </c>
    </row>
    <row r="624" spans="1:9" ht="30" hidden="1" customHeight="1" x14ac:dyDescent="0.3">
      <c r="A624" s="44" t="e">
        <f>IF(ISBLANK(Employees[[#This Row],[Employee Name]]),"",A623+1)</f>
        <v>#REF!</v>
      </c>
      <c r="B624" s="8" t="str">
        <f>CONCATENATE(Employees[[#This Row],[Lastname]]," ",Employees[[#This Row],[Firstname]], " ",LEFT(Employees[[#This Row],[Middlename]],1),IF(ISBLANK(Employees[[#This Row],[Middlename]])," ","."))</f>
        <v xml:space="preserve">RODRIGUEZ RAYMUNDO  </v>
      </c>
      <c r="C624" s="8" t="s">
        <v>557</v>
      </c>
      <c r="D624" s="8" t="s">
        <v>1648</v>
      </c>
      <c r="E624" s="8"/>
      <c r="F624" s="8" t="s">
        <v>1290</v>
      </c>
      <c r="G624" s="18" t="s">
        <v>1290</v>
      </c>
      <c r="H624" s="8" t="s">
        <v>289</v>
      </c>
      <c r="I624" s="8" t="b">
        <f>COUNTIF(Employees[Employee Name],Employees[[#This Row],[Employee Name]])&gt;1</f>
        <v>0</v>
      </c>
    </row>
    <row r="625" spans="1:9" ht="30" hidden="1" customHeight="1" x14ac:dyDescent="0.3">
      <c r="A625" s="44" t="e">
        <f>IF(ISBLANK(Employees[[#This Row],[Employee Name]]),"",A624+1)</f>
        <v>#REF!</v>
      </c>
      <c r="B625" s="8" t="str">
        <f>CONCATENATE(Employees[[#This Row],[Lastname]]," ",Employees[[#This Row],[Firstname]], " ",LEFT(Employees[[#This Row],[Middlename]],1),IF(ISBLANK(Employees[[#This Row],[Middlename]])," ","."))</f>
        <v>RODRIGUEZ REIMART L.</v>
      </c>
      <c r="C625" s="8" t="s">
        <v>557</v>
      </c>
      <c r="D625" s="8" t="s">
        <v>1649</v>
      </c>
      <c r="E625" s="8" t="s">
        <v>1539</v>
      </c>
      <c r="F625" s="8" t="s">
        <v>1290</v>
      </c>
      <c r="G625" s="18" t="s">
        <v>1290</v>
      </c>
      <c r="H625" s="8" t="s">
        <v>1065</v>
      </c>
      <c r="I625" s="8" t="b">
        <f>COUNTIF(Employees[Employee Name],Employees[[#This Row],[Employee Name]])&gt;1</f>
        <v>0</v>
      </c>
    </row>
    <row r="626" spans="1:9" ht="30" hidden="1" customHeight="1" x14ac:dyDescent="0.3">
      <c r="A626" s="44" t="e">
        <f>IF(ISBLANK(Employees[[#This Row],[Employee Name]]),"",A625+1)</f>
        <v>#REF!</v>
      </c>
      <c r="B626" s="8" t="str">
        <f>CONCATENATE(Employees[[#This Row],[Lastname]]," ",Employees[[#This Row],[Firstname]], " ",LEFT(Employees[[#This Row],[Middlename]],1),IF(ISBLANK(Employees[[#This Row],[Middlename]])," ","."))</f>
        <v xml:space="preserve">RODRIGUEZ RIZALDE  </v>
      </c>
      <c r="C626" s="18" t="s">
        <v>557</v>
      </c>
      <c r="D626" s="18" t="s">
        <v>2231</v>
      </c>
      <c r="E626" s="8"/>
      <c r="F626" s="18" t="s">
        <v>1290</v>
      </c>
      <c r="G626" s="8"/>
      <c r="H626" s="18" t="s">
        <v>289</v>
      </c>
      <c r="I626" s="8" t="b">
        <f>COUNTIF(Employees[Employee Name],Employees[[#This Row],[Employee Name]])&gt;1</f>
        <v>0</v>
      </c>
    </row>
    <row r="627" spans="1:9" ht="30" hidden="1" customHeight="1" x14ac:dyDescent="0.3">
      <c r="A627" s="44" t="e">
        <f>IF(ISBLANK(Employees[[#This Row],[Employee Name]]),"",A626+1)</f>
        <v>#REF!</v>
      </c>
      <c r="B627" s="8" t="str">
        <f>CONCATENATE(Employees[[#This Row],[Lastname]]," ",Employees[[#This Row],[Firstname]], " ",LEFT(Employees[[#This Row],[Middlename]],1),IF(ISBLANK(Employees[[#This Row],[Middlename]])," ","."))</f>
        <v xml:space="preserve">RODRIGUEZ RUEL  </v>
      </c>
      <c r="C627" s="8" t="s">
        <v>557</v>
      </c>
      <c r="D627" s="8" t="s">
        <v>1045</v>
      </c>
      <c r="E627" s="8"/>
      <c r="F627" s="8" t="s">
        <v>198</v>
      </c>
      <c r="G627" s="18" t="s">
        <v>1996</v>
      </c>
      <c r="H627" s="8" t="s">
        <v>289</v>
      </c>
      <c r="I627" s="8" t="b">
        <f>COUNTIF(Employees[Employee Name],Employees[[#This Row],[Employee Name]])&gt;1</f>
        <v>0</v>
      </c>
    </row>
    <row r="628" spans="1:9" ht="30" hidden="1" customHeight="1" x14ac:dyDescent="0.3">
      <c r="A628" s="44" t="e">
        <f>IF(ISBLANK(Employees[[#This Row],[Employee Name]]),"",A627+1)</f>
        <v>#REF!</v>
      </c>
      <c r="B628" s="8" t="str">
        <f>CONCATENATE(Employees[[#This Row],[Lastname]]," ",Employees[[#This Row],[Firstname]], " ",LEFT(Employees[[#This Row],[Middlename]],1),IF(ISBLANK(Employees[[#This Row],[Middlename]])," ","."))</f>
        <v>ROLLE CARIZA P.</v>
      </c>
      <c r="C628" s="8" t="s">
        <v>1650</v>
      </c>
      <c r="D628" s="8" t="s">
        <v>1651</v>
      </c>
      <c r="E628" s="8" t="s">
        <v>1313</v>
      </c>
      <c r="F628" s="8" t="s">
        <v>1290</v>
      </c>
      <c r="G628" s="18" t="s">
        <v>1290</v>
      </c>
      <c r="H628" s="8" t="s">
        <v>135</v>
      </c>
      <c r="I628" s="8" t="b">
        <f>COUNTIF(Employees[Employee Name],Employees[[#This Row],[Employee Name]])&gt;1</f>
        <v>0</v>
      </c>
    </row>
    <row r="629" spans="1:9" ht="30" hidden="1" customHeight="1" x14ac:dyDescent="0.3">
      <c r="A629" s="44" t="e">
        <f>IF(ISBLANK(Employees[[#This Row],[Employee Name]]),"",A628+1)</f>
        <v>#REF!</v>
      </c>
      <c r="B629" s="8" t="str">
        <f>CONCATENATE(Employees[[#This Row],[Lastname]]," ",Employees[[#This Row],[Firstname]], " ",LEFT(Employees[[#This Row],[Middlename]],1),IF(ISBLANK(Employees[[#This Row],[Middlename]])," ","."))</f>
        <v>ROLLE MICHELLYN G.</v>
      </c>
      <c r="C629" s="8" t="s">
        <v>1650</v>
      </c>
      <c r="D629" s="8" t="s">
        <v>1652</v>
      </c>
      <c r="E629" s="8" t="s">
        <v>1653</v>
      </c>
      <c r="F629" s="8" t="s">
        <v>1290</v>
      </c>
      <c r="G629" s="18" t="s">
        <v>1290</v>
      </c>
      <c r="H629" s="8" t="s">
        <v>97</v>
      </c>
      <c r="I629" s="8" t="b">
        <f>COUNTIF(Employees[Employee Name],Employees[[#This Row],[Employee Name]])&gt;1</f>
        <v>0</v>
      </c>
    </row>
    <row r="630" spans="1:9" ht="30" hidden="1" customHeight="1" x14ac:dyDescent="0.3">
      <c r="A630" s="44" t="e">
        <f>IF(ISBLANK(Employees[[#This Row],[Employee Name]]),"",A629+1)</f>
        <v>#REF!</v>
      </c>
      <c r="B630" s="8" t="str">
        <f>CONCATENATE(Employees[[#This Row],[Lastname]]," ",Employees[[#This Row],[Firstname]], " ",LEFT(Employees[[#This Row],[Middlename]],1),IF(ISBLANK(Employees[[#This Row],[Middlename]])," ","."))</f>
        <v>ROMILLA EDITH D.</v>
      </c>
      <c r="C630" s="8" t="s">
        <v>154</v>
      </c>
      <c r="D630" s="8" t="s">
        <v>155</v>
      </c>
      <c r="E630" s="8" t="s">
        <v>119</v>
      </c>
      <c r="F630" s="8" t="s">
        <v>120</v>
      </c>
      <c r="G630" s="18" t="s">
        <v>1996</v>
      </c>
      <c r="H630" s="8" t="s">
        <v>156</v>
      </c>
      <c r="I630" s="8" t="b">
        <f>COUNTIF(Employees[Employee Name],Employees[[#This Row],[Employee Name]])&gt;1</f>
        <v>0</v>
      </c>
    </row>
    <row r="631" spans="1:9" ht="30" hidden="1" customHeight="1" x14ac:dyDescent="0.3">
      <c r="A631" s="44" t="e">
        <f>IF(ISBLANK(Employees[[#This Row],[Employee Name]]),"",A630+1)</f>
        <v>#REF!</v>
      </c>
      <c r="B631" s="8" t="str">
        <f>CONCATENATE(Employees[[#This Row],[Lastname]]," ",Employees[[#This Row],[Firstname]], " ",LEFT(Employees[[#This Row],[Middlename]],1),IF(ISBLANK(Employees[[#This Row],[Middlename]])," ","."))</f>
        <v>ROMILLA MARIBEL P.</v>
      </c>
      <c r="C631" s="8" t="s">
        <v>154</v>
      </c>
      <c r="D631" s="8" t="s">
        <v>1654</v>
      </c>
      <c r="E631" s="8" t="s">
        <v>1655</v>
      </c>
      <c r="F631" s="8" t="s">
        <v>1290</v>
      </c>
      <c r="G631" s="18" t="s">
        <v>1290</v>
      </c>
      <c r="H631" s="8" t="s">
        <v>439</v>
      </c>
      <c r="I631" s="8" t="b">
        <f>COUNTIF(Employees[Employee Name],Employees[[#This Row],[Employee Name]])&gt;1</f>
        <v>0</v>
      </c>
    </row>
    <row r="632" spans="1:9" ht="30" hidden="1" customHeight="1" x14ac:dyDescent="0.3">
      <c r="A632" s="44" t="e">
        <f>IF(ISBLANK(Employees[[#This Row],[Employee Name]]),"",A631+1)</f>
        <v>#REF!</v>
      </c>
      <c r="B632" s="8" t="str">
        <f>CONCATENATE(Employees[[#This Row],[Lastname]]," ",Employees[[#This Row],[Firstname]], " ",LEFT(Employees[[#This Row],[Middlename]],1),IF(ISBLANK(Employees[[#This Row],[Middlename]])," ","."))</f>
        <v>ROQUITE MAIRECAR L.</v>
      </c>
      <c r="C632" s="8" t="s">
        <v>1656</v>
      </c>
      <c r="D632" s="8" t="s">
        <v>1657</v>
      </c>
      <c r="E632" s="8" t="s">
        <v>227</v>
      </c>
      <c r="F632" s="8" t="s">
        <v>1290</v>
      </c>
      <c r="G632" s="18" t="s">
        <v>1290</v>
      </c>
      <c r="H632" s="8" t="s">
        <v>366</v>
      </c>
      <c r="I632" s="8" t="b">
        <f>COUNTIF(Employees[Employee Name],Employees[[#This Row],[Employee Name]])&gt;1</f>
        <v>0</v>
      </c>
    </row>
    <row r="633" spans="1:9" ht="30" hidden="1" customHeight="1" x14ac:dyDescent="0.3">
      <c r="A633" s="44" t="e">
        <f>IF(ISBLANK(Employees[[#This Row],[Employee Name]]),"",A632+1)</f>
        <v>#REF!</v>
      </c>
      <c r="B633" s="8" t="str">
        <f>CONCATENATE(Employees[[#This Row],[Lastname]]," ",Employees[[#This Row],[Firstname]], " ",LEFT(Employees[[#This Row],[Middlename]],1),IF(ISBLANK(Employees[[#This Row],[Middlename]])," ","."))</f>
        <v>ROXAS ZHANINE R.</v>
      </c>
      <c r="C633" s="18" t="s">
        <v>2276</v>
      </c>
      <c r="D633" s="18" t="s">
        <v>2277</v>
      </c>
      <c r="E633" s="18" t="s">
        <v>330</v>
      </c>
      <c r="F633" s="18" t="s">
        <v>2278</v>
      </c>
      <c r="G633" s="8"/>
      <c r="H633" s="8"/>
      <c r="I633" s="8" t="b">
        <f>COUNTIF(Employees[Employee Name],Employees[[#This Row],[Employee Name]])&gt;1</f>
        <v>0</v>
      </c>
    </row>
    <row r="634" spans="1:9" ht="30" hidden="1" customHeight="1" x14ac:dyDescent="0.3">
      <c r="A634" s="44" t="e">
        <f>IF(ISBLANK(Employees[[#This Row],[Employee Name]]),"",A633+1)</f>
        <v>#REF!</v>
      </c>
      <c r="B634" s="8" t="str">
        <f>CONCATENATE(Employees[[#This Row],[Lastname]]," ",Employees[[#This Row],[Firstname]], " ",LEFT(Employees[[#This Row],[Middlename]],1),IF(ISBLANK(Employees[[#This Row],[Middlename]])," ","."))</f>
        <v>ROZUL FLORENCIA M.</v>
      </c>
      <c r="C634" s="8" t="s">
        <v>745</v>
      </c>
      <c r="D634" s="8" t="s">
        <v>746</v>
      </c>
      <c r="E634" s="8" t="s">
        <v>84</v>
      </c>
      <c r="F634" s="8" t="s">
        <v>747</v>
      </c>
      <c r="G634" s="8" t="s">
        <v>1996</v>
      </c>
      <c r="H634" s="8" t="s">
        <v>213</v>
      </c>
      <c r="I634" s="8" t="b">
        <f>COUNTIF(Employees[Employee Name],Employees[[#This Row],[Employee Name]])&gt;1</f>
        <v>0</v>
      </c>
    </row>
    <row r="635" spans="1:9" ht="30" hidden="1" customHeight="1" x14ac:dyDescent="0.3">
      <c r="A635" s="44" t="e">
        <f>IF(ISBLANK(Employees[[#This Row],[Employee Name]]),"",A634+1)</f>
        <v>#REF!</v>
      </c>
      <c r="B635" s="8" t="str">
        <f>CONCATENATE(Employees[[#This Row],[Lastname]]," ",Employees[[#This Row],[Firstname]], " ",LEFT(Employees[[#This Row],[Middlename]],1),IF(ISBLANK(Employees[[#This Row],[Middlename]])," ","."))</f>
        <v>SABULAAN MARIA LEAH M.</v>
      </c>
      <c r="C635" s="8" t="s">
        <v>1658</v>
      </c>
      <c r="D635" s="8" t="s">
        <v>1659</v>
      </c>
      <c r="E635" s="8" t="s">
        <v>554</v>
      </c>
      <c r="F635" s="8" t="s">
        <v>1290</v>
      </c>
      <c r="G635" s="18" t="s">
        <v>1290</v>
      </c>
      <c r="H635" s="8" t="s">
        <v>141</v>
      </c>
      <c r="I635" s="8" t="b">
        <f>COUNTIF(Employees[Employee Name],Employees[[#This Row],[Employee Name]])&gt;1</f>
        <v>0</v>
      </c>
    </row>
    <row r="636" spans="1:9" ht="30" hidden="1" customHeight="1" x14ac:dyDescent="0.3">
      <c r="A636" s="44" t="e">
        <f>IF(ISBLANK(Employees[[#This Row],[Employee Name]]),"",A635+1)</f>
        <v>#REF!</v>
      </c>
      <c r="B636" s="8" t="str">
        <f>CONCATENATE(Employees[[#This Row],[Lastname]]," ",Employees[[#This Row],[Firstname]], " ",LEFT(Employees[[#This Row],[Middlename]],1),IF(ISBLANK(Employees[[#This Row],[Middlename]])," ","."))</f>
        <v>SALAZAR FRANCIS D.</v>
      </c>
      <c r="C636" s="8" t="s">
        <v>951</v>
      </c>
      <c r="D636" s="8" t="s">
        <v>600</v>
      </c>
      <c r="E636" s="8" t="s">
        <v>119</v>
      </c>
      <c r="F636" s="8" t="s">
        <v>1290</v>
      </c>
      <c r="G636" s="8"/>
      <c r="H636" s="8" t="s">
        <v>289</v>
      </c>
      <c r="I636" s="8" t="b">
        <f>COUNTIF(Employees[Employee Name],Employees[[#This Row],[Employee Name]])&gt;1</f>
        <v>0</v>
      </c>
    </row>
    <row r="637" spans="1:9" ht="30" hidden="1" customHeight="1" x14ac:dyDescent="0.3">
      <c r="A637" s="44" t="e">
        <f>IF(ISBLANK(Employees[[#This Row],[Employee Name]]),"",A636+1)</f>
        <v>#REF!</v>
      </c>
      <c r="B637" s="8" t="str">
        <f>CONCATENATE(Employees[[#This Row],[Lastname]]," ",Employees[[#This Row],[Firstname]], " ",LEFT(Employees[[#This Row],[Middlename]],1),IF(ISBLANK(Employees[[#This Row],[Middlename]])," ","."))</f>
        <v>SALAZAR JOSIELYN G.</v>
      </c>
      <c r="C637" s="18" t="s">
        <v>951</v>
      </c>
      <c r="D637" s="18" t="s">
        <v>2317</v>
      </c>
      <c r="E637" s="18" t="s">
        <v>166</v>
      </c>
      <c r="F637" s="18" t="s">
        <v>1290</v>
      </c>
      <c r="G637" s="8"/>
      <c r="H637" s="18" t="s">
        <v>199</v>
      </c>
      <c r="I637" s="8" t="b">
        <f>COUNTIF(Employees[Employee Name],Employees[[#This Row],[Employee Name]])&gt;1</f>
        <v>0</v>
      </c>
    </row>
    <row r="638" spans="1:9" ht="30" hidden="1" customHeight="1" x14ac:dyDescent="0.3">
      <c r="A638" s="44" t="e">
        <f>IF(ISBLANK(Employees[[#This Row],[Employee Name]]),"",A637+1)</f>
        <v>#REF!</v>
      </c>
      <c r="B638" s="8" t="str">
        <f>CONCATENATE(Employees[[#This Row],[Lastname]]," ",Employees[[#This Row],[Firstname]], " ",LEFT(Employees[[#This Row],[Middlename]],1),IF(ISBLANK(Employees[[#This Row],[Middlename]])," ","."))</f>
        <v>SALONGA LUCY M.</v>
      </c>
      <c r="C638" s="8" t="s">
        <v>419</v>
      </c>
      <c r="D638" s="8" t="s">
        <v>945</v>
      </c>
      <c r="E638" s="8" t="s">
        <v>84</v>
      </c>
      <c r="F638" s="8" t="s">
        <v>349</v>
      </c>
      <c r="G638" s="8" t="s">
        <v>1996</v>
      </c>
      <c r="H638" s="8" t="s">
        <v>286</v>
      </c>
      <c r="I638" s="8" t="b">
        <f>COUNTIF(Employees[Employee Name],Employees[[#This Row],[Employee Name]])&gt;1</f>
        <v>0</v>
      </c>
    </row>
    <row r="639" spans="1:9" ht="30" hidden="1" customHeight="1" x14ac:dyDescent="0.3">
      <c r="A639" s="44" t="e">
        <f>IF(ISBLANK(Employees[[#This Row],[Employee Name]]),"",A638+1)</f>
        <v>#REF!</v>
      </c>
      <c r="B639" s="8" t="str">
        <f>CONCATENATE(Employees[[#This Row],[Lastname]]," ",Employees[[#This Row],[Firstname]], " ",LEFT(Employees[[#This Row],[Middlename]],1),IF(ISBLANK(Employees[[#This Row],[Middlename]])," ","."))</f>
        <v>SAN JUAN EVA RUTH M.</v>
      </c>
      <c r="C639" s="8" t="s">
        <v>1660</v>
      </c>
      <c r="D639" s="8" t="s">
        <v>1661</v>
      </c>
      <c r="E639" s="8" t="s">
        <v>1662</v>
      </c>
      <c r="F639" s="8" t="s">
        <v>1290</v>
      </c>
      <c r="G639" s="18" t="s">
        <v>1290</v>
      </c>
      <c r="H639" s="8" t="s">
        <v>199</v>
      </c>
      <c r="I639" s="8" t="b">
        <f>COUNTIF(Employees[Employee Name],Employees[[#This Row],[Employee Name]])&gt;1</f>
        <v>0</v>
      </c>
    </row>
    <row r="640" spans="1:9" ht="30" hidden="1" customHeight="1" x14ac:dyDescent="0.3">
      <c r="A640" s="44" t="e">
        <f>IF(ISBLANK(Employees[[#This Row],[Employee Name]]),"",A639+1)</f>
        <v>#REF!</v>
      </c>
      <c r="B640" s="8" t="str">
        <f>CONCATENATE(Employees[[#This Row],[Lastname]]," ",Employees[[#This Row],[Firstname]], " ",LEFT(Employees[[#This Row],[Middlename]],1),IF(ISBLANK(Employees[[#This Row],[Middlename]])," ","."))</f>
        <v>SANARES DAN T.</v>
      </c>
      <c r="C640" s="8" t="s">
        <v>1259</v>
      </c>
      <c r="D640" s="8" t="s">
        <v>1260</v>
      </c>
      <c r="E640" s="8" t="s">
        <v>460</v>
      </c>
      <c r="F640" s="8" t="s">
        <v>679</v>
      </c>
      <c r="G640" s="8" t="s">
        <v>1996</v>
      </c>
      <c r="H640" s="8" t="s">
        <v>135</v>
      </c>
      <c r="I640" s="8" t="b">
        <f>COUNTIF(Employees[Employee Name],Employees[[#This Row],[Employee Name]])&gt;1</f>
        <v>0</v>
      </c>
    </row>
    <row r="641" spans="1:9" ht="30" hidden="1" customHeight="1" x14ac:dyDescent="0.3">
      <c r="A641" s="44" t="e">
        <f>IF(ISBLANK(Employees[[#This Row],[Employee Name]]),"",A640+1)</f>
        <v>#REF!</v>
      </c>
      <c r="B641" s="8" t="str">
        <f>CONCATENATE(Employees[[#This Row],[Lastname]]," ",Employees[[#This Row],[Firstname]], " ",LEFT(Employees[[#This Row],[Middlename]],1),IF(ISBLANK(Employees[[#This Row],[Middlename]])," ","."))</f>
        <v>SANTERA MARICRIS S.</v>
      </c>
      <c r="C641" s="8" t="s">
        <v>204</v>
      </c>
      <c r="D641" s="8" t="s">
        <v>205</v>
      </c>
      <c r="E641" s="8" t="s">
        <v>161</v>
      </c>
      <c r="F641" s="8" t="s">
        <v>96</v>
      </c>
      <c r="G641" s="8" t="s">
        <v>1996</v>
      </c>
      <c r="H641" s="8" t="s">
        <v>97</v>
      </c>
      <c r="I641" s="8" t="b">
        <f>COUNTIF(Employees[Employee Name],Employees[[#This Row],[Employee Name]])&gt;1</f>
        <v>0</v>
      </c>
    </row>
    <row r="642" spans="1:9" ht="30" hidden="1" customHeight="1" x14ac:dyDescent="0.3">
      <c r="A642" s="44" t="e">
        <f>IF(ISBLANK(Employees[[#This Row],[Employee Name]]),"",A641+1)</f>
        <v>#REF!</v>
      </c>
      <c r="B642" s="8" t="str">
        <f>CONCATENATE(Employees[[#This Row],[Lastname]]," ",Employees[[#This Row],[Firstname]], " ",LEFT(Employees[[#This Row],[Middlename]],1),IF(ISBLANK(Employees[[#This Row],[Middlename]])," ","."))</f>
        <v>SARDINOLA  GINABLETH J.</v>
      </c>
      <c r="C642" s="8" t="s">
        <v>978</v>
      </c>
      <c r="D642" s="8" t="s">
        <v>979</v>
      </c>
      <c r="E642" s="8" t="s">
        <v>139</v>
      </c>
      <c r="F642" s="8" t="s">
        <v>125</v>
      </c>
      <c r="G642" s="18" t="s">
        <v>1996</v>
      </c>
      <c r="H642" s="8" t="s">
        <v>126</v>
      </c>
      <c r="I642" s="8" t="b">
        <f>COUNTIF(Employees[Employee Name],Employees[[#This Row],[Employee Name]])&gt;1</f>
        <v>0</v>
      </c>
    </row>
    <row r="643" spans="1:9" ht="30" hidden="1" customHeight="1" x14ac:dyDescent="0.3">
      <c r="A643" s="44" t="e">
        <f>IF(ISBLANK(Employees[[#This Row],[Employee Name]]),"",A642+1)</f>
        <v>#REF!</v>
      </c>
      <c r="B643" s="8" t="str">
        <f>CONCATENATE(Employees[[#This Row],[Lastname]]," ",Employees[[#This Row],[Firstname]], " ",LEFT(Employees[[#This Row],[Middlename]],1),IF(ISBLANK(Employees[[#This Row],[Middlename]])," ","."))</f>
        <v>SARDIÑOLA REBECCA C.</v>
      </c>
      <c r="C643" s="8" t="s">
        <v>1663</v>
      </c>
      <c r="D643" s="8" t="s">
        <v>1664</v>
      </c>
      <c r="E643" s="8" t="s">
        <v>1665</v>
      </c>
      <c r="F643" s="8" t="s">
        <v>1290</v>
      </c>
      <c r="G643" s="18" t="s">
        <v>1290</v>
      </c>
      <c r="H643" s="8" t="s">
        <v>361</v>
      </c>
      <c r="I643" s="8" t="b">
        <f>COUNTIF(Employees[Employee Name],Employees[[#This Row],[Employee Name]])&gt;1</f>
        <v>0</v>
      </c>
    </row>
    <row r="644" spans="1:9" ht="30" hidden="1" customHeight="1" x14ac:dyDescent="0.3">
      <c r="A644" s="44" t="e">
        <f>A642+1</f>
        <v>#REF!</v>
      </c>
      <c r="B644" s="8" t="str">
        <f>CONCATENATE(Employees[[#This Row],[Lastname]]," ",Employees[[#This Row],[Firstname]], " ",LEFT(Employees[[#This Row],[Middlename]],1),IF(ISBLANK(Employees[[#This Row],[Middlename]])," ","."))</f>
        <v>SARMIENTO MELQUIADES JR. F.</v>
      </c>
      <c r="C644" s="18" t="s">
        <v>1666</v>
      </c>
      <c r="D644" s="18" t="s">
        <v>2437</v>
      </c>
      <c r="E644" s="18" t="s">
        <v>430</v>
      </c>
      <c r="F644" s="18" t="s">
        <v>1290</v>
      </c>
      <c r="G644" s="18" t="s">
        <v>1290</v>
      </c>
      <c r="H644" s="18" t="s">
        <v>2438</v>
      </c>
      <c r="I644" s="8" t="b">
        <f>COUNTIF(Employees[Employee Name],Employees[[#This Row],[Employee Name]])&gt;1</f>
        <v>0</v>
      </c>
    </row>
    <row r="645" spans="1:9" ht="30" hidden="1" customHeight="1" x14ac:dyDescent="0.3">
      <c r="A645" s="44" t="e">
        <f>IF(ISBLANK(Employees[[#This Row],[Employee Name]]),"",A643+1)</f>
        <v>#REF!</v>
      </c>
      <c r="B645" s="8" t="str">
        <f>CONCATENATE(Employees[[#This Row],[Lastname]]," ",Employees[[#This Row],[Firstname]], " ",LEFT(Employees[[#This Row],[Middlename]],1),IF(ISBLANK(Employees[[#This Row],[Middlename]])," ","."))</f>
        <v>SARMIENTO MARIA TERESA E.</v>
      </c>
      <c r="C645" s="8" t="s">
        <v>1666</v>
      </c>
      <c r="D645" s="18" t="s">
        <v>2454</v>
      </c>
      <c r="E645" s="8" t="s">
        <v>1667</v>
      </c>
      <c r="F645" s="8" t="s">
        <v>1726</v>
      </c>
      <c r="G645" s="18" t="s">
        <v>1290</v>
      </c>
      <c r="H645" s="8" t="s">
        <v>97</v>
      </c>
      <c r="I645" s="8" t="b">
        <f>COUNTIF(Employees[Employee Name],Employees[[#This Row],[Employee Name]])&gt;1</f>
        <v>0</v>
      </c>
    </row>
    <row r="646" spans="1:9" ht="30" hidden="1" customHeight="1" x14ac:dyDescent="0.3">
      <c r="A646" s="44" t="e">
        <f>IF(ISBLANK(Employees[[#This Row],[Employee Name]]),"",A645+1)</f>
        <v>#REF!</v>
      </c>
      <c r="B646" s="8" t="str">
        <f>CONCATENATE(Employees[[#This Row],[Lastname]]," ",Employees[[#This Row],[Firstname]], " ",LEFT(Employees[[#This Row],[Middlename]],1),IF(ISBLANK(Employees[[#This Row],[Middlename]])," ","."))</f>
        <v>SEDUCON ESTELITO D.</v>
      </c>
      <c r="C646" s="18" t="s">
        <v>489</v>
      </c>
      <c r="D646" s="18" t="s">
        <v>2164</v>
      </c>
      <c r="E646" s="18" t="s">
        <v>119</v>
      </c>
      <c r="F646" s="18" t="s">
        <v>2165</v>
      </c>
      <c r="G646" s="8"/>
      <c r="H646" s="18" t="s">
        <v>2053</v>
      </c>
      <c r="I646" s="8" t="b">
        <f>COUNTIF(Employees[Employee Name],Employees[[#This Row],[Employee Name]])&gt;1</f>
        <v>0</v>
      </c>
    </row>
    <row r="647" spans="1:9" ht="30" hidden="1" customHeight="1" x14ac:dyDescent="0.3">
      <c r="A647" s="44" t="e">
        <f>IF(ISBLANK(Employees[[#This Row],[Employee Name]]),"",A646+1)</f>
        <v>#REF!</v>
      </c>
      <c r="B647" s="8" t="str">
        <f>CONCATENATE(Employees[[#This Row],[Lastname]]," ",Employees[[#This Row],[Firstname]], " ",LEFT(Employees[[#This Row],[Middlename]],1),IF(ISBLANK(Employees[[#This Row],[Middlename]])," ","."))</f>
        <v>SEDUCON LUCIO F.</v>
      </c>
      <c r="C647" s="8" t="s">
        <v>489</v>
      </c>
      <c r="D647" s="8" t="s">
        <v>490</v>
      </c>
      <c r="E647" s="8" t="s">
        <v>784</v>
      </c>
      <c r="F647" s="18" t="s">
        <v>120</v>
      </c>
      <c r="G647" s="18" t="s">
        <v>1996</v>
      </c>
      <c r="H647" s="8" t="s">
        <v>481</v>
      </c>
      <c r="I647" s="8" t="b">
        <f>COUNTIF(Employees[Employee Name],Employees[[#This Row],[Employee Name]])&gt;1</f>
        <v>0</v>
      </c>
    </row>
    <row r="648" spans="1:9" ht="30" hidden="1" customHeight="1" x14ac:dyDescent="0.3">
      <c r="A648" s="44" t="e">
        <f>IF(ISBLANK(Employees[[#This Row],[Employee Name]]),"",A647+1)</f>
        <v>#REF!</v>
      </c>
      <c r="B648" s="8" t="str">
        <f>CONCATENATE(Employees[[#This Row],[Lastname]]," ",Employees[[#This Row],[Firstname]], " ",LEFT(Employees[[#This Row],[Middlename]],1),IF(ISBLANK(Employees[[#This Row],[Middlename]])," ","."))</f>
        <v>SEMBRANA JENNIE S.</v>
      </c>
      <c r="C648" s="8" t="s">
        <v>1668</v>
      </c>
      <c r="D648" s="8" t="s">
        <v>1669</v>
      </c>
      <c r="E648" s="8" t="s">
        <v>1670</v>
      </c>
      <c r="F648" s="8" t="s">
        <v>1704</v>
      </c>
      <c r="G648" s="18" t="s">
        <v>1704</v>
      </c>
      <c r="H648" s="8" t="s">
        <v>135</v>
      </c>
      <c r="I648" s="8" t="b">
        <f>COUNTIF(Employees[Employee Name],Employees[[#This Row],[Employee Name]])&gt;1</f>
        <v>0</v>
      </c>
    </row>
    <row r="649" spans="1:9" ht="30" hidden="1" customHeight="1" x14ac:dyDescent="0.3">
      <c r="A649" s="44" t="e">
        <f>IF(ISBLANK(Employees[[#This Row],[Employee Name]]),"",A648+1)</f>
        <v>#REF!</v>
      </c>
      <c r="B649" s="8" t="str">
        <f>CONCATENATE(Employees[[#This Row],[Lastname]]," ",Employees[[#This Row],[Firstname]], " ",LEFT(Employees[[#This Row],[Middlename]],1),IF(ISBLANK(Employees[[#This Row],[Middlename]])," ","."))</f>
        <v>SEÑA MARILYN B.</v>
      </c>
      <c r="C649" s="8" t="s">
        <v>752</v>
      </c>
      <c r="D649" s="8" t="s">
        <v>753</v>
      </c>
      <c r="E649" s="8" t="s">
        <v>145</v>
      </c>
      <c r="F649" s="8" t="s">
        <v>198</v>
      </c>
      <c r="G649" s="18" t="s">
        <v>1996</v>
      </c>
      <c r="H649" s="8" t="s">
        <v>260</v>
      </c>
      <c r="I649" s="8" t="b">
        <f>COUNTIF(Employees[Employee Name],Employees[[#This Row],[Employee Name]])&gt;1</f>
        <v>0</v>
      </c>
    </row>
    <row r="650" spans="1:9" ht="30" hidden="1" customHeight="1" x14ac:dyDescent="0.3">
      <c r="A650" s="44" t="e">
        <f>IF(ISBLANK(Employees[[#This Row],[Employee Name]]),"",A649+1)</f>
        <v>#REF!</v>
      </c>
      <c r="B650" s="8" t="str">
        <f>CONCATENATE(Employees[[#This Row],[Lastname]]," ",Employees[[#This Row],[Firstname]], " ",LEFT(Employees[[#This Row],[Middlename]],1),IF(ISBLANK(Employees[[#This Row],[Middlename]])," ","."))</f>
        <v>SEPINO BRIGIDA M.</v>
      </c>
      <c r="C650" s="8" t="s">
        <v>1071</v>
      </c>
      <c r="D650" s="8" t="s">
        <v>749</v>
      </c>
      <c r="E650" s="8" t="s">
        <v>689</v>
      </c>
      <c r="F650" s="8" t="s">
        <v>212</v>
      </c>
      <c r="G650" s="18" t="s">
        <v>1996</v>
      </c>
      <c r="H650" s="8" t="s">
        <v>213</v>
      </c>
      <c r="I650" s="8" t="b">
        <f>COUNTIF(Employees[Employee Name],Employees[[#This Row],[Employee Name]])&gt;1</f>
        <v>0</v>
      </c>
    </row>
    <row r="651" spans="1:9" ht="30" hidden="1" customHeight="1" x14ac:dyDescent="0.3">
      <c r="A651" s="44" t="e">
        <f>IF(ISBLANK(Employees[[#This Row],[Employee Name]]),"",A650+1)</f>
        <v>#REF!</v>
      </c>
      <c r="B651" s="8" t="str">
        <f>CONCATENATE(Employees[[#This Row],[Lastname]]," ",Employees[[#This Row],[Firstname]], " ",LEFT(Employees[[#This Row],[Middlename]],1),IF(ISBLANK(Employees[[#This Row],[Middlename]])," ","."))</f>
        <v>SEPINO MARIE CHIARRE M.</v>
      </c>
      <c r="C651" s="18" t="s">
        <v>1071</v>
      </c>
      <c r="D651" s="18" t="s">
        <v>2387</v>
      </c>
      <c r="E651" s="18" t="s">
        <v>962</v>
      </c>
      <c r="F651" s="18" t="s">
        <v>2388</v>
      </c>
      <c r="G651" s="18"/>
      <c r="H651" s="18" t="s">
        <v>213</v>
      </c>
      <c r="I651" s="8" t="b">
        <f>COUNTIF(Employees[Employee Name],Employees[[#This Row],[Employee Name]])&gt;1</f>
        <v>0</v>
      </c>
    </row>
    <row r="652" spans="1:9" ht="30" hidden="1" customHeight="1" x14ac:dyDescent="0.3">
      <c r="A652" s="44" t="e">
        <f>IF(ISBLANK(Employees[[#This Row],[Employee Name]]),"",A651+1)</f>
        <v>#REF!</v>
      </c>
      <c r="B652" s="8" t="str">
        <f>CONCATENATE(Employees[[#This Row],[Lastname]]," ",Employees[[#This Row],[Firstname]], " ",LEFT(Employees[[#This Row],[Middlename]],1),IF(ISBLANK(Employees[[#This Row],[Middlename]])," ","."))</f>
        <v>SESMA LAZARO C.</v>
      </c>
      <c r="C652" s="8" t="s">
        <v>1340</v>
      </c>
      <c r="D652" s="8" t="s">
        <v>1671</v>
      </c>
      <c r="E652" s="8" t="s">
        <v>134</v>
      </c>
      <c r="F652" s="8" t="s">
        <v>1290</v>
      </c>
      <c r="G652" s="18" t="s">
        <v>1290</v>
      </c>
      <c r="H652" s="8" t="s">
        <v>199</v>
      </c>
      <c r="I652" s="8" t="b">
        <f>COUNTIF(Employees[Employee Name],Employees[[#This Row],[Employee Name]])&gt;1</f>
        <v>0</v>
      </c>
    </row>
    <row r="653" spans="1:9" ht="30" hidden="1" customHeight="1" x14ac:dyDescent="0.3">
      <c r="A653" s="44" t="e">
        <f>IF(ISBLANK(Employees[[#This Row],[Employee Name]]),"",A652+1)</f>
        <v>#REF!</v>
      </c>
      <c r="B653" s="8" t="str">
        <f>CONCATENATE(Employees[[#This Row],[Lastname]]," ",Employees[[#This Row],[Firstname]], " ",LEFT(Employees[[#This Row],[Middlename]],1),IF(ISBLANK(Employees[[#This Row],[Middlename]])," ","."))</f>
        <v xml:space="preserve">SIERRA SALVADOR  </v>
      </c>
      <c r="C653" s="8" t="s">
        <v>1672</v>
      </c>
      <c r="D653" s="8" t="s">
        <v>1673</v>
      </c>
      <c r="E653" s="8"/>
      <c r="F653" s="8" t="s">
        <v>1290</v>
      </c>
      <c r="G653" s="18" t="s">
        <v>1290</v>
      </c>
      <c r="H653" s="8" t="s">
        <v>199</v>
      </c>
      <c r="I653" s="8" t="b">
        <f>COUNTIF(Employees[Employee Name],Employees[[#This Row],[Employee Name]])&gt;1</f>
        <v>0</v>
      </c>
    </row>
    <row r="654" spans="1:9" ht="30" hidden="1" customHeight="1" x14ac:dyDescent="0.3">
      <c r="A654" s="44" t="e">
        <f>IF(ISBLANK(Employees[[#This Row],[Employee Name]]),"",A653+1)</f>
        <v>#REF!</v>
      </c>
      <c r="B654" s="8" t="str">
        <f>CONCATENATE(Employees[[#This Row],[Lastname]]," ",Employees[[#This Row],[Firstname]], " ",LEFT(Employees[[#This Row],[Middlename]],1),IF(ISBLANK(Employees[[#This Row],[Middlename]])," ","."))</f>
        <v>SIM JO RITZELLE C.</v>
      </c>
      <c r="C654" s="8" t="s">
        <v>1050</v>
      </c>
      <c r="D654" s="8" t="s">
        <v>1051</v>
      </c>
      <c r="E654" s="8" t="s">
        <v>584</v>
      </c>
      <c r="F654" s="8" t="s">
        <v>1710</v>
      </c>
      <c r="G654" s="18" t="s">
        <v>1290</v>
      </c>
      <c r="H654" s="8" t="s">
        <v>135</v>
      </c>
      <c r="I654" s="8" t="b">
        <f>COUNTIF(Employees[Employee Name],Employees[[#This Row],[Employee Name]])&gt;1</f>
        <v>0</v>
      </c>
    </row>
    <row r="655" spans="1:9" ht="30" hidden="1" customHeight="1" x14ac:dyDescent="0.3">
      <c r="A655" s="44" t="e">
        <f>IF(ISBLANK(Employees[[#This Row],[Employee Name]]),"",A654+1)</f>
        <v>#REF!</v>
      </c>
      <c r="B655" s="8" t="str">
        <f>CONCATENATE(Employees[[#This Row],[Lastname]]," ",Employees[[#This Row],[Firstname]], " ",LEFT(Employees[[#This Row],[Middlename]],1),IF(ISBLANK(Employees[[#This Row],[Middlename]])," ","."))</f>
        <v xml:space="preserve">SOLANOY KARENE  </v>
      </c>
      <c r="C655" s="8" t="s">
        <v>702</v>
      </c>
      <c r="D655" s="8" t="s">
        <v>703</v>
      </c>
      <c r="E655" s="8"/>
      <c r="F655" s="18" t="s">
        <v>2006</v>
      </c>
      <c r="G655" s="18" t="s">
        <v>1996</v>
      </c>
      <c r="H655" s="8" t="s">
        <v>97</v>
      </c>
      <c r="I655" s="8" t="b">
        <f>COUNTIF(Employees[Employee Name],Employees[[#This Row],[Employee Name]])&gt;1</f>
        <v>0</v>
      </c>
    </row>
    <row r="656" spans="1:9" ht="30" hidden="1" customHeight="1" x14ac:dyDescent="0.3">
      <c r="A656" s="44" t="e">
        <f>IF(ISBLANK(Employees[[#This Row],[Employee Name]]),"",A655+1)</f>
        <v>#REF!</v>
      </c>
      <c r="B656" s="8" t="str">
        <f>CONCATENATE(Employees[[#This Row],[Lastname]]," ",Employees[[#This Row],[Firstname]], " ",LEFT(Employees[[#This Row],[Middlename]],1),IF(ISBLANK(Employees[[#This Row],[Middlename]])," ","."))</f>
        <v>SOLIS ANGELA MARI M.</v>
      </c>
      <c r="C656" s="18" t="s">
        <v>2170</v>
      </c>
      <c r="D656" s="18" t="s">
        <v>2171</v>
      </c>
      <c r="E656" s="18" t="s">
        <v>84</v>
      </c>
      <c r="F656" s="18" t="s">
        <v>892</v>
      </c>
      <c r="G656" s="8"/>
      <c r="H656" s="18" t="s">
        <v>2053</v>
      </c>
      <c r="I656" s="8" t="b">
        <f>COUNTIF(Employees[Employee Name],Employees[[#This Row],[Employee Name]])&gt;1</f>
        <v>0</v>
      </c>
    </row>
    <row r="657" spans="1:9" ht="30" hidden="1" customHeight="1" x14ac:dyDescent="0.3">
      <c r="A657" s="44" t="e">
        <f>IF(ISBLANK(Employees[[#This Row],[Employee Name]]),"",A656+1)</f>
        <v>#REF!</v>
      </c>
      <c r="B657" s="8" t="str">
        <f>CONCATENATE(Employees[[#This Row],[Lastname]]," ",Employees[[#This Row],[Firstname]], " ",LEFT(Employees[[#This Row],[Middlename]],1),IF(ISBLANK(Employees[[#This Row],[Middlename]])," ","."))</f>
        <v>SORIANO FRANCISCO O.</v>
      </c>
      <c r="C657" s="8" t="s">
        <v>1674</v>
      </c>
      <c r="D657" s="8" t="s">
        <v>1583</v>
      </c>
      <c r="E657" s="8" t="s">
        <v>531</v>
      </c>
      <c r="F657" s="8" t="s">
        <v>1290</v>
      </c>
      <c r="G657" s="18" t="s">
        <v>1290</v>
      </c>
      <c r="H657" s="8" t="s">
        <v>1705</v>
      </c>
      <c r="I657" s="8" t="b">
        <f>COUNTIF(Employees[Employee Name],Employees[[#This Row],[Employee Name]])&gt;1</f>
        <v>0</v>
      </c>
    </row>
    <row r="658" spans="1:9" ht="30" hidden="1" customHeight="1" x14ac:dyDescent="0.3">
      <c r="A658" s="44" t="e">
        <f>IF(ISBLANK(Employees[[#This Row],[Employee Name]]),"",A657+1)</f>
        <v>#REF!</v>
      </c>
      <c r="B658" s="8" t="str">
        <f>CONCATENATE(Employees[[#This Row],[Lastname]]," ",Employees[[#This Row],[Firstname]], " ",LEFT(Employees[[#This Row],[Middlename]],1),IF(ISBLANK(Employees[[#This Row],[Middlename]])," ","."))</f>
        <v>SUMAGUI DESZERIE ANN A.</v>
      </c>
      <c r="C658" s="8" t="s">
        <v>314</v>
      </c>
      <c r="D658" s="8" t="s">
        <v>1675</v>
      </c>
      <c r="E658" s="8" t="s">
        <v>1373</v>
      </c>
      <c r="F658" s="8" t="s">
        <v>1721</v>
      </c>
      <c r="G658" s="8" t="s">
        <v>1996</v>
      </c>
      <c r="H658" s="8" t="s">
        <v>97</v>
      </c>
      <c r="I658" s="8" t="b">
        <f>COUNTIF(Employees[Employee Name],Employees[[#This Row],[Employee Name]])&gt;1</f>
        <v>0</v>
      </c>
    </row>
    <row r="659" spans="1:9" ht="30" hidden="1" customHeight="1" x14ac:dyDescent="0.3">
      <c r="A659" s="44" t="e">
        <f>IF(ISBLANK(Employees[[#This Row],[Employee Name]]),"",A658+1)</f>
        <v>#REF!</v>
      </c>
      <c r="B659" s="8" t="str">
        <f>CONCATENATE(Employees[[#This Row],[Lastname]]," ",Employees[[#This Row],[Firstname]], " ",LEFT(Employees[[#This Row],[Middlename]],1),IF(ISBLANK(Employees[[#This Row],[Middlename]])," ","."))</f>
        <v>SUMAGUI FELICITAS M.</v>
      </c>
      <c r="C659" s="8" t="s">
        <v>314</v>
      </c>
      <c r="D659" s="8" t="s">
        <v>1676</v>
      </c>
      <c r="E659" s="8" t="s">
        <v>84</v>
      </c>
      <c r="F659" s="8" t="s">
        <v>1290</v>
      </c>
      <c r="G659" s="18" t="s">
        <v>1290</v>
      </c>
      <c r="H659" s="8" t="s">
        <v>213</v>
      </c>
      <c r="I659" s="8" t="b">
        <f>COUNTIF(Employees[Employee Name],Employees[[#This Row],[Employee Name]])&gt;1</f>
        <v>0</v>
      </c>
    </row>
    <row r="660" spans="1:9" ht="30" hidden="1" customHeight="1" x14ac:dyDescent="0.3">
      <c r="A660" s="44" t="e">
        <f>IF(ISBLANK(Employees[[#This Row],[Employee Name]]),"",A659+1)</f>
        <v>#REF!</v>
      </c>
      <c r="B660" s="8" t="str">
        <f>CONCATENATE(Employees[[#This Row],[Lastname]]," ",Employees[[#This Row],[Firstname]], " ",LEFT(Employees[[#This Row],[Middlename]],1),IF(ISBLANK(Employees[[#This Row],[Middlename]])," ","."))</f>
        <v>SUMAGUI LORENA P.</v>
      </c>
      <c r="C660" s="8" t="s">
        <v>314</v>
      </c>
      <c r="D660" s="8" t="s">
        <v>191</v>
      </c>
      <c r="E660" s="8" t="s">
        <v>1677</v>
      </c>
      <c r="F660" s="8" t="s">
        <v>1290</v>
      </c>
      <c r="G660" s="18" t="s">
        <v>1290</v>
      </c>
      <c r="H660" s="8" t="s">
        <v>1727</v>
      </c>
      <c r="I660" s="8" t="b">
        <f>COUNTIF(Employees[Employee Name],Employees[[#This Row],[Employee Name]])&gt;1</f>
        <v>0</v>
      </c>
    </row>
    <row r="661" spans="1:9" ht="30" hidden="1" customHeight="1" x14ac:dyDescent="0.3">
      <c r="A661" s="44" t="e">
        <f>IF(ISBLANK(Employees[[#This Row],[Employee Name]]),"",A660+1)</f>
        <v>#REF!</v>
      </c>
      <c r="B661" s="8" t="str">
        <f>CONCATENATE(Employees[[#This Row],[Lastname]]," ",Employees[[#This Row],[Firstname]], " ",LEFT(Employees[[#This Row],[Middlename]],1),IF(ISBLANK(Employees[[#This Row],[Middlename]])," ","."))</f>
        <v>SUMAGUI MARISSA D.</v>
      </c>
      <c r="C661" s="8" t="s">
        <v>314</v>
      </c>
      <c r="D661" s="8" t="s">
        <v>185</v>
      </c>
      <c r="E661" s="8" t="s">
        <v>100</v>
      </c>
      <c r="F661" s="8" t="s">
        <v>198</v>
      </c>
      <c r="G661" s="18" t="s">
        <v>1996</v>
      </c>
      <c r="H661" s="8" t="s">
        <v>271</v>
      </c>
      <c r="I661" s="8" t="b">
        <f>COUNTIF(Employees[Employee Name],Employees[[#This Row],[Employee Name]])&gt;1</f>
        <v>0</v>
      </c>
    </row>
    <row r="662" spans="1:9" ht="30" hidden="1" customHeight="1" x14ac:dyDescent="0.3">
      <c r="A662" s="44" t="e">
        <f>IF(ISBLANK(Employees[[#This Row],[Employee Name]]),"",A661+1)</f>
        <v>#REF!</v>
      </c>
      <c r="B662" s="8" t="str">
        <f>CONCATENATE(Employees[[#This Row],[Lastname]]," ",Employees[[#This Row],[Firstname]], " ",LEFT(Employees[[#This Row],[Middlename]],1),IF(ISBLANK(Employees[[#This Row],[Middlename]])," ","."))</f>
        <v xml:space="preserve">SUMAONG DANILO  </v>
      </c>
      <c r="C662" s="8" t="s">
        <v>305</v>
      </c>
      <c r="D662" s="8" t="s">
        <v>306</v>
      </c>
      <c r="E662" s="8"/>
      <c r="F662" s="8" t="s">
        <v>307</v>
      </c>
      <c r="G662" s="18" t="s">
        <v>1996</v>
      </c>
      <c r="H662" s="8" t="s">
        <v>308</v>
      </c>
      <c r="I662" s="8" t="b">
        <f>COUNTIF(Employees[Employee Name],Employees[[#This Row],[Employee Name]])&gt;1</f>
        <v>0</v>
      </c>
    </row>
    <row r="663" spans="1:9" ht="30" hidden="1" customHeight="1" x14ac:dyDescent="0.3">
      <c r="A663" s="44" t="e">
        <f>IF(ISBLANK(Employees[[#This Row],[Employee Name]]),"",A662+1)</f>
        <v>#REF!</v>
      </c>
      <c r="B663" s="8" t="str">
        <f>CONCATENATE(Employees[[#This Row],[Lastname]]," ",Employees[[#This Row],[Firstname]], " ",LEFT(Employees[[#This Row],[Middlename]],1),IF(ISBLANK(Employees[[#This Row],[Middlename]])," ","."))</f>
        <v>SUÑIGA CARLOS J.</v>
      </c>
      <c r="C663" s="8" t="s">
        <v>137</v>
      </c>
      <c r="D663" s="8" t="s">
        <v>138</v>
      </c>
      <c r="E663" s="8" t="s">
        <v>193</v>
      </c>
      <c r="F663" s="8" t="s">
        <v>140</v>
      </c>
      <c r="G663" s="8" t="s">
        <v>1996</v>
      </c>
      <c r="H663" s="8" t="s">
        <v>141</v>
      </c>
      <c r="I663" s="8" t="b">
        <f>COUNTIF(Employees[Employee Name],Employees[[#This Row],[Employee Name]])&gt;1</f>
        <v>0</v>
      </c>
    </row>
    <row r="664" spans="1:9" ht="30" hidden="1" customHeight="1" x14ac:dyDescent="0.3">
      <c r="A664" s="44" t="e">
        <f>IF(ISBLANK(Employees[[#This Row],[Employee Name]]),"",A663+1)</f>
        <v>#REF!</v>
      </c>
      <c r="B664" s="8" t="str">
        <f>CONCATENATE(Employees[[#This Row],[Lastname]]," ",Employees[[#This Row],[Firstname]], " ",LEFT(Employees[[#This Row],[Middlename]],1),IF(ISBLANK(Employees[[#This Row],[Middlename]])," ","."))</f>
        <v>SUSA NANETE B.</v>
      </c>
      <c r="C664" s="8" t="s">
        <v>795</v>
      </c>
      <c r="D664" s="8" t="s">
        <v>796</v>
      </c>
      <c r="E664" s="8" t="s">
        <v>145</v>
      </c>
      <c r="F664" s="8" t="s">
        <v>797</v>
      </c>
      <c r="G664" s="18" t="s">
        <v>1996</v>
      </c>
      <c r="H664" s="8" t="s">
        <v>97</v>
      </c>
      <c r="I664" s="8" t="b">
        <f>COUNTIF(Employees[Employee Name],Employees[[#This Row],[Employee Name]])&gt;1</f>
        <v>0</v>
      </c>
    </row>
    <row r="665" spans="1:9" ht="30" hidden="1" customHeight="1" x14ac:dyDescent="0.3">
      <c r="A665" s="44" t="e">
        <f>IF(ISBLANK(Employees[[#This Row],[Employee Name]]),"",A664+1)</f>
        <v>#REF!</v>
      </c>
      <c r="B665" s="8" t="str">
        <f>CONCATENATE(Employees[[#This Row],[Lastname]]," ",Employees[[#This Row],[Firstname]], " ",LEFT(Employees[[#This Row],[Middlename]],1),IF(ISBLANK(Employees[[#This Row],[Middlename]])," ","."))</f>
        <v>TAMAYO MARIA ELLAINE III B.</v>
      </c>
      <c r="C665" s="8" t="s">
        <v>1057</v>
      </c>
      <c r="D665" s="8" t="s">
        <v>1058</v>
      </c>
      <c r="E665" s="8" t="s">
        <v>877</v>
      </c>
      <c r="F665" s="8" t="s">
        <v>198</v>
      </c>
      <c r="G665" s="18" t="s">
        <v>1996</v>
      </c>
      <c r="H665" s="18" t="s">
        <v>103</v>
      </c>
      <c r="I665" s="8" t="b">
        <f>COUNTIF(Employees[Employee Name],Employees[[#This Row],[Employee Name]])&gt;1</f>
        <v>0</v>
      </c>
    </row>
    <row r="666" spans="1:9" ht="30" hidden="1" customHeight="1" x14ac:dyDescent="0.3">
      <c r="A666" s="44" t="e">
        <f>IF(ISBLANK(Employees[[#This Row],[Employee Name]]),"",A665+1)</f>
        <v>#REF!</v>
      </c>
      <c r="B666" s="8" t="str">
        <f>CONCATENATE(Employees[[#This Row],[Lastname]]," ",Employees[[#This Row],[Firstname]], " ",LEFT(Employees[[#This Row],[Middlename]],1),IF(ISBLANK(Employees[[#This Row],[Middlename]])," ","."))</f>
        <v>TAÑEDO MARIA EVELYN C.</v>
      </c>
      <c r="C666" s="8" t="s">
        <v>610</v>
      </c>
      <c r="D666" s="8" t="s">
        <v>611</v>
      </c>
      <c r="E666" s="8" t="s">
        <v>1327</v>
      </c>
      <c r="F666" s="8" t="s">
        <v>125</v>
      </c>
      <c r="G666" s="18" t="s">
        <v>1996</v>
      </c>
      <c r="H666" s="18" t="s">
        <v>182</v>
      </c>
      <c r="I666" s="8" t="b">
        <f>COUNTIF(Employees[Employee Name],Employees[[#This Row],[Employee Name]])&gt;1</f>
        <v>0</v>
      </c>
    </row>
    <row r="667" spans="1:9" ht="30" hidden="1" customHeight="1" x14ac:dyDescent="0.3">
      <c r="A667" s="44" t="e">
        <f>IF(ISBLANK(Employees[[#This Row],[Employee Name]]),"",A666+1)</f>
        <v>#REF!</v>
      </c>
      <c r="B667" s="8" t="str">
        <f>CONCATENATE(Employees[[#This Row],[Lastname]]," ",Employees[[#This Row],[Firstname]], " ",LEFT(Employees[[#This Row],[Middlename]],1),IF(ISBLANK(Employees[[#This Row],[Middlename]])," ","."))</f>
        <v xml:space="preserve">TAPAY EDWARD  </v>
      </c>
      <c r="C667" s="8" t="s">
        <v>1678</v>
      </c>
      <c r="D667" s="8" t="s">
        <v>1679</v>
      </c>
      <c r="E667" s="8"/>
      <c r="F667" s="8" t="s">
        <v>1290</v>
      </c>
      <c r="G667" s="18" t="s">
        <v>1290</v>
      </c>
      <c r="H667" s="18" t="s">
        <v>289</v>
      </c>
      <c r="I667" s="8" t="b">
        <f>COUNTIF(Employees[Employee Name],Employees[[#This Row],[Employee Name]])&gt;1</f>
        <v>0</v>
      </c>
    </row>
    <row r="668" spans="1:9" ht="30" hidden="1" customHeight="1" x14ac:dyDescent="0.3">
      <c r="A668" s="44" t="e">
        <f>IF(ISBLANK(Employees[[#This Row],[Employee Name]]),"",A667+1)</f>
        <v>#REF!</v>
      </c>
      <c r="B668" s="8" t="str">
        <f>CONCATENATE(Employees[[#This Row],[Lastname]]," ",Employees[[#This Row],[Firstname]], " ",LEFT(Employees[[#This Row],[Middlename]],1),IF(ISBLANK(Employees[[#This Row],[Middlename]])," ","."))</f>
        <v>TEAÑO ALEX V.</v>
      </c>
      <c r="C668" s="18" t="s">
        <v>2405</v>
      </c>
      <c r="D668" s="18" t="s">
        <v>1378</v>
      </c>
      <c r="E668" s="18" t="s">
        <v>2406</v>
      </c>
      <c r="F668" s="18" t="s">
        <v>1704</v>
      </c>
      <c r="G668" s="18" t="s">
        <v>1704</v>
      </c>
      <c r="H668" s="18" t="s">
        <v>135</v>
      </c>
      <c r="I668" s="8" t="b">
        <f>COUNTIF(Employees[Employee Name],Employees[[#This Row],[Employee Name]])&gt;1</f>
        <v>0</v>
      </c>
    </row>
    <row r="669" spans="1:9" ht="30" hidden="1" customHeight="1" x14ac:dyDescent="0.3">
      <c r="A669" s="44" t="e">
        <f>IF(ISBLANK(Employees[[#This Row],[Employee Name]]),"",A668+1)</f>
        <v>#REF!</v>
      </c>
      <c r="B669" s="8" t="str">
        <f>CONCATENATE(Employees[[#This Row],[Lastname]]," ",Employees[[#This Row],[Firstname]], " ",LEFT(Employees[[#This Row],[Middlename]],1),IF(ISBLANK(Employees[[#This Row],[Middlename]])," ","."))</f>
        <v>TIBAYAN ANA MALEN R.</v>
      </c>
      <c r="C669" s="18" t="s">
        <v>952</v>
      </c>
      <c r="D669" s="18" t="s">
        <v>2274</v>
      </c>
      <c r="E669" s="18" t="s">
        <v>330</v>
      </c>
      <c r="F669" s="18" t="s">
        <v>1711</v>
      </c>
      <c r="G669" s="8"/>
      <c r="H669" s="8"/>
      <c r="I669" s="8" t="b">
        <f>COUNTIF(Employees[Employee Name],Employees[[#This Row],[Employee Name]])&gt;1</f>
        <v>0</v>
      </c>
    </row>
    <row r="670" spans="1:9" ht="30" hidden="1" customHeight="1" x14ac:dyDescent="0.3">
      <c r="A670" s="44" t="e">
        <f>IF(ISBLANK(Employees[[#This Row],[Employee Name]]),"",A669+1)</f>
        <v>#REF!</v>
      </c>
      <c r="B670" s="8" t="str">
        <f>CONCATENATE(Employees[[#This Row],[Lastname]]," ",Employees[[#This Row],[Firstname]], " ",LEFT(Employees[[#This Row],[Middlename]],1),IF(ISBLANK(Employees[[#This Row],[Middlename]])," ","."))</f>
        <v>TIBAYAN EUFEMIA O.</v>
      </c>
      <c r="C670" s="8" t="s">
        <v>952</v>
      </c>
      <c r="D670" s="8" t="s">
        <v>1680</v>
      </c>
      <c r="E670" s="8" t="s">
        <v>492</v>
      </c>
      <c r="F670" s="8" t="s">
        <v>1290</v>
      </c>
      <c r="G670" s="18" t="s">
        <v>1290</v>
      </c>
      <c r="H670" s="8" t="s">
        <v>135</v>
      </c>
      <c r="I670" s="8" t="b">
        <f>COUNTIF(Employees[Employee Name],Employees[[#This Row],[Employee Name]])&gt;1</f>
        <v>0</v>
      </c>
    </row>
    <row r="671" spans="1:9" ht="30" hidden="1" customHeight="1" x14ac:dyDescent="0.3">
      <c r="A671" s="44" t="e">
        <f>IF(ISBLANK(Employees[[#This Row],[Employee Name]]),"",A670+1)</f>
        <v>#REF!</v>
      </c>
      <c r="B671" s="8" t="str">
        <f>CONCATENATE(Employees[[#This Row],[Lastname]]," ",Employees[[#This Row],[Firstname]], " ",LEFT(Employees[[#This Row],[Middlename]],1),IF(ISBLANK(Employees[[#This Row],[Middlename]])," ","."))</f>
        <v>TIMPLE ALLAN R.</v>
      </c>
      <c r="C671" s="8" t="s">
        <v>1681</v>
      </c>
      <c r="D671" s="8" t="s">
        <v>1433</v>
      </c>
      <c r="E671" s="8" t="s">
        <v>672</v>
      </c>
      <c r="F671" s="8" t="s">
        <v>1290</v>
      </c>
      <c r="G671" s="18" t="s">
        <v>1290</v>
      </c>
      <c r="H671" s="8" t="s">
        <v>1709</v>
      </c>
      <c r="I671" s="8" t="b">
        <f>COUNTIF(Employees[Employee Name],Employees[[#This Row],[Employee Name]])&gt;1</f>
        <v>0</v>
      </c>
    </row>
    <row r="672" spans="1:9" ht="30" hidden="1" customHeight="1" x14ac:dyDescent="0.3">
      <c r="A672" s="44" t="e">
        <f>IF(ISBLANK(Employees[[#This Row],[Employee Name]]),"",A671+1)</f>
        <v>#REF!</v>
      </c>
      <c r="B672" s="8" t="str">
        <f>CONCATENATE(Employees[[#This Row],[Lastname]]," ",Employees[[#This Row],[Firstname]], " ",LEFT(Employees[[#This Row],[Middlename]],1),IF(ISBLANK(Employees[[#This Row],[Middlename]])," ","."))</f>
        <v>TINAZA JHOANNA MARIE D.</v>
      </c>
      <c r="C672" s="8" t="s">
        <v>1682</v>
      </c>
      <c r="D672" s="8" t="s">
        <v>1683</v>
      </c>
      <c r="E672" s="8" t="s">
        <v>100</v>
      </c>
      <c r="F672" s="8" t="s">
        <v>1290</v>
      </c>
      <c r="G672" s="18" t="s">
        <v>1290</v>
      </c>
      <c r="H672" s="8" t="s">
        <v>97</v>
      </c>
      <c r="I672" s="8" t="b">
        <f>COUNTIF(Employees[Employee Name],Employees[[#This Row],[Employee Name]])&gt;1</f>
        <v>0</v>
      </c>
    </row>
    <row r="673" spans="1:9" ht="30" hidden="1" customHeight="1" x14ac:dyDescent="0.3">
      <c r="A673" s="44" t="e">
        <f>IF(ISBLANK(Employees[[#This Row],[Employee Name]]),"",A672+1)</f>
        <v>#REF!</v>
      </c>
      <c r="B673" s="8" t="str">
        <f>CONCATENATE(Employees[[#This Row],[Lastname]]," ",Employees[[#This Row],[Firstname]], " ",LEFT(Employees[[#This Row],[Middlename]],1),IF(ISBLANK(Employees[[#This Row],[Middlename]])," ","."))</f>
        <v>TOLENTINO CAROLINA E.</v>
      </c>
      <c r="C673" s="8" t="s">
        <v>281</v>
      </c>
      <c r="D673" s="8" t="s">
        <v>542</v>
      </c>
      <c r="E673" s="8" t="s">
        <v>956</v>
      </c>
      <c r="F673" s="8" t="s">
        <v>198</v>
      </c>
      <c r="G673" s="18" t="s">
        <v>1996</v>
      </c>
      <c r="H673" s="8" t="s">
        <v>537</v>
      </c>
      <c r="I673" s="8" t="b">
        <f>COUNTIF(Employees[Employee Name],Employees[[#This Row],[Employee Name]])&gt;1</f>
        <v>0</v>
      </c>
    </row>
    <row r="674" spans="1:9" ht="30" hidden="1" customHeight="1" x14ac:dyDescent="0.3">
      <c r="A674" s="44" t="e">
        <f>IF(ISBLANK(Employees[[#This Row],[Employee Name]]),"",A673+1)</f>
        <v>#REF!</v>
      </c>
      <c r="B674" s="8" t="str">
        <f>CONCATENATE(Employees[[#This Row],[Lastname]]," ",Employees[[#This Row],[Firstname]], " ",LEFT(Employees[[#This Row],[Middlename]],1),IF(ISBLANK(Employees[[#This Row],[Middlename]])," ","."))</f>
        <v>TOLENTINO FE M.</v>
      </c>
      <c r="C674" s="8" t="s">
        <v>281</v>
      </c>
      <c r="D674" s="8" t="s">
        <v>282</v>
      </c>
      <c r="E674" s="8" t="s">
        <v>84</v>
      </c>
      <c r="F674" s="8" t="s">
        <v>125</v>
      </c>
      <c r="G674" s="18" t="s">
        <v>1996</v>
      </c>
      <c r="H674" s="8" t="s">
        <v>199</v>
      </c>
      <c r="I674" s="8" t="b">
        <f>COUNTIF(Employees[Employee Name],Employees[[#This Row],[Employee Name]])&gt;1</f>
        <v>0</v>
      </c>
    </row>
    <row r="675" spans="1:9" ht="30" hidden="1" customHeight="1" x14ac:dyDescent="0.3">
      <c r="A675" s="44" t="e">
        <f>IF(ISBLANK(Employees[[#This Row],[Employee Name]]),"",A674+1)</f>
        <v>#REF!</v>
      </c>
      <c r="B675" s="8" t="str">
        <f>CONCATENATE(Employees[[#This Row],[Lastname]]," ",Employees[[#This Row],[Firstname]], " ",LEFT(Employees[[#This Row],[Middlename]],1),IF(ISBLANK(Employees[[#This Row],[Middlename]])," ","."))</f>
        <v>TOPACIO ABEGAIL P.</v>
      </c>
      <c r="C675" s="8" t="s">
        <v>1298</v>
      </c>
      <c r="D675" s="8" t="s">
        <v>1299</v>
      </c>
      <c r="E675" s="8" t="s">
        <v>176</v>
      </c>
      <c r="F675" s="8" t="s">
        <v>1715</v>
      </c>
      <c r="G675" s="18" t="s">
        <v>1290</v>
      </c>
      <c r="H675" s="18" t="s">
        <v>97</v>
      </c>
      <c r="I675" s="8" t="b">
        <f>COUNTIF(Employees[Employee Name],Employees[[#This Row],[Employee Name]])&gt;1</f>
        <v>0</v>
      </c>
    </row>
    <row r="676" spans="1:9" ht="30" hidden="1" customHeight="1" x14ac:dyDescent="0.3">
      <c r="A676" s="44" t="e">
        <f>IF(ISBLANK(Employees[[#This Row],[Employee Name]]),"",A675+1)</f>
        <v>#REF!</v>
      </c>
      <c r="B676" s="8" t="str">
        <f>CONCATENATE(Employees[[#This Row],[Lastname]]," ",Employees[[#This Row],[Firstname]], " ",LEFT(Employees[[#This Row],[Middlename]],1),IF(ISBLANK(Employees[[#This Row],[Middlename]])," ","."))</f>
        <v xml:space="preserve">TORRES  ALLAN  </v>
      </c>
      <c r="C676" s="8" t="s">
        <v>2159</v>
      </c>
      <c r="D676" s="8" t="s">
        <v>1433</v>
      </c>
      <c r="E676" s="8"/>
      <c r="F676" s="8" t="s">
        <v>1290</v>
      </c>
      <c r="G676" s="8"/>
      <c r="H676" s="8" t="s">
        <v>2160</v>
      </c>
      <c r="I676" s="8" t="b">
        <f>COUNTIF(Employees[Employee Name],Employees[[#This Row],[Employee Name]])&gt;1</f>
        <v>0</v>
      </c>
    </row>
    <row r="677" spans="1:9" ht="30" hidden="1" customHeight="1" x14ac:dyDescent="0.3">
      <c r="A677" s="44" t="e">
        <f>IF(ISBLANK(Employees[[#This Row],[Employee Name]]),"",A676+1)</f>
        <v>#REF!</v>
      </c>
      <c r="B677" s="8" t="str">
        <f>CONCATENATE(Employees[[#This Row],[Lastname]]," ",Employees[[#This Row],[Firstname]], " ",LEFT(Employees[[#This Row],[Middlename]],1),IF(ISBLANK(Employees[[#This Row],[Middlename]])," ","."))</f>
        <v>TORRES DINAH G.</v>
      </c>
      <c r="C677" s="8" t="s">
        <v>460</v>
      </c>
      <c r="D677" s="8" t="s">
        <v>803</v>
      </c>
      <c r="E677" s="8" t="s">
        <v>363</v>
      </c>
      <c r="F677" s="8" t="s">
        <v>804</v>
      </c>
      <c r="G677" s="18" t="s">
        <v>1996</v>
      </c>
      <c r="H677" s="8" t="s">
        <v>366</v>
      </c>
      <c r="I677" s="8" t="b">
        <f>COUNTIF(Employees[Employee Name],Employees[[#This Row],[Employee Name]])&gt;1</f>
        <v>0</v>
      </c>
    </row>
    <row r="678" spans="1:9" ht="30" hidden="1" customHeight="1" x14ac:dyDescent="0.3">
      <c r="A678" s="44" t="e">
        <f>IF(ISBLANK(Employees[[#This Row],[Employee Name]]),"",A677+1)</f>
        <v>#REF!</v>
      </c>
      <c r="B678" s="8" t="str">
        <f>CONCATENATE(Employees[[#This Row],[Lastname]]," ",Employees[[#This Row],[Firstname]], " ",LEFT(Employees[[#This Row],[Middlename]],1),IF(ISBLANK(Employees[[#This Row],[Middlename]])," ","."))</f>
        <v>TORRES MOISES Q.</v>
      </c>
      <c r="C678" s="8" t="s">
        <v>460</v>
      </c>
      <c r="D678" s="8" t="s">
        <v>1684</v>
      </c>
      <c r="E678" s="8" t="s">
        <v>277</v>
      </c>
      <c r="F678" s="8" t="s">
        <v>1290</v>
      </c>
      <c r="G678" s="18" t="s">
        <v>1290</v>
      </c>
      <c r="H678" s="8" t="s">
        <v>590</v>
      </c>
      <c r="I678" s="8" t="b">
        <f>COUNTIF(Employees[Employee Name],Employees[[#This Row],[Employee Name]])&gt;1</f>
        <v>0</v>
      </c>
    </row>
    <row r="679" spans="1:9" ht="30" hidden="1" customHeight="1" x14ac:dyDescent="0.3">
      <c r="A679" s="44" t="e">
        <f>IF(ISBLANK(Employees[[#This Row],[Employee Name]]),"",A678+1)</f>
        <v>#REF!</v>
      </c>
      <c r="B679" s="18" t="s">
        <v>2370</v>
      </c>
      <c r="C679" s="18" t="s">
        <v>460</v>
      </c>
      <c r="D679" s="18" t="s">
        <v>2371</v>
      </c>
      <c r="E679" s="18" t="s">
        <v>119</v>
      </c>
      <c r="F679" s="18" t="s">
        <v>1711</v>
      </c>
      <c r="G679" s="8"/>
      <c r="H679" s="8"/>
      <c r="I679" s="8" t="b">
        <f>COUNTIF(Employees[Employee Name],Employees[[#This Row],[Employee Name]])&gt;1</f>
        <v>0</v>
      </c>
    </row>
    <row r="680" spans="1:9" ht="30" hidden="1" customHeight="1" x14ac:dyDescent="0.3">
      <c r="A680" s="44" t="e">
        <f>IF(ISBLANK(Employees[[#This Row],[Employee Name]]),"",A679+1)</f>
        <v>#REF!</v>
      </c>
      <c r="B680" s="8" t="str">
        <f>CONCATENATE(Employees[[#This Row],[Lastname]]," ",Employees[[#This Row],[Firstname]], " ",LEFT(Employees[[#This Row],[Middlename]],1),IF(ISBLANK(Employees[[#This Row],[Middlename]])," ","."))</f>
        <v>TORRES SONIA M.</v>
      </c>
      <c r="C680" s="8" t="s">
        <v>460</v>
      </c>
      <c r="D680" s="8" t="s">
        <v>461</v>
      </c>
      <c r="E680" s="8" t="s">
        <v>84</v>
      </c>
      <c r="F680" s="8" t="s">
        <v>462</v>
      </c>
      <c r="G680" s="18" t="s">
        <v>1996</v>
      </c>
      <c r="H680" s="8" t="s">
        <v>463</v>
      </c>
      <c r="I680" s="8" t="b">
        <f>COUNTIF(Employees[Employee Name],Employees[[#This Row],[Employee Name]])&gt;1</f>
        <v>0</v>
      </c>
    </row>
    <row r="681" spans="1:9" ht="30" hidden="1" customHeight="1" x14ac:dyDescent="0.3">
      <c r="A681" s="44" t="e">
        <f>IF(ISBLANK(Employees[[#This Row],[Employee Name]]),"",A680+1)</f>
        <v>#REF!</v>
      </c>
      <c r="B681" s="8" t="str">
        <f>CONCATENATE(Employees[[#This Row],[Lastname]]," ",Employees[[#This Row],[Firstname]], " ",LEFT(Employees[[#This Row],[Middlename]],1),IF(ISBLANK(Employees[[#This Row],[Middlename]])," ","."))</f>
        <v>TULIAO FLORDELIZA M.</v>
      </c>
      <c r="C681" s="8" t="s">
        <v>949</v>
      </c>
      <c r="D681" s="8" t="s">
        <v>353</v>
      </c>
      <c r="E681" s="8" t="s">
        <v>84</v>
      </c>
      <c r="F681" s="8" t="s">
        <v>120</v>
      </c>
      <c r="G681" s="18" t="s">
        <v>1996</v>
      </c>
      <c r="H681" s="8" t="s">
        <v>439</v>
      </c>
      <c r="I681" s="8" t="b">
        <f>COUNTIF(Employees[Employee Name],Employees[[#This Row],[Employee Name]])&gt;1</f>
        <v>0</v>
      </c>
    </row>
    <row r="682" spans="1:9" ht="30" hidden="1" customHeight="1" x14ac:dyDescent="0.3">
      <c r="A682" s="44" t="e">
        <f>IF(ISBLANK(Employees[[#This Row],[Employee Name]]),"",A681+1)</f>
        <v>#REF!</v>
      </c>
      <c r="B682" s="8" t="str">
        <f>CONCATENATE(Employees[[#This Row],[Lastname]]," ",Employees[[#This Row],[Firstname]], " ",LEFT(Employees[[#This Row],[Middlename]],1),IF(ISBLANK(Employees[[#This Row],[Middlename]])," ","."))</f>
        <v>UNTALAN DIVINA R.</v>
      </c>
      <c r="C682" s="8" t="s">
        <v>658</v>
      </c>
      <c r="D682" s="8" t="s">
        <v>659</v>
      </c>
      <c r="E682" s="8" t="s">
        <v>330</v>
      </c>
      <c r="F682" s="8" t="s">
        <v>198</v>
      </c>
      <c r="G682" s="18" t="s">
        <v>1996</v>
      </c>
      <c r="H682" s="8" t="s">
        <v>103</v>
      </c>
      <c r="I682" s="8" t="b">
        <f>COUNTIF(Employees[Employee Name],Employees[[#This Row],[Employee Name]])&gt;1</f>
        <v>0</v>
      </c>
    </row>
    <row r="683" spans="1:9" ht="30" hidden="1" customHeight="1" x14ac:dyDescent="0.3">
      <c r="A683" s="44" t="e">
        <f>IF(ISBLANK(Employees[[#This Row],[Employee Name]]),"",A682+1)</f>
        <v>#REF!</v>
      </c>
      <c r="B683" s="8" t="str">
        <f>CONCATENATE(Employees[[#This Row],[Lastname]]," ",Employees[[#This Row],[Firstname]], " ",LEFT(Employees[[#This Row],[Middlename]],1),IF(ISBLANK(Employees[[#This Row],[Middlename]])," ","."))</f>
        <v>VALDEZ JACKILYN A.</v>
      </c>
      <c r="C683" s="8" t="s">
        <v>1305</v>
      </c>
      <c r="D683" s="8" t="s">
        <v>1685</v>
      </c>
      <c r="E683" s="8" t="s">
        <v>1686</v>
      </c>
      <c r="F683" s="8" t="s">
        <v>1290</v>
      </c>
      <c r="G683" s="18" t="s">
        <v>1290</v>
      </c>
      <c r="H683" s="8" t="s">
        <v>199</v>
      </c>
      <c r="I683" s="8" t="b">
        <f>COUNTIF(Employees[Employee Name],Employees[[#This Row],[Employee Name]])&gt;1</f>
        <v>0</v>
      </c>
    </row>
    <row r="684" spans="1:9" ht="30" hidden="1" customHeight="1" x14ac:dyDescent="0.3">
      <c r="A684" s="44" t="e">
        <f>IF(ISBLANK(Employees[[#This Row],[Employee Name]]),"",A683+1)</f>
        <v>#REF!</v>
      </c>
      <c r="B684" s="8" t="str">
        <f>CONCATENATE(Employees[[#This Row],[Lastname]]," ",Employees[[#This Row],[Firstname]], " ",LEFT(Employees[[#This Row],[Middlename]],1),IF(ISBLANK(Employees[[#This Row],[Middlename]])," ","."))</f>
        <v>VALENCIANO MARLYN C.</v>
      </c>
      <c r="C684" s="18" t="s">
        <v>2200</v>
      </c>
      <c r="D684" s="18" t="s">
        <v>701</v>
      </c>
      <c r="E684" s="18" t="s">
        <v>134</v>
      </c>
      <c r="F684" s="18" t="s">
        <v>1290</v>
      </c>
      <c r="G684" s="8"/>
      <c r="H684" s="18" t="s">
        <v>2195</v>
      </c>
      <c r="I684" s="8" t="b">
        <f>COUNTIF(Employees[Employee Name],Employees[[#This Row],[Employee Name]])&gt;1</f>
        <v>0</v>
      </c>
    </row>
    <row r="685" spans="1:9" ht="30" hidden="1" customHeight="1" x14ac:dyDescent="0.3">
      <c r="A685" s="44" t="e">
        <f>IF(ISBLANK(Employees[[#This Row],[Employee Name]]),"",A684+1)</f>
        <v>#REF!</v>
      </c>
      <c r="B685" s="8" t="str">
        <f>CONCATENATE(Employees[[#This Row],[Lastname]]," ",Employees[[#This Row],[Firstname]], " ",LEFT(Employees[[#This Row],[Middlename]],1),IF(ISBLANK(Employees[[#This Row],[Middlename]])," ","."))</f>
        <v>VARGAS ARNOLD A.</v>
      </c>
      <c r="C685" s="8" t="s">
        <v>783</v>
      </c>
      <c r="D685" s="8" t="s">
        <v>1397</v>
      </c>
      <c r="E685" s="8" t="s">
        <v>88</v>
      </c>
      <c r="F685" s="8" t="s">
        <v>1290</v>
      </c>
      <c r="G685" s="18" t="s">
        <v>1290</v>
      </c>
      <c r="H685" s="8" t="s">
        <v>97</v>
      </c>
      <c r="I685" s="8" t="b">
        <f>COUNTIF(Employees[Employee Name],Employees[[#This Row],[Employee Name]])&gt;1</f>
        <v>0</v>
      </c>
    </row>
    <row r="686" spans="1:9" ht="30" hidden="1" customHeight="1" x14ac:dyDescent="0.3">
      <c r="A686" s="44" t="e">
        <f>IF(ISBLANK(Employees[[#This Row],[Employee Name]]),"",A685+1)</f>
        <v>#REF!</v>
      </c>
      <c r="B686" s="8" t="str">
        <f>CONCATENATE(Employees[[#This Row],[Lastname]]," ",Employees[[#This Row],[Firstname]], " ",LEFT(Employees[[#This Row],[Middlename]],1),IF(ISBLANK(Employees[[#This Row],[Middlename]])," ","."))</f>
        <v>VARGAS MELINDA M.</v>
      </c>
      <c r="C686" s="8" t="s">
        <v>783</v>
      </c>
      <c r="D686" s="8" t="s">
        <v>503</v>
      </c>
      <c r="E686" s="8" t="s">
        <v>1687</v>
      </c>
      <c r="F686" s="8" t="s">
        <v>1290</v>
      </c>
      <c r="G686" s="18" t="s">
        <v>1290</v>
      </c>
      <c r="H686" s="8" t="s">
        <v>213</v>
      </c>
      <c r="I686" s="8" t="b">
        <f>COUNTIF(Employees[Employee Name],Employees[[#This Row],[Employee Name]])&gt;1</f>
        <v>0</v>
      </c>
    </row>
    <row r="687" spans="1:9" ht="30" hidden="1" customHeight="1" x14ac:dyDescent="0.3">
      <c r="A687" s="44" t="e">
        <f>IF(ISBLANK(Employees[[#This Row],[Employee Name]]),"",A686+1)</f>
        <v>#REF!</v>
      </c>
      <c r="B687" s="8" t="str">
        <f>CONCATENATE(Employees[[#This Row],[Lastname]]," ",Employees[[#This Row],[Firstname]], " ",LEFT(Employees[[#This Row],[Middlename]],1),IF(ISBLANK(Employees[[#This Row],[Middlename]])," ","."))</f>
        <v xml:space="preserve">VASQUEZ JAYSON  </v>
      </c>
      <c r="C687" s="8" t="s">
        <v>1688</v>
      </c>
      <c r="D687" s="8" t="s">
        <v>1689</v>
      </c>
      <c r="E687" s="8"/>
      <c r="F687" s="8" t="s">
        <v>1704</v>
      </c>
      <c r="G687" s="18" t="s">
        <v>1704</v>
      </c>
      <c r="H687" s="8" t="s">
        <v>1705</v>
      </c>
      <c r="I687" s="8" t="b">
        <f>COUNTIF(Employees[Employee Name],Employees[[#This Row],[Employee Name]])&gt;1</f>
        <v>0</v>
      </c>
    </row>
    <row r="688" spans="1:9" ht="30" hidden="1" customHeight="1" x14ac:dyDescent="0.3">
      <c r="A688" s="44" t="e">
        <f>IF(ISBLANK(Employees[[#This Row],[Employee Name]]),"",A687+1)</f>
        <v>#REF!</v>
      </c>
      <c r="B688" s="8" t="str">
        <f>CONCATENATE(Employees[[#This Row],[Lastname]]," ",Employees[[#This Row],[Firstname]], " ",LEFT(Employees[[#This Row],[Middlename]],1),IF(ISBLANK(Employees[[#This Row],[Middlename]])," ","."))</f>
        <v xml:space="preserve">VELASCO NONILON  </v>
      </c>
      <c r="C688" s="18" t="s">
        <v>2197</v>
      </c>
      <c r="D688" s="18" t="s">
        <v>2198</v>
      </c>
      <c r="E688" s="8"/>
      <c r="F688" s="18" t="s">
        <v>1290</v>
      </c>
      <c r="G688" s="8"/>
      <c r="H688" s="18" t="s">
        <v>2053</v>
      </c>
      <c r="I688" s="8" t="b">
        <f>COUNTIF(Employees[Employee Name],Employees[[#This Row],[Employee Name]])&gt;1</f>
        <v>0</v>
      </c>
    </row>
    <row r="689" spans="1:9" ht="30" hidden="1" customHeight="1" x14ac:dyDescent="0.3">
      <c r="A689" s="44" t="e">
        <f>IF(ISBLANK(Employees[[#This Row],[Employee Name]]),"",A688+1)</f>
        <v>#REF!</v>
      </c>
      <c r="B689" s="8" t="str">
        <f>CONCATENATE(Employees[[#This Row],[Lastname]]," ",Employees[[#This Row],[Firstname]], " ",LEFT(Employees[[#This Row],[Middlename]],1),IF(ISBLANK(Employees[[#This Row],[Middlename]])," ","."))</f>
        <v>VELUZ DORMILUNA E.</v>
      </c>
      <c r="C689" s="8" t="s">
        <v>376</v>
      </c>
      <c r="D689" s="8" t="s">
        <v>377</v>
      </c>
      <c r="E689" s="8" t="s">
        <v>799</v>
      </c>
      <c r="F689" s="8" t="s">
        <v>379</v>
      </c>
      <c r="G689" s="18" t="s">
        <v>1996</v>
      </c>
      <c r="H689" s="8" t="s">
        <v>366</v>
      </c>
      <c r="I689" s="8" t="b">
        <f>COUNTIF(Employees[Employee Name],Employees[[#This Row],[Employee Name]])&gt;1</f>
        <v>0</v>
      </c>
    </row>
    <row r="690" spans="1:9" ht="30" hidden="1" customHeight="1" x14ac:dyDescent="0.3">
      <c r="A690" s="44" t="e">
        <f>IF(ISBLANK(Employees[[#This Row],[Employee Name]]),"",A689+1)</f>
        <v>#REF!</v>
      </c>
      <c r="B690" s="8" t="str">
        <f>CONCATENATE(Employees[[#This Row],[Lastname]]," ",Employees[[#This Row],[Firstname]], " ",LEFT(Employees[[#This Row],[Middlename]],1),IF(ISBLANK(Employees[[#This Row],[Middlename]])," ","."))</f>
        <v>VERGARA ANACIETA M.</v>
      </c>
      <c r="C690" s="8" t="s">
        <v>723</v>
      </c>
      <c r="D690" s="8" t="s">
        <v>736</v>
      </c>
      <c r="E690" s="8" t="s">
        <v>84</v>
      </c>
      <c r="F690" s="8" t="s">
        <v>212</v>
      </c>
      <c r="G690" s="18" t="s">
        <v>1996</v>
      </c>
      <c r="H690" s="8" t="s">
        <v>213</v>
      </c>
      <c r="I690" s="8" t="b">
        <f>COUNTIF(Employees[Employee Name],Employees[[#This Row],[Employee Name]])&gt;1</f>
        <v>0</v>
      </c>
    </row>
    <row r="691" spans="1:9" ht="30" hidden="1" customHeight="1" x14ac:dyDescent="0.3">
      <c r="A691" s="44" t="e">
        <f>IF(ISBLANK(Employees[[#This Row],[Employee Name]]),"",A690+1)</f>
        <v>#REF!</v>
      </c>
      <c r="B691" s="8" t="str">
        <f>CONCATENATE(Employees[[#This Row],[Lastname]]," ",Employees[[#This Row],[Firstname]], " ",LEFT(Employees[[#This Row],[Middlename]],1),IF(ISBLANK(Employees[[#This Row],[Middlename]])," ","."))</f>
        <v>VERGARA CATHERINE R.</v>
      </c>
      <c r="C691" s="8" t="s">
        <v>723</v>
      </c>
      <c r="D691" s="8" t="s">
        <v>1163</v>
      </c>
      <c r="E691" s="8" t="s">
        <v>330</v>
      </c>
      <c r="F691" s="8" t="s">
        <v>212</v>
      </c>
      <c r="G691" s="18" t="s">
        <v>1996</v>
      </c>
      <c r="H691" s="8" t="s">
        <v>213</v>
      </c>
      <c r="I691" s="8" t="b">
        <f>COUNTIF(Employees[Employee Name],Employees[[#This Row],[Employee Name]])&gt;1</f>
        <v>0</v>
      </c>
    </row>
    <row r="692" spans="1:9" ht="30" hidden="1" customHeight="1" x14ac:dyDescent="0.3">
      <c r="A692" s="44" t="e">
        <f>IF(ISBLANK(Employees[[#This Row],[Employee Name]]),"",A691+1)</f>
        <v>#REF!</v>
      </c>
      <c r="B692" s="8" t="str">
        <f>CONCATENATE(Employees[[#This Row],[Lastname]]," ",Employees[[#This Row],[Firstname]], " ",LEFT(Employees[[#This Row],[Middlename]],1),IF(ISBLANK(Employees[[#This Row],[Middlename]])," ","."))</f>
        <v>VERGARA CIAN ASHLEEN J.</v>
      </c>
      <c r="C692" s="8" t="s">
        <v>723</v>
      </c>
      <c r="D692" s="8" t="s">
        <v>2157</v>
      </c>
      <c r="E692" s="8" t="s">
        <v>139</v>
      </c>
      <c r="F692" s="8" t="s">
        <v>1704</v>
      </c>
      <c r="G692" s="8"/>
      <c r="H692" s="8" t="s">
        <v>2053</v>
      </c>
      <c r="I692" s="8" t="b">
        <f>COUNTIF(Employees[Employee Name],Employees[[#This Row],[Employee Name]])&gt;1</f>
        <v>0</v>
      </c>
    </row>
    <row r="693" spans="1:9" ht="30" hidden="1" customHeight="1" x14ac:dyDescent="0.3">
      <c r="A693" s="44" t="e">
        <f>IF(ISBLANK(Employees[[#This Row],[Employee Name]]),"",A692+1)</f>
        <v>#REF!</v>
      </c>
      <c r="B693" s="8" t="str">
        <f>CONCATENATE(Employees[[#This Row],[Lastname]]," ",Employees[[#This Row],[Firstname]], " ",LEFT(Employees[[#This Row],[Middlename]],1),IF(ISBLANK(Employees[[#This Row],[Middlename]])," ","."))</f>
        <v>VERGARA ESTELITA A.</v>
      </c>
      <c r="C693" s="8" t="s">
        <v>723</v>
      </c>
      <c r="D693" s="8" t="s">
        <v>421</v>
      </c>
      <c r="E693" s="8" t="s">
        <v>88</v>
      </c>
      <c r="F693" s="8" t="s">
        <v>1290</v>
      </c>
      <c r="G693" s="18" t="s">
        <v>1290</v>
      </c>
      <c r="H693" s="8" t="s">
        <v>97</v>
      </c>
      <c r="I693" s="8" t="b">
        <f>COUNTIF(Employees[Employee Name],Employees[[#This Row],[Employee Name]])&gt;1</f>
        <v>0</v>
      </c>
    </row>
    <row r="694" spans="1:9" ht="30" hidden="1" customHeight="1" x14ac:dyDescent="0.3">
      <c r="A694" s="44" t="e">
        <f>IF(ISBLANK(Employees[[#This Row],[Employee Name]]),"",A693+1)</f>
        <v>#REF!</v>
      </c>
      <c r="B694" s="8" t="str">
        <f>CONCATENATE(Employees[[#This Row],[Lastname]]," ",Employees[[#This Row],[Firstname]], " ",LEFT(Employees[[#This Row],[Middlename]],1),IF(ISBLANK(Employees[[#This Row],[Middlename]])," ","."))</f>
        <v>VERGARA TERESITA J.</v>
      </c>
      <c r="C694" s="8" t="s">
        <v>723</v>
      </c>
      <c r="D694" s="8" t="s">
        <v>425</v>
      </c>
      <c r="E694" s="8" t="s">
        <v>139</v>
      </c>
      <c r="F694" s="8" t="s">
        <v>120</v>
      </c>
      <c r="G694" s="18" t="s">
        <v>1996</v>
      </c>
      <c r="H694" s="8" t="s">
        <v>97</v>
      </c>
      <c r="I694" s="8" t="b">
        <f>COUNTIF(Employees[Employee Name],Employees[[#This Row],[Employee Name]])&gt;1</f>
        <v>0</v>
      </c>
    </row>
    <row r="695" spans="1:9" ht="30" hidden="1" customHeight="1" x14ac:dyDescent="0.3">
      <c r="A695" s="44" t="e">
        <f>IF(ISBLANK(Employees[[#This Row],[Employee Name]]),"",A694+1)</f>
        <v>#REF!</v>
      </c>
      <c r="B695" s="8" t="str">
        <f>CONCATENATE(Employees[[#This Row],[Lastname]]," ",Employees[[#This Row],[Firstname]], " ",LEFT(Employees[[#This Row],[Middlename]],1),IF(ISBLANK(Employees[[#This Row],[Middlename]])," ","."))</f>
        <v>VIDA CHARMAINE R.</v>
      </c>
      <c r="C695" s="8" t="s">
        <v>1084</v>
      </c>
      <c r="D695" s="8" t="s">
        <v>1085</v>
      </c>
      <c r="E695" s="8" t="s">
        <v>1086</v>
      </c>
      <c r="F695" s="8" t="s">
        <v>125</v>
      </c>
      <c r="G695" s="18" t="s">
        <v>1996</v>
      </c>
      <c r="H695" s="8" t="s">
        <v>126</v>
      </c>
      <c r="I695" s="8" t="b">
        <f>COUNTIF(Employees[Employee Name],Employees[[#This Row],[Employee Name]])&gt;1</f>
        <v>0</v>
      </c>
    </row>
    <row r="696" spans="1:9" ht="30" hidden="1" customHeight="1" x14ac:dyDescent="0.3">
      <c r="A696" s="44" t="e">
        <f>IF(ISBLANK(Employees[[#This Row],[Employee Name]]),"",A695+1)</f>
        <v>#REF!</v>
      </c>
      <c r="B696" s="8" t="str">
        <f>CONCATENATE(Employees[[#This Row],[Lastname]]," ",Employees[[#This Row],[Firstname]], " ",LEFT(Employees[[#This Row],[Middlename]],1),IF(ISBLANK(Employees[[#This Row],[Middlename]])," ","."))</f>
        <v>VIDA FRANZ R.</v>
      </c>
      <c r="C696" s="18" t="s">
        <v>1084</v>
      </c>
      <c r="D696" s="18" t="s">
        <v>2208</v>
      </c>
      <c r="E696" s="18" t="s">
        <v>330</v>
      </c>
      <c r="F696" s="18" t="s">
        <v>2209</v>
      </c>
      <c r="G696" s="8"/>
      <c r="H696" s="8"/>
      <c r="I696" s="8" t="b">
        <f>COUNTIF(Employees[Employee Name],Employees[[#This Row],[Employee Name]])&gt;1</f>
        <v>0</v>
      </c>
    </row>
    <row r="697" spans="1:9" ht="30" hidden="1" customHeight="1" x14ac:dyDescent="0.3">
      <c r="A697" s="44" t="e">
        <f>IF(ISBLANK(Employees[[#This Row],[Employee Name]]),"",A696+1)</f>
        <v>#REF!</v>
      </c>
      <c r="B697" s="8" t="str">
        <f>CONCATENATE(Employees[[#This Row],[Lastname]]," ",Employees[[#This Row],[Firstname]], " ",LEFT(Employees[[#This Row],[Middlename]],1),IF(ISBLANK(Employees[[#This Row],[Middlename]])," ","."))</f>
        <v>VIDALLO WINNIE R.</v>
      </c>
      <c r="C697" s="8" t="s">
        <v>409</v>
      </c>
      <c r="D697" s="8" t="s">
        <v>410</v>
      </c>
      <c r="E697" s="8" t="s">
        <v>330</v>
      </c>
      <c r="F697" s="8" t="s">
        <v>390</v>
      </c>
      <c r="G697" s="8" t="s">
        <v>1996</v>
      </c>
      <c r="H697" s="8" t="s">
        <v>103</v>
      </c>
      <c r="I697" s="8" t="b">
        <f>COUNTIF(Employees[Employee Name],Employees[[#This Row],[Employee Name]])&gt;1</f>
        <v>0</v>
      </c>
    </row>
    <row r="698" spans="1:9" ht="30" hidden="1" customHeight="1" x14ac:dyDescent="0.3">
      <c r="A698" s="44" t="e">
        <f>IF(ISBLANK(Employees[[#This Row],[Employee Name]]),"",A697+1)</f>
        <v>#REF!</v>
      </c>
      <c r="B698" s="8" t="str">
        <f>CONCATENATE(Employees[[#This Row],[Lastname]]," ",Employees[[#This Row],[Firstname]], " ",LEFT(Employees[[#This Row],[Middlename]],1),IF(ISBLANK(Employees[[#This Row],[Middlename]])," ","."))</f>
        <v>VIDALLON KAREN  N.</v>
      </c>
      <c r="C698" s="18" t="s">
        <v>2280</v>
      </c>
      <c r="D698" s="18" t="s">
        <v>2281</v>
      </c>
      <c r="E698" s="18" t="s">
        <v>1590</v>
      </c>
      <c r="F698" s="18" t="s">
        <v>1711</v>
      </c>
      <c r="G698" s="8"/>
      <c r="H698" s="18" t="s">
        <v>2282</v>
      </c>
      <c r="I698" s="8" t="b">
        <f>COUNTIF(Employees[Employee Name],Employees[[#This Row],[Employee Name]])&gt;1</f>
        <v>0</v>
      </c>
    </row>
    <row r="699" spans="1:9" ht="30" hidden="1" customHeight="1" x14ac:dyDescent="0.3">
      <c r="A699" s="44" t="e">
        <f>IF(ISBLANK(Employees[[#This Row],[Employee Name]]),"",A698+1)</f>
        <v>#REF!</v>
      </c>
      <c r="B699" s="8" t="str">
        <f>CONCATENATE(Employees[[#This Row],[Lastname]]," ",Employees[[#This Row],[Firstname]], " ",LEFT(Employees[[#This Row],[Middlename]],1),IF(ISBLANK(Employees[[#This Row],[Middlename]])," ","."))</f>
        <v>VIDAMO ROXANNE D.</v>
      </c>
      <c r="C699" s="8" t="s">
        <v>861</v>
      </c>
      <c r="D699" s="8" t="s">
        <v>1690</v>
      </c>
      <c r="E699" s="8" t="s">
        <v>119</v>
      </c>
      <c r="F699" s="8" t="s">
        <v>1711</v>
      </c>
      <c r="G699" s="8" t="s">
        <v>1704</v>
      </c>
      <c r="H699" s="8" t="s">
        <v>1702</v>
      </c>
      <c r="I699" s="8" t="b">
        <f>COUNTIF(Employees[Employee Name],Employees[[#This Row],[Employee Name]])&gt;1</f>
        <v>0</v>
      </c>
    </row>
    <row r="700" spans="1:9" ht="30" hidden="1" customHeight="1" x14ac:dyDescent="0.3">
      <c r="A700" s="44" t="e">
        <f>IF(ISBLANK(Employees[[#This Row],[Employee Name]]),"",A699+1)</f>
        <v>#REF!</v>
      </c>
      <c r="B700" s="8" t="str">
        <f>CONCATENATE(Employees[[#This Row],[Lastname]]," ",Employees[[#This Row],[Firstname]], " ",LEFT(Employees[[#This Row],[Middlename]],1),IF(ISBLANK(Employees[[#This Row],[Middlename]])," ","."))</f>
        <v>VILLANUEVA AVERRYLE NICOLE V.</v>
      </c>
      <c r="C700" s="8" t="s">
        <v>345</v>
      </c>
      <c r="D700" s="8" t="s">
        <v>1691</v>
      </c>
      <c r="E700" s="8" t="s">
        <v>1692</v>
      </c>
      <c r="F700" s="8" t="s">
        <v>1704</v>
      </c>
      <c r="G700" s="18" t="s">
        <v>1704</v>
      </c>
      <c r="H700" s="8" t="s">
        <v>135</v>
      </c>
      <c r="I700" s="8" t="b">
        <f>COUNTIF(Employees[Employee Name],Employees[[#This Row],[Employee Name]])&gt;1</f>
        <v>0</v>
      </c>
    </row>
    <row r="701" spans="1:9" ht="30" hidden="1" customHeight="1" x14ac:dyDescent="0.3">
      <c r="A701" s="44" t="e">
        <f>IF(ISBLANK(Employees[[#This Row],[Employee Name]]),"",A700+1)</f>
        <v>#REF!</v>
      </c>
      <c r="B701" s="8" t="str">
        <f>CONCATENATE(Employees[[#This Row],[Lastname]]," ",Employees[[#This Row],[Firstname]], " ",LEFT(Employees[[#This Row],[Middlename]],1),IF(ISBLANK(Employees[[#This Row],[Middlename]])," ","."))</f>
        <v>VILLANUEVA CHRISTIANNE FAYE A.</v>
      </c>
      <c r="C701" s="18" t="s">
        <v>345</v>
      </c>
      <c r="D701" s="18" t="s">
        <v>2127</v>
      </c>
      <c r="E701" s="18" t="s">
        <v>88</v>
      </c>
      <c r="F701" s="18" t="s">
        <v>272</v>
      </c>
      <c r="G701" s="8"/>
      <c r="H701" s="18" t="s">
        <v>271</v>
      </c>
      <c r="I701" s="8" t="b">
        <f>COUNTIF(Employees[Employee Name],Employees[[#This Row],[Employee Name]])&gt;1</f>
        <v>0</v>
      </c>
    </row>
    <row r="702" spans="1:9" ht="30" hidden="1" customHeight="1" x14ac:dyDescent="0.3">
      <c r="A702" s="44" t="e">
        <f>IF(ISBLANK(Employees[[#This Row],[Employee Name]]),"",A701+1)</f>
        <v>#REF!</v>
      </c>
      <c r="B702" s="8" t="str">
        <f>CONCATENATE(Employees[[#This Row],[Lastname]]," ",Employees[[#This Row],[Firstname]], " ",LEFT(Employees[[#This Row],[Middlename]],1),IF(ISBLANK(Employees[[#This Row],[Middlename]])," ","."))</f>
        <v>VILLANUEVA DAVE RONILLO V.</v>
      </c>
      <c r="C702" s="8" t="s">
        <v>345</v>
      </c>
      <c r="D702" s="8" t="s">
        <v>1693</v>
      </c>
      <c r="E702" s="8" t="s">
        <v>723</v>
      </c>
      <c r="F702" s="8" t="s">
        <v>1290</v>
      </c>
      <c r="G702" s="18" t="s">
        <v>1290</v>
      </c>
      <c r="H702" s="8" t="s">
        <v>271</v>
      </c>
      <c r="I702" s="8" t="b">
        <f>COUNTIF(Employees[Employee Name],Employees[[#This Row],[Employee Name]])&gt;1</f>
        <v>0</v>
      </c>
    </row>
    <row r="703" spans="1:9" ht="30" hidden="1" customHeight="1" x14ac:dyDescent="0.3">
      <c r="A703" s="44" t="e">
        <f>IF(ISBLANK(Employees[[#This Row],[Employee Name]]),"",A702+1)</f>
        <v>#REF!</v>
      </c>
      <c r="B703" s="8" t="str">
        <f>CONCATENATE(Employees[[#This Row],[Lastname]]," ",Employees[[#This Row],[Firstname]], " ",LEFT(Employees[[#This Row],[Middlename]],1),IF(ISBLANK(Employees[[#This Row],[Middlename]])," ","."))</f>
        <v>VILLANUEVA ISMAEL D.</v>
      </c>
      <c r="C703" s="8" t="s">
        <v>345</v>
      </c>
      <c r="D703" s="8" t="s">
        <v>1694</v>
      </c>
      <c r="E703" s="8" t="s">
        <v>119</v>
      </c>
      <c r="F703" s="8" t="s">
        <v>1290</v>
      </c>
      <c r="G703" s="18" t="s">
        <v>1290</v>
      </c>
      <c r="H703" s="8" t="s">
        <v>135</v>
      </c>
      <c r="I703" s="8" t="b">
        <f>COUNTIF(Employees[Employee Name],Employees[[#This Row],[Employee Name]])&gt;1</f>
        <v>0</v>
      </c>
    </row>
    <row r="704" spans="1:9" ht="30" hidden="1" customHeight="1" x14ac:dyDescent="0.3">
      <c r="A704" s="44" t="e">
        <f>IF(ISBLANK(Employees[[#This Row],[Employee Name]]),"",A703+1)</f>
        <v>#REF!</v>
      </c>
      <c r="B704" s="8" t="str">
        <f>CONCATENATE(Employees[[#This Row],[Lastname]]," ",Employees[[#This Row],[Firstname]], " ",LEFT(Employees[[#This Row],[Middlename]],1),IF(ISBLANK(Employees[[#This Row],[Middlename]])," ","."))</f>
        <v>VILLANUEVA MARELYN A.</v>
      </c>
      <c r="C704" s="18" t="s">
        <v>345</v>
      </c>
      <c r="D704" s="18" t="s">
        <v>2093</v>
      </c>
      <c r="E704" s="18" t="s">
        <v>1351</v>
      </c>
      <c r="F704" s="18" t="s">
        <v>1290</v>
      </c>
      <c r="G704" s="18"/>
      <c r="H704" s="18" t="s">
        <v>2094</v>
      </c>
      <c r="I704" s="8" t="b">
        <f>COUNTIF(Employees[Employee Name],Employees[[#This Row],[Employee Name]])&gt;1</f>
        <v>0</v>
      </c>
    </row>
    <row r="705" spans="1:9" ht="30" hidden="1" customHeight="1" x14ac:dyDescent="0.3">
      <c r="A705" s="44" t="e">
        <f>IF(ISBLANK(Employees[[#This Row],[Employee Name]]),"",A704+1)</f>
        <v>#REF!</v>
      </c>
      <c r="B705" s="8" t="str">
        <f>CONCATENATE(Employees[[#This Row],[Lastname]]," ",Employees[[#This Row],[Firstname]], " ",LEFT(Employees[[#This Row],[Middlename]],1),IF(ISBLANK(Employees[[#This Row],[Middlename]])," ","."))</f>
        <v>VILLANUEVA MARILYN L.</v>
      </c>
      <c r="C705" s="8" t="s">
        <v>345</v>
      </c>
      <c r="D705" s="8" t="s">
        <v>753</v>
      </c>
      <c r="E705" s="8" t="s">
        <v>227</v>
      </c>
      <c r="F705" s="8" t="s">
        <v>1290</v>
      </c>
      <c r="G705" s="18" t="s">
        <v>1290</v>
      </c>
      <c r="H705" s="8" t="s">
        <v>1705</v>
      </c>
      <c r="I705" s="8" t="b">
        <f>COUNTIF(Employees[Employee Name],Employees[[#This Row],[Employee Name]])&gt;1</f>
        <v>0</v>
      </c>
    </row>
    <row r="706" spans="1:9" ht="30" hidden="1" customHeight="1" x14ac:dyDescent="0.3">
      <c r="A706" s="44" t="e">
        <f>IF(ISBLANK(Employees[[#This Row],[Employee Name]]),"",A705+1)</f>
        <v>#REF!</v>
      </c>
      <c r="B706" s="8" t="str">
        <f>CONCATENATE(Employees[[#This Row],[Lastname]]," ",Employees[[#This Row],[Firstname]], " ",LEFT(Employees[[#This Row],[Middlename]],1),IF(ISBLANK(Employees[[#This Row],[Middlename]])," ","."))</f>
        <v>VILLANUEVA MARIO A.</v>
      </c>
      <c r="C706" s="8" t="s">
        <v>345</v>
      </c>
      <c r="D706" s="8" t="s">
        <v>596</v>
      </c>
      <c r="E706" s="8" t="s">
        <v>221</v>
      </c>
      <c r="F706" s="18" t="s">
        <v>125</v>
      </c>
      <c r="G706" s="18" t="s">
        <v>1996</v>
      </c>
      <c r="H706" s="8" t="s">
        <v>1105</v>
      </c>
      <c r="I706" s="8" t="b">
        <f>COUNTIF(Employees[Employee Name],Employees[[#This Row],[Employee Name]])&gt;1</f>
        <v>0</v>
      </c>
    </row>
    <row r="707" spans="1:9" ht="30" hidden="1" customHeight="1" x14ac:dyDescent="0.3">
      <c r="A707" s="44" t="e">
        <f>IF(ISBLANK(Employees[[#This Row],[Employee Name]]),"",A706+1)</f>
        <v>#REF!</v>
      </c>
      <c r="B707" s="8" t="str">
        <f>CONCATENATE(Employees[[#This Row],[Lastname]]," ",Employees[[#This Row],[Firstname]], " ",LEFT(Employees[[#This Row],[Middlename]],1),IF(ISBLANK(Employees[[#This Row],[Middlename]])," ","."))</f>
        <v>VILLANUEVA MARTINA D.</v>
      </c>
      <c r="C707" s="18" t="s">
        <v>345</v>
      </c>
      <c r="D707" s="18" t="s">
        <v>2239</v>
      </c>
      <c r="E707" s="18" t="s">
        <v>119</v>
      </c>
      <c r="F707" s="18" t="s">
        <v>1290</v>
      </c>
      <c r="G707" s="8"/>
      <c r="H707" s="18" t="s">
        <v>199</v>
      </c>
      <c r="I707" s="8" t="b">
        <f>COUNTIF(Employees[Employee Name],Employees[[#This Row],[Employee Name]])&gt;1</f>
        <v>0</v>
      </c>
    </row>
    <row r="708" spans="1:9" ht="30" hidden="1" customHeight="1" x14ac:dyDescent="0.3">
      <c r="A708" s="44" t="e">
        <f>IF(ISBLANK(Employees[[#This Row],[Employee Name]]),"",A707+1)</f>
        <v>#REF!</v>
      </c>
      <c r="B708" s="8" t="str">
        <f>CONCATENATE(Employees[[#This Row],[Lastname]]," ",Employees[[#This Row],[Firstname]], " ",LEFT(Employees[[#This Row],[Middlename]],1),IF(ISBLANK(Employees[[#This Row],[Middlename]])," ","."))</f>
        <v>VILLANUEVA PABLO B.</v>
      </c>
      <c r="C708" s="8" t="s">
        <v>345</v>
      </c>
      <c r="D708" s="8" t="s">
        <v>346</v>
      </c>
      <c r="E708" s="8" t="s">
        <v>145</v>
      </c>
      <c r="F708" s="8" t="s">
        <v>198</v>
      </c>
      <c r="G708" s="18" t="s">
        <v>1996</v>
      </c>
      <c r="H708" s="8" t="s">
        <v>199</v>
      </c>
      <c r="I708" s="8" t="b">
        <f>COUNTIF(Employees[Employee Name],Employees[[#This Row],[Employee Name]])&gt;1</f>
        <v>0</v>
      </c>
    </row>
    <row r="709" spans="1:9" ht="30" hidden="1" customHeight="1" x14ac:dyDescent="0.3">
      <c r="A709" s="44" t="e">
        <f>IF(ISBLANK(Employees[[#This Row],[Employee Name]]),"",A708+1)</f>
        <v>#REF!</v>
      </c>
      <c r="B709" s="8" t="str">
        <f>CONCATENATE(Employees[[#This Row],[Lastname]]," ",Employees[[#This Row],[Firstname]], " ",LEFT(Employees[[#This Row],[Middlename]],1),IF(ISBLANK(Employees[[#This Row],[Middlename]])," ","."))</f>
        <v>VILLANUEVA RICHELLE A.</v>
      </c>
      <c r="C709" s="8" t="s">
        <v>345</v>
      </c>
      <c r="D709" s="8" t="s">
        <v>1695</v>
      </c>
      <c r="E709" s="8" t="s">
        <v>663</v>
      </c>
      <c r="F709" s="8" t="s">
        <v>1290</v>
      </c>
      <c r="G709" s="18" t="s">
        <v>1290</v>
      </c>
      <c r="H709" s="8" t="s">
        <v>1705</v>
      </c>
      <c r="I709" s="8" t="b">
        <f>COUNTIF(Employees[Employee Name],Employees[[#This Row],[Employee Name]])&gt;1</f>
        <v>0</v>
      </c>
    </row>
    <row r="710" spans="1:9" ht="30" hidden="1" customHeight="1" x14ac:dyDescent="0.3">
      <c r="A710" s="44" t="e">
        <f>IF(ISBLANK(Employees[[#This Row],[Employee Name]]),"",A709+1)</f>
        <v>#REF!</v>
      </c>
      <c r="B710" s="8" t="str">
        <f>CONCATENATE(Employees[[#This Row],[Lastname]]," ",Employees[[#This Row],[Firstname]], " ",LEFT(Employees[[#This Row],[Middlename]],1),IF(ISBLANK(Employees[[#This Row],[Middlename]])," ","."))</f>
        <v>VILLAPANDO JENITA M.</v>
      </c>
      <c r="C710" s="8" t="s">
        <v>1269</v>
      </c>
      <c r="D710" s="8" t="s">
        <v>1270</v>
      </c>
      <c r="E710" s="8" t="s">
        <v>689</v>
      </c>
      <c r="F710" s="8" t="s">
        <v>1271</v>
      </c>
      <c r="G710" s="8" t="s">
        <v>1996</v>
      </c>
      <c r="H710" s="8" t="s">
        <v>97</v>
      </c>
      <c r="I710" s="8" t="b">
        <f>COUNTIF(Employees[Employee Name],Employees[[#This Row],[Employee Name]])&gt;1</f>
        <v>0</v>
      </c>
    </row>
    <row r="711" spans="1:9" ht="30" hidden="1" customHeight="1" x14ac:dyDescent="0.3">
      <c r="A711" s="44" t="e">
        <f>IF(ISBLANK(Employees[[#This Row],[Employee Name]]),"",A710+1)</f>
        <v>#REF!</v>
      </c>
      <c r="B711" s="8" t="str">
        <f>CONCATENATE(Employees[[#This Row],[Lastname]]," ",Employees[[#This Row],[Firstname]], " ",LEFT(Employees[[#This Row],[Middlename]],1),IF(ISBLANK(Employees[[#This Row],[Middlename]])," ","."))</f>
        <v xml:space="preserve">VILLARDO REY  </v>
      </c>
      <c r="C711" s="8" t="s">
        <v>1696</v>
      </c>
      <c r="D711" s="8" t="s">
        <v>1697</v>
      </c>
      <c r="E711" s="8"/>
      <c r="F711" s="8" t="s">
        <v>1290</v>
      </c>
      <c r="G711" s="18" t="s">
        <v>1290</v>
      </c>
      <c r="H711" s="8" t="s">
        <v>209</v>
      </c>
      <c r="I711" s="8" t="b">
        <f>COUNTIF(Employees[Employee Name],Employees[[#This Row],[Employee Name]])&gt;1</f>
        <v>0</v>
      </c>
    </row>
    <row r="712" spans="1:9" ht="30" hidden="1" customHeight="1" x14ac:dyDescent="0.3">
      <c r="A712" s="44" t="e">
        <f>IF(ISBLANK(Employees[[#This Row],[Employee Name]]),"",A711+1)</f>
        <v>#REF!</v>
      </c>
      <c r="B712" s="8" t="str">
        <f>CONCATENATE(Employees[[#This Row],[Lastname]]," ",Employees[[#This Row],[Firstname]], " ",LEFT(Employees[[#This Row],[Middlename]],1),IF(ISBLANK(Employees[[#This Row],[Middlename]])," ","."))</f>
        <v>VILLAVIRAY MA. CANDELARIA D.</v>
      </c>
      <c r="C712" s="8" t="s">
        <v>677</v>
      </c>
      <c r="D712" s="8" t="s">
        <v>678</v>
      </c>
      <c r="E712" s="8" t="s">
        <v>119</v>
      </c>
      <c r="F712" s="8" t="s">
        <v>679</v>
      </c>
      <c r="G712" s="8" t="s">
        <v>1996</v>
      </c>
      <c r="H712" s="8" t="s">
        <v>199</v>
      </c>
      <c r="I712" s="8" t="b">
        <f>COUNTIF(Employees[Employee Name],Employees[[#This Row],[Employee Name]])&gt;1</f>
        <v>0</v>
      </c>
    </row>
    <row r="713" spans="1:9" ht="30" hidden="1" customHeight="1" x14ac:dyDescent="0.3">
      <c r="A713" s="44" t="e">
        <f>IF(ISBLANK(Employees[[#This Row],[Employee Name]]),"",A712+1)</f>
        <v>#REF!</v>
      </c>
      <c r="B713" s="8" t="str">
        <f>CONCATENATE(Employees[[#This Row],[Lastname]]," ",Employees[[#This Row],[Firstname]], " ",LEFT(Employees[[#This Row],[Middlename]],1),IF(ISBLANK(Employees[[#This Row],[Middlename]])," ","."))</f>
        <v>VILLAVIRAY MAR CLYDE D.</v>
      </c>
      <c r="C713" s="8" t="s">
        <v>677</v>
      </c>
      <c r="D713" s="8" t="s">
        <v>684</v>
      </c>
      <c r="E713" s="8" t="s">
        <v>119</v>
      </c>
      <c r="F713" s="8" t="s">
        <v>685</v>
      </c>
      <c r="G713" s="8" t="s">
        <v>1996</v>
      </c>
      <c r="H713" s="8" t="s">
        <v>135</v>
      </c>
      <c r="I713" s="8" t="b">
        <f>COUNTIF(Employees[Employee Name],Employees[[#This Row],[Employee Name]])&gt;1</f>
        <v>0</v>
      </c>
    </row>
    <row r="714" spans="1:9" ht="30" hidden="1" customHeight="1" x14ac:dyDescent="0.3">
      <c r="A714" s="44" t="e">
        <f>IF(ISBLANK(Employees[[#This Row],[Employee Name]]),"",A713+1)</f>
        <v>#REF!</v>
      </c>
      <c r="B714" s="8" t="str">
        <f>CONCATENATE(Employees[[#This Row],[Lastname]]," ",Employees[[#This Row],[Firstname]], " ",LEFT(Employees[[#This Row],[Middlename]],1),IF(ISBLANK(Employees[[#This Row],[Middlename]])," ","."))</f>
        <v>VISITACION DENNIS S.</v>
      </c>
      <c r="C714" s="18" t="s">
        <v>2422</v>
      </c>
      <c r="D714" s="18" t="s">
        <v>300</v>
      </c>
      <c r="E714" s="18" t="s">
        <v>2423</v>
      </c>
      <c r="F714" s="18" t="s">
        <v>198</v>
      </c>
      <c r="G714" s="8"/>
      <c r="H714" s="8"/>
      <c r="I714" s="8" t="b">
        <f>COUNTIF(Employees[Employee Name],Employees[[#This Row],[Employee Name]])&gt;1</f>
        <v>0</v>
      </c>
    </row>
    <row r="715" spans="1:9" ht="30" hidden="1" customHeight="1" x14ac:dyDescent="0.3">
      <c r="A715" s="44" t="e">
        <f>IF(ISBLANK(Employees[[#This Row],[Employee Name]]),"",A714+1)</f>
        <v>#REF!</v>
      </c>
      <c r="B715" s="8" t="str">
        <f>CONCATENATE(Employees[[#This Row],[Lastname]]," ",Employees[[#This Row],[Firstname]], " ",LEFT(Employees[[#This Row],[Middlename]],1),IF(ISBLANK(Employees[[#This Row],[Middlename]])," ","."))</f>
        <v>ZAFRA CHEYSSER A.</v>
      </c>
      <c r="C715" s="8" t="s">
        <v>1698</v>
      </c>
      <c r="D715" s="8" t="s">
        <v>1699</v>
      </c>
      <c r="E715" s="8" t="s">
        <v>1700</v>
      </c>
      <c r="F715" s="8" t="s">
        <v>1290</v>
      </c>
      <c r="G715" s="18" t="s">
        <v>1290</v>
      </c>
      <c r="H715" s="8" t="s">
        <v>1289</v>
      </c>
      <c r="I715" s="8" t="b">
        <f>COUNTIF(Employees[Employee Name],Employees[[#This Row],[Employee Name]])&gt;1</f>
        <v>0</v>
      </c>
    </row>
    <row r="716" spans="1:9" ht="30" hidden="1" customHeight="1" x14ac:dyDescent="0.3">
      <c r="A716" s="44" t="e">
        <f>IF(ISBLANK(Employees[[#This Row],[Employee Name]]),"",A715+1)</f>
        <v>#REF!</v>
      </c>
      <c r="B716" s="8" t="str">
        <f>CONCATENATE(Employees[[#This Row],[Lastname]]," ",Employees[[#This Row],[Firstname]], " ",LEFT(Employees[[#This Row],[Middlename]],1),IF(ISBLANK(Employees[[#This Row],[Middlename]])," ","."))</f>
        <v>ZAFRA REYNANTE B.</v>
      </c>
      <c r="C716" s="8" t="s">
        <v>1698</v>
      </c>
      <c r="D716" s="8" t="s">
        <v>1701</v>
      </c>
      <c r="E716" s="8" t="s">
        <v>145</v>
      </c>
      <c r="F716" s="8" t="s">
        <v>1290</v>
      </c>
      <c r="G716" s="18" t="s">
        <v>1290</v>
      </c>
      <c r="H716" s="8" t="s">
        <v>1705</v>
      </c>
      <c r="I716" s="8" t="b">
        <f>COUNTIF(Employees[Employee Name],Employees[[#This Row],[Employee Name]])&gt;1</f>
        <v>0</v>
      </c>
    </row>
    <row r="717" spans="1:9" ht="30" hidden="1" customHeight="1" x14ac:dyDescent="0.3">
      <c r="A717" s="44" t="e">
        <f>IF(ISBLANK(Employees[[#This Row],[Employee Name]]),"",A716+1)</f>
        <v>#REF!</v>
      </c>
      <c r="B717" s="8" t="str">
        <f>CONCATENATE(Employees[[#This Row],[Lastname]]," ",Employees[[#This Row],[Firstname]], " ",LEFT(Employees[[#This Row],[Middlename]],1),IF(ISBLANK(Employees[[#This Row],[Middlename]])," ","."))</f>
        <v>ZALDIVIA MIRIAM F.</v>
      </c>
      <c r="C717" s="8" t="s">
        <v>1068</v>
      </c>
      <c r="D717" s="8" t="s">
        <v>1069</v>
      </c>
      <c r="E717" s="8" t="s">
        <v>430</v>
      </c>
      <c r="F717" s="8" t="s">
        <v>125</v>
      </c>
      <c r="G717" s="18" t="s">
        <v>1996</v>
      </c>
      <c r="H717" s="8" t="s">
        <v>156</v>
      </c>
      <c r="I717" s="8" t="b">
        <f>COUNTIF(Employees[Employee Name],Employees[[#This Row],[Employee Name]])&gt;1</f>
        <v>0</v>
      </c>
    </row>
    <row r="718" spans="1:9" ht="30" hidden="1" customHeight="1" x14ac:dyDescent="0.3">
      <c r="A718" s="44" t="e">
        <f>IF(ISBLANK(Employees[[#This Row],[Employee Name]]),"",A717+1)</f>
        <v>#REF!</v>
      </c>
      <c r="B718" s="8" t="str">
        <f>CONCATENATE(Employees[[#This Row],[Lastname]]," ",Employees[[#This Row],[Firstname]], " ",LEFT(Employees[[#This Row],[Middlename]],1),IF(ISBLANK(Employees[[#This Row],[Middlename]])," ","."))</f>
        <v>MARASIGAN JANINE C.</v>
      </c>
      <c r="C718" s="8" t="s">
        <v>554</v>
      </c>
      <c r="D718" s="8" t="s">
        <v>1563</v>
      </c>
      <c r="E718" s="8" t="s">
        <v>1564</v>
      </c>
      <c r="F718" s="8" t="s">
        <v>1721</v>
      </c>
      <c r="G718" s="8" t="s">
        <v>1996</v>
      </c>
      <c r="H718" s="8" t="s">
        <v>97</v>
      </c>
      <c r="I718" s="8" t="b">
        <f>COUNTIF(Employees[Employee Name],Employees[[#This Row],[Employee Name]])&gt;1</f>
        <v>0</v>
      </c>
    </row>
    <row r="719" spans="1:9" ht="30" customHeight="1" x14ac:dyDescent="0.3">
      <c r="A719" s="44"/>
      <c r="B719" s="8"/>
      <c r="C719" s="8"/>
      <c r="D719" s="8"/>
      <c r="E719" s="8"/>
      <c r="F719" s="8"/>
      <c r="G719" s="8"/>
      <c r="H719" s="8"/>
      <c r="I719" s="8"/>
    </row>
    <row r="720" spans="1:9" ht="30" customHeight="1" x14ac:dyDescent="0.3">
      <c r="A720" s="44"/>
      <c r="B720" s="8"/>
      <c r="C720" s="18"/>
      <c r="D720" s="18"/>
      <c r="E720" s="18"/>
      <c r="F720" s="18"/>
      <c r="G720" s="18"/>
      <c r="H720" s="18"/>
      <c r="I720" s="8"/>
    </row>
  </sheetData>
  <sheetProtection formatColumns="0" selectLockedCells="1" selectUnlockedCells="1"/>
  <phoneticPr fontId="29" type="noConversion"/>
  <conditionalFormatting sqref="A4:I1720">
    <cfRule type="expression" dxfId="0" priority="1">
      <formula>$I4=TRUE</formula>
    </cfRule>
  </conditionalFormatting>
  <dataValidations xWindow="568" yWindow="617" count="1">
    <dataValidation allowBlank="1" showInputMessage="1" showErrorMessage="1" prompt="Employee names are in this column under this heading" sqref="F14 F3:G13 B3:E720 F15:G717"/>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20"/>
  <sheetViews>
    <sheetView showGridLines="0" topLeftCell="A4" workbookViewId="0">
      <selection activeCell="B20" sqref="B20"/>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2035</v>
      </c>
    </row>
    <row r="15" spans="2:3" ht="30" customHeight="1" x14ac:dyDescent="0.3">
      <c r="B15" s="10">
        <v>44925</v>
      </c>
      <c r="C15" s="8"/>
    </row>
    <row r="16" spans="2:3" ht="30" customHeight="1" x14ac:dyDescent="0.3">
      <c r="B16" s="10">
        <v>45047</v>
      </c>
      <c r="C16" s="8" t="s">
        <v>2173</v>
      </c>
    </row>
    <row r="17" spans="2:3" ht="30" customHeight="1" x14ac:dyDescent="0.3">
      <c r="B17" s="10">
        <v>45105</v>
      </c>
      <c r="C17" s="8"/>
    </row>
    <row r="18" spans="2:3" ht="30" customHeight="1" x14ac:dyDescent="0.3">
      <c r="B18" s="10">
        <v>45089</v>
      </c>
      <c r="C18" s="18" t="s">
        <v>11</v>
      </c>
    </row>
    <row r="19" spans="2:3" ht="30" customHeight="1" x14ac:dyDescent="0.3">
      <c r="B19" s="72">
        <v>45131</v>
      </c>
      <c r="C19" s="18"/>
    </row>
    <row r="20" spans="2:3" ht="30" customHeight="1" x14ac:dyDescent="0.3">
      <c r="B20" s="72"/>
      <c r="C20" s="18"/>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zoomScaleNormal="100" workbookViewId="0">
      <selection activeCell="E4" sqref="E4"/>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958</v>
      </c>
      <c r="C3" s="40" t="s">
        <v>1258</v>
      </c>
    </row>
    <row r="5" spans="1:9" ht="14.45" x14ac:dyDescent="0.3">
      <c r="A5" s="27" t="s">
        <v>943</v>
      </c>
      <c r="B5" s="27" t="s">
        <v>937</v>
      </c>
      <c r="C5" s="25" t="s">
        <v>85</v>
      </c>
      <c r="D5" s="27" t="s">
        <v>938</v>
      </c>
      <c r="E5" s="27" t="s">
        <v>939</v>
      </c>
      <c r="F5" s="27" t="s">
        <v>940</v>
      </c>
      <c r="G5" s="27" t="s">
        <v>941</v>
      </c>
      <c r="H5" s="27" t="s">
        <v>942</v>
      </c>
      <c r="I5" s="27" t="s">
        <v>959</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Employees'!B7),"",'List of Employees'!B7)</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Employees'!B13),"",'List of Employees'!B13)</f>
        <v>AGUILA JENNIFER A.</v>
      </c>
      <c r="C8" s="25">
        <f>VLOOKUP(Table3[[#This Row],[EMPLOYEE NAME]],Employees[[Employee Name]:[Office]],6)</f>
        <v>0</v>
      </c>
      <c r="I8" s="27">
        <f>SUM(Table3[[#This Row],['# SICK LEAVE]:['#OTHERS]])</f>
        <v>0</v>
      </c>
    </row>
    <row r="9" spans="1:9" ht="29.45" customHeight="1" x14ac:dyDescent="0.3">
      <c r="A9">
        <f t="shared" si="0"/>
        <v>4</v>
      </c>
      <c r="B9" t="str">
        <f>IF(ISBLANK('List of Employees'!B15),"",'List of Employees'!B15)</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Employees'!B17),"",'List of Employees'!B17)</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Employees'!B19),"",'List of Employees'!B19)</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Employees'!B20),"",'List of Employees'!B20)</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Employees'!B21),"",'List of Employees'!B21)</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Employees'!B22),"",'List of Employees'!B22)</f>
        <v>ALEGRE MARC JESTER D.</v>
      </c>
      <c r="C14" s="25" t="str">
        <f>VLOOKUP(Table3[[#This Row],[EMPLOYEE NAME]],Employees[[Employee Name]:[Office]],6)</f>
        <v>JOBCON</v>
      </c>
      <c r="I14" s="27">
        <f>SUM(Table3[[#This Row],['# SICK LEAVE]:['#OTHERS]])</f>
        <v>0</v>
      </c>
    </row>
    <row r="15" spans="1:9" ht="29.45" customHeight="1" x14ac:dyDescent="0.3">
      <c r="A15">
        <f t="shared" si="0"/>
        <v>10</v>
      </c>
      <c r="B15" t="str">
        <f>IF(ISBLANK('List of Employees'!B23),"",'List of Employees'!B23)</f>
        <v>ALEGRE VIVENCIO A.</v>
      </c>
      <c r="C15" s="25" t="str">
        <f>VLOOKUP(Table3[[#This Row],[EMPLOYEE NAME]],Employees[[Employee Name]:[Office]],6)</f>
        <v>REGULAR</v>
      </c>
      <c r="I15" s="27">
        <f>SUM(Table3[[#This Row],['# SICK LEAVE]:['#OTHERS]])</f>
        <v>0</v>
      </c>
    </row>
    <row r="16" spans="1:9" ht="29.45" customHeight="1" x14ac:dyDescent="0.3">
      <c r="A16">
        <f t="shared" si="0"/>
        <v>11</v>
      </c>
      <c r="B16" t="str">
        <f>IF(ISBLANK('List of Employees'!B24),"",'List of Employees'!B24)</f>
        <v>ALERA JEFFREY B.</v>
      </c>
      <c r="C16" s="25" t="str">
        <f>VLOOKUP(Table3[[#This Row],[EMPLOYEE NAME]],Employees[[Employee Name]:[Office]],6)</f>
        <v>JOBCON</v>
      </c>
      <c r="I16" s="27">
        <f>SUM(Table3[[#This Row],['# SICK LEAVE]:['#OTHERS]])</f>
        <v>0</v>
      </c>
    </row>
    <row r="17" spans="1:9" ht="29.45" customHeight="1" x14ac:dyDescent="0.3">
      <c r="A17">
        <f t="shared" si="0"/>
        <v>12</v>
      </c>
      <c r="B17" t="str">
        <f>IF(ISBLANK('List of Employees'!B25),"",'List of Employees'!B25)</f>
        <v>ALFEREZ JOSEPHINE R.</v>
      </c>
      <c r="C17" s="25" t="str">
        <f>VLOOKUP(Table3[[#This Row],[EMPLOYEE NAME]],Employees[[Employee Name]:[Office]],6)</f>
        <v>REGULAR</v>
      </c>
      <c r="I17" s="27">
        <f>SUM(Table3[[#This Row],['# SICK LEAVE]:['#OTHERS]])</f>
        <v>0</v>
      </c>
    </row>
    <row r="18" spans="1:9" ht="29.45" customHeight="1" x14ac:dyDescent="0.3">
      <c r="A18">
        <f t="shared" si="0"/>
        <v>13</v>
      </c>
      <c r="B18" t="str">
        <f>IF(ISBLANK('List of Employees'!B27),"",'List of Employees'!B27)</f>
        <v>ALMAREZ MELENCIO M.</v>
      </c>
      <c r="C18" s="25" t="str">
        <f>VLOOKUP(Table3[[#This Row],[EMPLOYEE NAME]],Employees[[Employee Name]:[Office]],6)</f>
        <v>CASUAL</v>
      </c>
      <c r="I18" s="27">
        <f>SUM(Table3[[#This Row],['# SICK LEAVE]:['#OTHERS]])</f>
        <v>0</v>
      </c>
    </row>
    <row r="19" spans="1:9" ht="29.45" customHeight="1" x14ac:dyDescent="0.3">
      <c r="A19">
        <f t="shared" si="0"/>
        <v>14</v>
      </c>
      <c r="B19" t="str">
        <f>IF(ISBLANK('List of Employees'!B28),"",'List of Employees'!B28)</f>
        <v>ALVAREZ GRACITA S.</v>
      </c>
      <c r="C19" s="25" t="str">
        <f>VLOOKUP(Table3[[#This Row],[EMPLOYEE NAME]],Employees[[Employee Name]:[Office]],6)</f>
        <v>REGULAR</v>
      </c>
      <c r="I19" s="27">
        <f>SUM(Table3[[#This Row],['# SICK LEAVE]:['#OTHERS]])</f>
        <v>0</v>
      </c>
    </row>
    <row r="20" spans="1:9" ht="29.45" customHeight="1" x14ac:dyDescent="0.3">
      <c r="A20">
        <f t="shared" si="0"/>
        <v>15</v>
      </c>
      <c r="B20" t="str">
        <f>IF(ISBLANK('List of Employees'!B29),"",'List of Employees'!B29)</f>
        <v>AMBAT JAIME L.</v>
      </c>
      <c r="C20" s="25" t="str">
        <f>VLOOKUP(Table3[[#This Row],[EMPLOYEE NAME]],Employees[[Employee Name]:[Office]],6)</f>
        <v>CASUAL</v>
      </c>
      <c r="I20" s="27">
        <f>SUM(Table3[[#This Row],['# SICK LEAVE]:['#OTHERS]])</f>
        <v>0</v>
      </c>
    </row>
    <row r="21" spans="1:9" ht="29.45" customHeight="1" x14ac:dyDescent="0.3">
      <c r="A21">
        <f t="shared" si="0"/>
        <v>16</v>
      </c>
      <c r="B21" t="str">
        <f>IF(ISBLANK('List of Employees'!B30),"",'List of Employees'!B30)</f>
        <v>AMBAT MARILOU M.</v>
      </c>
      <c r="C21" s="25" t="str">
        <f>VLOOKUP(Table3[[#This Row],[EMPLOYEE NAME]],Employees[[Employee Name]:[Office]],6)</f>
        <v>REGULAR</v>
      </c>
      <c r="I21" s="27">
        <f>SUM(Table3[[#This Row],['# SICK LEAVE]:['#OTHERS]])</f>
        <v>0</v>
      </c>
    </row>
    <row r="22" spans="1:9" ht="29.45" customHeight="1" x14ac:dyDescent="0.3">
      <c r="A22">
        <f t="shared" si="0"/>
        <v>17</v>
      </c>
      <c r="B22" t="str">
        <f>IF(ISBLANK('List of Employees'!B31),"",'List of Employees'!B31)</f>
        <v>AMBION DORINDA A.</v>
      </c>
      <c r="C22" s="25" t="str">
        <f>VLOOKUP(Table3[[#This Row],[EMPLOYEE NAME]],Employees[[Employee Name]:[Office]],6)</f>
        <v>REGULAR</v>
      </c>
      <c r="I22" s="27">
        <f>SUM(Table3[[#This Row],['# SICK LEAVE]:['#OTHERS]])</f>
        <v>0</v>
      </c>
    </row>
    <row r="23" spans="1:9" ht="29.45" customHeight="1" x14ac:dyDescent="0.3">
      <c r="A23">
        <f t="shared" si="0"/>
        <v>18</v>
      </c>
      <c r="B23" t="str">
        <f>IF(ISBLANK('List of Employees'!B32),"",'List of Employees'!B32)</f>
        <v>AMBION HERSHEY D.</v>
      </c>
      <c r="C23" s="25" t="str">
        <f>VLOOKUP(Table3[[#This Row],[EMPLOYEE NAME]],Employees[[Employee Name]:[Office]],6)</f>
        <v>CASUAL</v>
      </c>
      <c r="I23" s="27">
        <f>SUM(Table3[[#This Row],['# SICK LEAVE]:['#OTHERS]])</f>
        <v>0</v>
      </c>
    </row>
    <row r="24" spans="1:9" ht="29.45" customHeight="1" x14ac:dyDescent="0.3">
      <c r="A24">
        <f t="shared" si="0"/>
        <v>19</v>
      </c>
      <c r="B24" t="str">
        <f>IF(ISBLANK('List of Employees'!B33),"",'List of Employees'!B33)</f>
        <v>AMBION LAMBERTO A.</v>
      </c>
      <c r="C24" s="25" t="str">
        <f>VLOOKUP(Table3[[#This Row],[EMPLOYEE NAME]],Employees[[Employee Name]:[Office]],6)</f>
        <v>REGULAR</v>
      </c>
      <c r="I24" s="27">
        <f>SUM(Table3[[#This Row],['# SICK LEAVE]:['#OTHERS]])</f>
        <v>0</v>
      </c>
    </row>
    <row r="25" spans="1:9" ht="29.45" customHeight="1" x14ac:dyDescent="0.3">
      <c r="A25">
        <f t="shared" si="0"/>
        <v>20</v>
      </c>
      <c r="B25" t="str">
        <f>IF(ISBLANK('List of Employees'!B35),"",'List of Employees'!B35)</f>
        <v>AMBION MARIETA B.</v>
      </c>
      <c r="C25" s="25" t="str">
        <f>VLOOKUP(Table3[[#This Row],[EMPLOYEE NAME]],Employees[[Employee Name]:[Office]],6)</f>
        <v>CASUAL</v>
      </c>
      <c r="I25" s="27">
        <f>SUM(Table3[[#This Row],['# SICK LEAVE]:['#OTHERS]])</f>
        <v>0</v>
      </c>
    </row>
    <row r="26" spans="1:9" ht="29.45" customHeight="1" x14ac:dyDescent="0.3">
      <c r="A26">
        <f t="shared" si="0"/>
        <v>21</v>
      </c>
      <c r="B26" t="str">
        <f>IF(ISBLANK('List of Employees'!B36),"",'List of Employees'!B36)</f>
        <v>AMBION PRISCO G.</v>
      </c>
      <c r="C26" s="25" t="str">
        <f>VLOOKUP(Table3[[#This Row],[EMPLOYEE NAME]],Employees[[Employee Name]:[Office]],6)</f>
        <v>REGULAR</v>
      </c>
      <c r="I26" s="27">
        <f>SUM(Table3[[#This Row],['# SICK LEAVE]:['#OTHERS]])</f>
        <v>0</v>
      </c>
    </row>
    <row r="27" spans="1:9" ht="29.45" customHeight="1" x14ac:dyDescent="0.3">
      <c r="A27">
        <f t="shared" si="0"/>
        <v>22</v>
      </c>
      <c r="B27" t="str">
        <f>IF(ISBLANK('List of Employees'!B37),"",'List of Employees'!B37)</f>
        <v>AMBION REYMOND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Employees'!B41),"",'List of Employees'!B41)</f>
        <v>AMON ESTELITA S.</v>
      </c>
      <c r="C28" s="25" t="str">
        <f>VLOOKUP(Table3[[#This Row],[EMPLOYEE NAME]],Employees[[Employee Name]:[Office]],6)</f>
        <v>CASUAL</v>
      </c>
      <c r="I28" s="27">
        <f>SUM(Table3[[#This Row],['# SICK LEAVE]:['#OTHERS]])</f>
        <v>0</v>
      </c>
    </row>
    <row r="29" spans="1:9" ht="29.45" customHeight="1" x14ac:dyDescent="0.3">
      <c r="A29">
        <f t="shared" si="0"/>
        <v>24</v>
      </c>
      <c r="B29" t="str">
        <f>IF(ISBLANK('List of Employees'!B42),"",'List of Employees'!B42)</f>
        <v>AMON RHEALYN O.</v>
      </c>
      <c r="C29" s="25" t="str">
        <f>VLOOKUP(Table3[[#This Row],[EMPLOYEE NAME]],Employees[[Employee Name]:[Office]],6)</f>
        <v>REGULAR</v>
      </c>
      <c r="I29" s="27">
        <f>SUM(Table3[[#This Row],['# SICK LEAVE]:['#OTHERS]])</f>
        <v>0</v>
      </c>
    </row>
    <row r="30" spans="1:9" ht="29.45" customHeight="1" x14ac:dyDescent="0.3">
      <c r="A30">
        <f t="shared" si="0"/>
        <v>25</v>
      </c>
      <c r="B30" t="str">
        <f>IF(ISBLANK('List of Employees'!B43),"",'List of Employees'!B43)</f>
        <v>AMORA ELISA S.</v>
      </c>
      <c r="C30" s="25" t="str">
        <f>VLOOKUP(Table3[[#This Row],[EMPLOYEE NAME]],Employees[[Employee Name]:[Office]],6)</f>
        <v>REGULAR</v>
      </c>
      <c r="I30" s="27">
        <f>SUM(Table3[[#This Row],['# SICK LEAVE]:['#OTHERS]])</f>
        <v>0</v>
      </c>
    </row>
    <row r="31" spans="1:9" ht="29.45" customHeight="1" x14ac:dyDescent="0.3">
      <c r="A31">
        <f t="shared" si="0"/>
        <v>26</v>
      </c>
      <c r="B31" t="str">
        <f>IF(ISBLANK('List of Employees'!B44),"",'List of Employees'!B44)</f>
        <v>AMPARO JOY J.</v>
      </c>
      <c r="C31" s="25" t="str">
        <f>VLOOKUP(Table3[[#This Row],[EMPLOYEE NAME]],Employees[[Employee Name]:[Office]],6)</f>
        <v>REGULAR</v>
      </c>
      <c r="I31" s="27">
        <f>SUM(Table3[[#This Row],['# SICK LEAVE]:['#OTHERS]])</f>
        <v>0</v>
      </c>
    </row>
    <row r="32" spans="1:9" ht="29.45" customHeight="1" x14ac:dyDescent="0.3">
      <c r="A32">
        <f t="shared" si="0"/>
        <v>27</v>
      </c>
      <c r="B32" t="str">
        <f>IF(ISBLANK('List of Employees'!B46),"",'List of Employees'!B46)</f>
        <v>AMULONG GERONIMO M.</v>
      </c>
      <c r="C32" s="25" t="str">
        <f>VLOOKUP(Table3[[#This Row],[EMPLOYEE NAME]],Employees[[Employee Name]:[Office]],6)</f>
        <v>CASUAL</v>
      </c>
      <c r="I32" s="27">
        <f>SUM(Table3[[#This Row],['# SICK LEAVE]:['#OTHERS]])</f>
        <v>0</v>
      </c>
    </row>
    <row r="33" spans="1:9" ht="29.45" customHeight="1" x14ac:dyDescent="0.3">
      <c r="A33">
        <f t="shared" si="0"/>
        <v>28</v>
      </c>
      <c r="B33" t="str">
        <f>IF(ISBLANK('List of Employees'!B47),"",'List of Employees'!B47)</f>
        <v xml:space="preserve">AMULONG JAY R  </v>
      </c>
      <c r="C33" s="25">
        <f>VLOOKUP(Table3[[#This Row],[EMPLOYEE NAME]],Employees[[Employee Name]:[Office]],6)</f>
        <v>0</v>
      </c>
      <c r="I33" s="27">
        <f>SUM(Table3[[#This Row],['# SICK LEAVE]:['#OTHERS]])</f>
        <v>0</v>
      </c>
    </row>
    <row r="34" spans="1:9" ht="29.45" customHeight="1" x14ac:dyDescent="0.3">
      <c r="A34">
        <f t="shared" si="0"/>
        <v>29</v>
      </c>
      <c r="B34" t="str">
        <f>IF(ISBLANK('List of Employees'!B49),"",'List of Employees'!B49)</f>
        <v>ANACAY ANICETA P.</v>
      </c>
      <c r="C34" s="25" t="str">
        <f>VLOOKUP(Table3[[#This Row],[EMPLOYEE NAME]],Employees[[Employee Name]:[Office]],6)</f>
        <v>REGULAR</v>
      </c>
      <c r="I34" s="27">
        <f>SUM(Table3[[#This Row],['# SICK LEAVE]:['#OTHERS]])</f>
        <v>0</v>
      </c>
    </row>
    <row r="35" spans="1:9" ht="29.45" customHeight="1" x14ac:dyDescent="0.3">
      <c r="A35">
        <f t="shared" si="0"/>
        <v>30</v>
      </c>
      <c r="B35" t="str">
        <f>IF(ISBLANK('List of Employees'!B51),"",'List of Employees'!B51)</f>
        <v>ANACAY RICHARD B.</v>
      </c>
      <c r="C35" s="25" t="str">
        <f>VLOOKUP(Table3[[#This Row],[EMPLOYEE NAME]],Employees[[Employee Name]:[Office]],6)</f>
        <v>CASUAL</v>
      </c>
      <c r="I35" s="27">
        <f>SUM(Table3[[#This Row],['# SICK LEAVE]:['#OTHERS]])</f>
        <v>0</v>
      </c>
    </row>
    <row r="36" spans="1:9" ht="29.45" customHeight="1" x14ac:dyDescent="0.3">
      <c r="A36">
        <f t="shared" si="0"/>
        <v>31</v>
      </c>
      <c r="B36" t="str">
        <f>IF(ISBLANK('List of Employees'!B52),"",'List of Employees'!B52)</f>
        <v>ANARNA CRISTINA F.</v>
      </c>
      <c r="C36" s="25" t="str">
        <f>VLOOKUP(Table3[[#This Row],[EMPLOYEE NAME]],Employees[[Employee Name]:[Office]],6)</f>
        <v>REGULAR</v>
      </c>
      <c r="I36" s="27">
        <f>SUM(Table3[[#This Row],['# SICK LEAVE]:['#OTHERS]])</f>
        <v>0</v>
      </c>
    </row>
    <row r="37" spans="1:9" ht="29.45" customHeight="1" x14ac:dyDescent="0.3">
      <c r="A37">
        <f t="shared" si="0"/>
        <v>32</v>
      </c>
      <c r="B37" t="str">
        <f>IF(ISBLANK('List of Employees'!B54),"",'List of Employees'!B54)</f>
        <v>ANGCAYA ANA B.</v>
      </c>
      <c r="C37" s="25" t="str">
        <f>VLOOKUP(Table3[[#This Row],[EMPLOYEE NAME]],Employees[[Employee Name]:[Office]],6)</f>
        <v>REGULAR</v>
      </c>
      <c r="I37" s="27">
        <f>SUM(Table3[[#This Row],['# SICK LEAVE]:['#OTHERS]])</f>
        <v>0</v>
      </c>
    </row>
    <row r="38" spans="1:9" ht="29.45" customHeight="1" x14ac:dyDescent="0.3">
      <c r="A38">
        <f t="shared" si="0"/>
        <v>33</v>
      </c>
      <c r="B38" t="str">
        <f>IF(ISBLANK('List of Employees'!B55),"",'List of Employees'!B55)</f>
        <v>ANGCAYA FRANCIS A.</v>
      </c>
      <c r="C38" s="25" t="str">
        <f>VLOOKUP(Table3[[#This Row],[EMPLOYEE NAME]],Employees[[Employee Name]:[Office]],6)</f>
        <v>REGULAR</v>
      </c>
      <c r="I38" s="27">
        <f>SUM(Table3[[#This Row],['# SICK LEAVE]:['#OTHERS]])</f>
        <v>0</v>
      </c>
    </row>
    <row r="39" spans="1:9" ht="29.45" customHeight="1" x14ac:dyDescent="0.3">
      <c r="A39">
        <f t="shared" si="0"/>
        <v>34</v>
      </c>
      <c r="B39" t="str">
        <f>IF(ISBLANK('List of Employees'!B56),"",'List of Employees'!B56)</f>
        <v>ANGCAYA INOCENCIO M.</v>
      </c>
      <c r="C39" s="25" t="str">
        <f>VLOOKUP(Table3[[#This Row],[EMPLOYEE NAME]],Employees[[Employee Name]:[Office]],6)</f>
        <v>CASUAL</v>
      </c>
      <c r="I39" s="27">
        <f>SUM(Table3[[#This Row],['# SICK LEAVE]:['#OTHERS]])</f>
        <v>0</v>
      </c>
    </row>
    <row r="40" spans="1:9" ht="29.45" customHeight="1" x14ac:dyDescent="0.3">
      <c r="A40">
        <f t="shared" si="0"/>
        <v>35</v>
      </c>
      <c r="B40" t="str">
        <f>IF(ISBLANK('List of Employees'!B57),"",'List of Employees'!B57)</f>
        <v>ANGCAYA IRENE V.</v>
      </c>
      <c r="C40" s="25" t="str">
        <f>VLOOKUP(Table3[[#This Row],[EMPLOYEE NAME]],Employees[[Employee Name]:[Office]],6)</f>
        <v>CASUAL</v>
      </c>
      <c r="I40" s="27">
        <f>SUM(Table3[[#This Row],['# SICK LEAVE]:['#OTHERS]])</f>
        <v>0</v>
      </c>
    </row>
    <row r="41" spans="1:9" ht="29.45" customHeight="1" x14ac:dyDescent="0.3">
      <c r="A41">
        <f t="shared" si="0"/>
        <v>36</v>
      </c>
      <c r="B41" t="str">
        <f>IF(ISBLANK('List of Employees'!B58),"",'List of Employees'!B58)</f>
        <v>ANGCAYA IRENEO A.</v>
      </c>
      <c r="C41" s="25" t="str">
        <f>VLOOKUP(Table3[[#This Row],[EMPLOYEE NAME]],Employees[[Employee Name]:[Office]],6)</f>
        <v>REGULAR</v>
      </c>
      <c r="I41" s="27">
        <f>SUM(Table3[[#This Row],['# SICK LEAVE]:['#OTHERS]])</f>
        <v>0</v>
      </c>
    </row>
    <row r="42" spans="1:9" ht="29.45" customHeight="1" x14ac:dyDescent="0.3">
      <c r="A42">
        <f t="shared" si="0"/>
        <v>37</v>
      </c>
      <c r="B42" t="str">
        <f>IF(ISBLANK('List of Employees'!B59),"",'List of Employees'!B59)</f>
        <v>ANGCAYA JENIFFER L.</v>
      </c>
      <c r="C42" s="25">
        <f>VLOOKUP(Table3[[#This Row],[EMPLOYEE NAME]],Employees[[Employee Name]:[Office]],6)</f>
        <v>0</v>
      </c>
      <c r="I42" s="27">
        <f>SUM(Table3[[#This Row],['# SICK LEAVE]:['#OTHERS]])</f>
        <v>0</v>
      </c>
    </row>
    <row r="43" spans="1:9" ht="29.45" customHeight="1" x14ac:dyDescent="0.3">
      <c r="A43">
        <f t="shared" si="0"/>
        <v>38</v>
      </c>
      <c r="B43" t="str">
        <f>IF(ISBLANK('List of Employees'!B60),"",'List of Employees'!B60)</f>
        <v>ANGCAYA JENNY ROSE S.</v>
      </c>
      <c r="C43" s="25" t="str">
        <f>VLOOKUP(Table3[[#This Row],[EMPLOYEE NAME]],Employees[[Employee Name]:[Office]],6)</f>
        <v>CASUAL</v>
      </c>
      <c r="I43" s="27">
        <f>SUM(Table3[[#This Row],['# SICK LEAVE]:['#OTHERS]])</f>
        <v>0</v>
      </c>
    </row>
    <row r="44" spans="1:9" ht="29.45" customHeight="1" x14ac:dyDescent="0.3">
      <c r="A44">
        <f t="shared" si="0"/>
        <v>39</v>
      </c>
      <c r="B44" t="str">
        <f>IF(ISBLANK('List of Employees'!B61),"",'List of Employees'!B61)</f>
        <v>ANGCAYA JOHN V.</v>
      </c>
      <c r="C44" s="25" t="str">
        <f>VLOOKUP(Table3[[#This Row],[EMPLOYEE NAME]],Employees[[Employee Name]:[Office]],6)</f>
        <v>REGULAR</v>
      </c>
      <c r="I44" s="27">
        <f>SUM(Table3[[#This Row],['# SICK LEAVE]:['#OTHERS]])</f>
        <v>0</v>
      </c>
    </row>
    <row r="45" spans="1:9" ht="29.45" customHeight="1" x14ac:dyDescent="0.3">
      <c r="A45">
        <f t="shared" si="0"/>
        <v>40</v>
      </c>
      <c r="B45" t="str">
        <f>IF(ISBLANK('List of Employees'!B62),"",'List of Employees'!B62)</f>
        <v>ANGCAYA JUANITO A.</v>
      </c>
      <c r="C45" s="25" t="str">
        <f>VLOOKUP(Table3[[#This Row],[EMPLOYEE NAME]],Employees[[Employee Name]:[Office]],6)</f>
        <v>REGULAR</v>
      </c>
      <c r="I45" s="27">
        <f>SUM(Table3[[#This Row],['# SICK LEAVE]:['#OTHERS]])</f>
        <v>0</v>
      </c>
    </row>
    <row r="46" spans="1:9" ht="29.45" customHeight="1" x14ac:dyDescent="0.3">
      <c r="A46">
        <f t="shared" si="0"/>
        <v>41</v>
      </c>
      <c r="B46" t="str">
        <f>IF(ISBLANK('List of Employees'!B63),"",'List of Employees'!B63)</f>
        <v>ANGCAYA MARK ZYRONE M.</v>
      </c>
      <c r="C46" s="25">
        <f>VLOOKUP(Table3[[#This Row],[EMPLOYEE NAME]],Employees[[Employee Name]:[Office]],6)</f>
        <v>0</v>
      </c>
      <c r="I46" s="27">
        <f>SUM(Table3[[#This Row],['# SICK LEAVE]:['#OTHERS]])</f>
        <v>0</v>
      </c>
    </row>
    <row r="47" spans="1:9" ht="29.45" customHeight="1" x14ac:dyDescent="0.3">
      <c r="A47">
        <f t="shared" si="0"/>
        <v>42</v>
      </c>
      <c r="B47" t="str">
        <f>IF(ISBLANK('List of Employees'!B64),"",'List of Employees'!B64)</f>
        <v>ANGCAYA MARLON J.</v>
      </c>
      <c r="C47" s="25" t="str">
        <f>VLOOKUP(Table3[[#This Row],[EMPLOYEE NAME]],Employees[[Employee Name]:[Office]],6)</f>
        <v>REGULAR</v>
      </c>
      <c r="I47" s="27">
        <f>SUM(Table3[[#This Row],['# SICK LEAVE]:['#OTHERS]])</f>
        <v>0</v>
      </c>
    </row>
    <row r="48" spans="1:9" ht="29.45" customHeight="1" x14ac:dyDescent="0.3">
      <c r="A48">
        <f t="shared" si="0"/>
        <v>43</v>
      </c>
      <c r="B48" t="str">
        <f>IF(ISBLANK('List of Employees'!B65),"",'List of Employees'!B65)</f>
        <v>ANGCAYA OFELIA G.</v>
      </c>
      <c r="C48" s="25" t="str">
        <f>VLOOKUP(Table3[[#This Row],[EMPLOYEE NAME]],Employees[[Employee Name]:[Office]],6)</f>
        <v>REGULAR</v>
      </c>
      <c r="I48" s="27">
        <f>SUM(Table3[[#This Row],['# SICK LEAVE]:['#OTHERS]])</f>
        <v>0</v>
      </c>
    </row>
    <row r="49" spans="1:9" ht="29.45" customHeight="1" x14ac:dyDescent="0.3">
      <c r="A49">
        <f t="shared" si="0"/>
        <v>44</v>
      </c>
      <c r="B49" t="str">
        <f>IF(ISBLANK('List of Employees'!B67),"",'List of Employees'!B67)</f>
        <v>ANGELES ANNABEL D.</v>
      </c>
      <c r="C49" s="25" t="str">
        <f>VLOOKUP(Table3[[#This Row],[EMPLOYEE NAME]],Employees[[Employee Name]:[Office]],6)</f>
        <v>CASUAL</v>
      </c>
      <c r="I49" s="27">
        <f>SUM(Table3[[#This Row],['# SICK LEAVE]:['#OTHERS]])</f>
        <v>0</v>
      </c>
    </row>
    <row r="50" spans="1:9" ht="29.45" customHeight="1" x14ac:dyDescent="0.3">
      <c r="A50">
        <f t="shared" si="0"/>
        <v>45</v>
      </c>
      <c r="B50" t="str">
        <f>IF(ISBLANK('List of Employees'!B68),"",'List of Employees'!B68)</f>
        <v>ANTIENZA VENUS R.</v>
      </c>
      <c r="C50" s="25" t="str">
        <f>VLOOKUP(Table3[[#This Row],[EMPLOYEE NAME]],Employees[[Employee Name]:[Office]],6)</f>
        <v>CASUAL</v>
      </c>
      <c r="I50" s="27">
        <f>SUM(Table3[[#This Row],['# SICK LEAVE]:['#OTHERS]])</f>
        <v>0</v>
      </c>
    </row>
    <row r="51" spans="1:9" ht="29.45" customHeight="1" x14ac:dyDescent="0.3">
      <c r="A51">
        <f t="shared" si="0"/>
        <v>46</v>
      </c>
      <c r="B51" t="str">
        <f>IF(ISBLANK('List of Employees'!B69),"",'List of Employees'!B69)</f>
        <v>AQUINO PACITA ROSARIO Z.</v>
      </c>
      <c r="C51" s="25" t="str">
        <f>VLOOKUP(Table3[[#This Row],[EMPLOYEE NAME]],Employees[[Employee Name]:[Office]],6)</f>
        <v>REGULAR</v>
      </c>
      <c r="I51" s="27">
        <f>SUM(Table3[[#This Row],['# SICK LEAVE]:['#OTHERS]])</f>
        <v>0</v>
      </c>
    </row>
    <row r="52" spans="1:9" ht="29.45" customHeight="1" x14ac:dyDescent="0.3">
      <c r="A52">
        <f t="shared" si="0"/>
        <v>47</v>
      </c>
      <c r="B52" t="str">
        <f>IF(ISBLANK('List of Employees'!B70),"",'List of Employees'!B70)</f>
        <v>ARCILLA MAYETTE A.</v>
      </c>
      <c r="C52" s="25">
        <f>VLOOKUP(Table3[[#This Row],[EMPLOYEE NAME]],Employees[[Employee Name]:[Office]],6)</f>
        <v>0</v>
      </c>
      <c r="I52" s="27">
        <f>SUM(Table3[[#This Row],['# SICK LEAVE]:['#OTHERS]])</f>
        <v>0</v>
      </c>
    </row>
    <row r="53" spans="1:9" ht="29.45" customHeight="1" x14ac:dyDescent="0.3">
      <c r="A53">
        <f t="shared" si="0"/>
        <v>48</v>
      </c>
      <c r="B53" t="str">
        <f>IF(ISBLANK('List of Employees'!B71),"",'List of Employees'!B71)</f>
        <v>ARCULLO MELISSA A.</v>
      </c>
      <c r="C53" s="25" t="str">
        <f>VLOOKUP(Table3[[#This Row],[EMPLOYEE NAME]],Employees[[Employee Name]:[Office]],6)</f>
        <v>REGULAR</v>
      </c>
      <c r="I53" s="27">
        <f>SUM(Table3[[#This Row],['# SICK LEAVE]:['#OTHERS]])</f>
        <v>0</v>
      </c>
    </row>
    <row r="54" spans="1:9" ht="29.45" customHeight="1" x14ac:dyDescent="0.3">
      <c r="A54">
        <f t="shared" si="0"/>
        <v>49</v>
      </c>
      <c r="B54" t="str">
        <f>IF(ISBLANK('List of Employees'!B72),"",'List of Employees'!B72)</f>
        <v>ARELLANO CARMELA D.</v>
      </c>
      <c r="C54" s="25" t="str">
        <f>VLOOKUP(Table3[[#This Row],[EMPLOYEE NAME]],Employees[[Employee Name]:[Office]],6)</f>
        <v>CASUAL</v>
      </c>
      <c r="I54" s="27">
        <f>SUM(Table3[[#This Row],['# SICK LEAVE]:['#OTHERS]])</f>
        <v>0</v>
      </c>
    </row>
    <row r="55" spans="1:9" ht="29.45" customHeight="1" x14ac:dyDescent="0.3">
      <c r="A55">
        <f t="shared" si="0"/>
        <v>50</v>
      </c>
      <c r="B55" t="str">
        <f>IF(ISBLANK('List of Employees'!B73),"",'List of Employees'!B73)</f>
        <v>ASIDO LEONILA R.</v>
      </c>
      <c r="C55" s="25" t="str">
        <f>VLOOKUP(Table3[[#This Row],[EMPLOYEE NAME]],Employees[[Employee Name]:[Office]],6)</f>
        <v>CASUAL</v>
      </c>
      <c r="I55" s="27">
        <f>SUM(Table3[[#This Row],['# SICK LEAVE]:['#OTHERS]])</f>
        <v>0</v>
      </c>
    </row>
    <row r="56" spans="1:9" ht="29.45" customHeight="1" x14ac:dyDescent="0.3">
      <c r="A56">
        <f t="shared" si="0"/>
        <v>51</v>
      </c>
      <c r="B56" t="str">
        <f>IF(ISBLANK('List of Employees'!B74),"",'List of Employees'!B74)</f>
        <v>ATANGAN JUDITH A.</v>
      </c>
      <c r="C56" s="25" t="str">
        <f>VLOOKUP(Table3[[#This Row],[EMPLOYEE NAME]],Employees[[Employee Name]:[Office]],6)</f>
        <v>CASUAL</v>
      </c>
      <c r="I56" s="27">
        <f>SUM(Table3[[#This Row],['# SICK LEAVE]:['#OTHERS]])</f>
        <v>0</v>
      </c>
    </row>
    <row r="57" spans="1:9" ht="29.45" customHeight="1" x14ac:dyDescent="0.3">
      <c r="A57">
        <f t="shared" si="0"/>
        <v>52</v>
      </c>
      <c r="B57" t="str">
        <f>IF(ISBLANK('List of Employees'!B75),"",'List of Employees'!B75)</f>
        <v>ATIENZA JAYSON E.</v>
      </c>
      <c r="C57" s="25">
        <f>VLOOKUP(Table3[[#This Row],[EMPLOYEE NAME]],Employees[[Employee Name]:[Office]],6)</f>
        <v>0</v>
      </c>
      <c r="I57" s="27">
        <f>SUM(Table3[[#This Row],['# SICK LEAVE]:['#OTHERS]])</f>
        <v>0</v>
      </c>
    </row>
    <row r="58" spans="1:9" ht="29.45" customHeight="1" x14ac:dyDescent="0.3">
      <c r="A58">
        <f t="shared" si="0"/>
        <v>53</v>
      </c>
      <c r="B58" t="str">
        <f>IF(ISBLANK('List of Employees'!B78),"",'List of Employees'!B78)</f>
        <v xml:space="preserve">ATIENZA VENUS  </v>
      </c>
      <c r="C58" s="25">
        <f>VLOOKUP(Table3[[#This Row],[EMPLOYEE NAME]],Employees[[Employee Name]:[Office]],6)</f>
        <v>0</v>
      </c>
      <c r="I58" s="27">
        <f>SUM(Table3[[#This Row],['# SICK LEAVE]:['#OTHERS]])</f>
        <v>0</v>
      </c>
    </row>
    <row r="59" spans="1:9" ht="29.45" customHeight="1" x14ac:dyDescent="0.3">
      <c r="A59">
        <f t="shared" si="0"/>
        <v>54</v>
      </c>
      <c r="B59" t="str">
        <f>IF(ISBLANK('List of Employees'!B79),"",'List of Employees'!B79)</f>
        <v>AUDITOR AILEEN D.</v>
      </c>
      <c r="C59" s="25" t="str">
        <f>VLOOKUP(Table3[[#This Row],[EMPLOYEE NAME]],Employees[[Employee Name]:[Office]],6)</f>
        <v>REGULAR</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Employees'!B81),"",'List of Employees'!B81)</f>
        <v>AYCARDO JOEL M.</v>
      </c>
      <c r="C61" s="25" t="str">
        <f>VLOOKUP(Table3[[#This Row],[EMPLOYEE NAME]],Employees[[Employee Name]:[Office]],6)</f>
        <v>REGULAR</v>
      </c>
      <c r="I61" s="27">
        <f>SUM(Table3[[#This Row],['# SICK LEAVE]:['#OTHERS]])</f>
        <v>0</v>
      </c>
    </row>
    <row r="62" spans="1:9" ht="29.45" customHeight="1" x14ac:dyDescent="0.3">
      <c r="A62">
        <f t="shared" si="0"/>
        <v>57</v>
      </c>
      <c r="B62" t="str">
        <f>IF(ISBLANK('List of Employees'!B82),"",'List of Employees'!B82)</f>
        <v>AYCARDO PILILLA V.</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Employees'!B83),"",'List of Employees'!B83)</f>
        <v>BAAS TERESITA C.</v>
      </c>
      <c r="C64" s="25" t="str">
        <f>VLOOKUP(Table3[[#This Row],[EMPLOYEE NAME]],Employees[[Employee Name]:[Office]],6)</f>
        <v>REGULAR</v>
      </c>
      <c r="I64" s="27">
        <f>SUM(Table3[[#This Row],['# SICK LEAVE]:['#OTHERS]])</f>
        <v>0</v>
      </c>
    </row>
    <row r="65" spans="1:9" ht="29.45" customHeight="1" x14ac:dyDescent="0.3">
      <c r="A65">
        <f t="shared" si="0"/>
        <v>60</v>
      </c>
      <c r="B65" t="str">
        <f>IF(ISBLANK('List of Employees'!B84),"",'List of Employees'!B84)</f>
        <v>BAES ELMER P.</v>
      </c>
      <c r="C65" s="25" t="str">
        <f>VLOOKUP(Table3[[#This Row],[EMPLOYEE NAME]],Employees[[Employee Name]:[Office]],6)</f>
        <v>CASUAL</v>
      </c>
      <c r="I65" s="27">
        <f>SUM(Table3[[#This Row],['# SICK LEAVE]:['#OTHERS]])</f>
        <v>0</v>
      </c>
    </row>
    <row r="66" spans="1:9" ht="29.45" customHeight="1" x14ac:dyDescent="0.3">
      <c r="A66">
        <f t="shared" si="0"/>
        <v>61</v>
      </c>
      <c r="B66" t="str">
        <f>IF(ISBLANK('List of Employees'!B85),"",'List of Employees'!B85)</f>
        <v>BALANI FREDIRICK R.</v>
      </c>
      <c r="C66" s="25">
        <f>VLOOKUP(Table3[[#This Row],[EMPLOYEE NAME]],Employees[[Employee Name]:[Office]],6)</f>
        <v>0</v>
      </c>
      <c r="I66" s="27">
        <f>SUM(Table3[[#This Row],['# SICK LEAVE]:['#OTHERS]])</f>
        <v>0</v>
      </c>
    </row>
    <row r="67" spans="1:9" ht="29.45" customHeight="1" x14ac:dyDescent="0.3">
      <c r="A67">
        <f t="shared" si="0"/>
        <v>62</v>
      </c>
      <c r="B67" t="str">
        <f>IF(ISBLANK('List of Employees'!B86),"",'List of Employees'!B86)</f>
        <v>BALANI MICHAEL D.</v>
      </c>
      <c r="C67" s="25">
        <f>VLOOKUP(Table3[[#This Row],[EMPLOYEE NAME]],Employees[[Employee Name]:[Office]],6)</f>
        <v>0</v>
      </c>
      <c r="I67" s="27">
        <f>SUM(Table3[[#This Row],['# SICK LEAVE]:['#OTHERS]])</f>
        <v>0</v>
      </c>
    </row>
    <row r="68" spans="1:9" ht="29.45" customHeight="1" x14ac:dyDescent="0.3">
      <c r="A68">
        <f t="shared" si="0"/>
        <v>63</v>
      </c>
      <c r="B68" t="str">
        <f>IF(ISBLANK('List of Employees'!B88),"",'List of Employees'!B88)</f>
        <v>BANICO PILAR B.</v>
      </c>
      <c r="C68" s="25" t="str">
        <f>VLOOKUP(Table3[[#This Row],[EMPLOYEE NAME]],Employees[[Employee Name]:[Office]],6)</f>
        <v>REGULAR</v>
      </c>
      <c r="I68" s="27">
        <f>SUM(Table3[[#This Row],['# SICK LEAVE]:['#OTHERS]])</f>
        <v>0</v>
      </c>
    </row>
    <row r="69" spans="1:9" ht="29.45" customHeight="1" x14ac:dyDescent="0.3">
      <c r="A69">
        <f t="shared" si="0"/>
        <v>64</v>
      </c>
      <c r="B69" t="str">
        <f>IF(ISBLANK('List of Employees'!B89),"",'List of Employees'!B89)</f>
        <v>BAROA JONA A.</v>
      </c>
      <c r="C69" s="25" t="str">
        <f>VLOOKUP(Table3[[#This Row],[EMPLOYEE NAME]],Employees[[Employee Name]:[Office]],6)</f>
        <v>CASUAL</v>
      </c>
      <c r="I69" s="27">
        <f>SUM(Table3[[#This Row],['# SICK LEAVE]:['#OTHERS]])</f>
        <v>0</v>
      </c>
    </row>
    <row r="70" spans="1:9" ht="29.45" customHeight="1" x14ac:dyDescent="0.3">
      <c r="A70">
        <f t="shared" ref="A70:A133" si="1">IF(ISBLANK(B70),"",ROW(A65))</f>
        <v>65</v>
      </c>
      <c r="B70" t="str">
        <f>IF(ISBLANK('List of Employees'!B90),"",'List of Employees'!B90)</f>
        <v>BATHAN ELVIRA R.</v>
      </c>
      <c r="C70" s="25" t="str">
        <f>VLOOKUP(Table3[[#This Row],[EMPLOYEE NAME]],Employees[[Employee Name]:[Office]],6)</f>
        <v>CASUAL</v>
      </c>
      <c r="I70" s="27">
        <f>SUM(Table3[[#This Row],['# SICK LEAVE]:['#OTHERS]])</f>
        <v>0</v>
      </c>
    </row>
    <row r="71" spans="1:9" ht="29.45" customHeight="1" x14ac:dyDescent="0.3">
      <c r="A71">
        <f t="shared" si="1"/>
        <v>66</v>
      </c>
      <c r="B71" t="str">
        <f>IF(ISBLANK('List of Employees'!B92),"",'List of Employees'!B92)</f>
        <v>BATIBOT REYNALDO D.</v>
      </c>
      <c r="C71" s="25" t="str">
        <f>VLOOKUP(Table3[[#This Row],[EMPLOYEE NAME]],Employees[[Employee Name]:[Office]],6)</f>
        <v>REGULAR</v>
      </c>
      <c r="I71" s="27">
        <f>SUM(Table3[[#This Row],['# SICK LEAVE]:['#OTHERS]])</f>
        <v>0</v>
      </c>
    </row>
    <row r="72" spans="1:9" ht="29.45" customHeight="1" x14ac:dyDescent="0.3">
      <c r="A72">
        <f t="shared" si="1"/>
        <v>67</v>
      </c>
      <c r="B72" t="str">
        <f>IF(ISBLANK('List of Employees'!B93),"",'List of Employees'!B93)</f>
        <v>BATINO CLARO C.</v>
      </c>
      <c r="C72" s="25" t="str">
        <f>VLOOKUP(Table3[[#This Row],[EMPLOYEE NAME]],Employees[[Employee Name]:[Office]],6)</f>
        <v>CASUAL</v>
      </c>
      <c r="I72" s="27">
        <f>SUM(Table3[[#This Row],['# SICK LEAVE]:['#OTHERS]])</f>
        <v>0</v>
      </c>
    </row>
    <row r="73" spans="1:9" ht="29.45" customHeight="1" x14ac:dyDescent="0.3">
      <c r="A73">
        <f t="shared" si="1"/>
        <v>68</v>
      </c>
      <c r="B73" t="str">
        <f>IF(ISBLANK('List of Employees'!B94),"",'List of Employees'!B94)</f>
        <v>BATINO FELISA C.</v>
      </c>
      <c r="C73" s="25" t="str">
        <f>VLOOKUP(Table3[[#This Row],[EMPLOYEE NAME]],Employees[[Employee Name]:[Office]],6)</f>
        <v>REGULAR</v>
      </c>
      <c r="I73" s="27">
        <f>SUM(Table3[[#This Row],['# SICK LEAVE]:['#OTHERS]])</f>
        <v>0</v>
      </c>
    </row>
    <row r="74" spans="1:9" ht="29.45" customHeight="1" x14ac:dyDescent="0.3">
      <c r="A74">
        <f t="shared" si="1"/>
        <v>69</v>
      </c>
      <c r="B74" t="str">
        <f>IF(ISBLANK('List of Employees'!B95),"",'List of Employees'!B95)</f>
        <v>BAURILE LOURDES Q.</v>
      </c>
      <c r="C74" s="25" t="str">
        <f>VLOOKUP(Table3[[#This Row],[EMPLOYEE NAME]],Employees[[Employee Name]:[Office]],6)</f>
        <v>REGULAR</v>
      </c>
      <c r="I74" s="27">
        <f>SUM(Table3[[#This Row],['# SICK LEAVE]:['#OTHERS]])</f>
        <v>0</v>
      </c>
    </row>
    <row r="75" spans="1:9" ht="29.45" customHeight="1" x14ac:dyDescent="0.3">
      <c r="A75">
        <f t="shared" si="1"/>
        <v>70</v>
      </c>
      <c r="B75" t="str">
        <f>IF(ISBLANK('List of Employees'!B96),"",'List of Employees'!B96)</f>
        <v>BAUTISTA JANICE M.</v>
      </c>
      <c r="C75" s="25" t="str">
        <f>VLOOKUP(Table3[[#This Row],[EMPLOYEE NAME]],Employees[[Employee Name]:[Office]],6)</f>
        <v>REGULAR</v>
      </c>
      <c r="I75" s="27">
        <f>SUM(Table3[[#This Row],['# SICK LEAVE]:['#OTHERS]])</f>
        <v>0</v>
      </c>
    </row>
    <row r="76" spans="1:9" ht="29.45" customHeight="1" x14ac:dyDescent="0.3">
      <c r="A76">
        <f t="shared" si="1"/>
        <v>71</v>
      </c>
      <c r="B76" t="str">
        <f>IF(ISBLANK('List of Employees'!B97),"",'List of Employees'!B97)</f>
        <v xml:space="preserve">BAY AMIE  </v>
      </c>
      <c r="C76" s="25" t="str">
        <f>VLOOKUP(Table3[[#This Row],[EMPLOYEE NAME]],Employees[[Employee Name]:[Office]],6)</f>
        <v>CASUAL</v>
      </c>
      <c r="I76" s="27">
        <f>SUM(Table3[[#This Row],['# SICK LEAVE]:['#OTHERS]])</f>
        <v>0</v>
      </c>
    </row>
    <row r="77" spans="1:9" ht="29.45" customHeight="1" x14ac:dyDescent="0.3">
      <c r="A77">
        <f t="shared" si="1"/>
        <v>72</v>
      </c>
      <c r="B77" t="str">
        <f>IF(ISBLANK('List of Employees'!B98),"",'List of Employees'!B98)</f>
        <v>BAYANI MACY A.</v>
      </c>
      <c r="C77" s="25" t="str">
        <f>VLOOKUP(Table3[[#This Row],[EMPLOYEE NAME]],Employees[[Employee Name]:[Office]],6)</f>
        <v>CASUAL</v>
      </c>
      <c r="I77" s="27">
        <f>SUM(Table3[[#This Row],['# SICK LEAVE]:['#OTHERS]])</f>
        <v>0</v>
      </c>
    </row>
    <row r="78" spans="1:9" ht="29.45" customHeight="1" x14ac:dyDescent="0.3">
      <c r="A78">
        <f t="shared" si="1"/>
        <v>73</v>
      </c>
      <c r="B78" t="str">
        <f>IF(ISBLANK('List of Employees'!B99),"",'List of Employees'!B99)</f>
        <v>BAYBAY ARNOLD C.</v>
      </c>
      <c r="C78" s="25" t="str">
        <f>VLOOKUP(Table3[[#This Row],[EMPLOYEE NAME]],Employees[[Employee Name]:[Office]],6)</f>
        <v>CASUAL</v>
      </c>
      <c r="I78" s="27">
        <f>SUM(Table3[[#This Row],['# SICK LEAVE]:['#OTHERS]])</f>
        <v>0</v>
      </c>
    </row>
    <row r="79" spans="1:9" ht="29.45" customHeight="1" x14ac:dyDescent="0.3">
      <c r="A79">
        <f t="shared" si="1"/>
        <v>74</v>
      </c>
      <c r="B79" t="str">
        <f>IF(ISBLANK('List of Employees'!B101),"",'List of Employees'!B101)</f>
        <v>BAYBAY JOLINA S.</v>
      </c>
      <c r="C79" s="25" t="str">
        <f>VLOOKUP(Table3[[#This Row],[EMPLOYEE NAME]],Employees[[Employee Name]:[Office]],6)</f>
        <v>REGULAR</v>
      </c>
      <c r="I79" s="27">
        <f>SUM(Table3[[#This Row],['# SICK LEAVE]:['#OTHERS]])</f>
        <v>0</v>
      </c>
    </row>
    <row r="80" spans="1:9" ht="29.45" customHeight="1" x14ac:dyDescent="0.3">
      <c r="A80">
        <f t="shared" si="1"/>
        <v>75</v>
      </c>
      <c r="B80" t="str">
        <f>IF(ISBLANK('List of Employees'!B102),"",'List of Employees'!B102)</f>
        <v>BAYBAY LINDA G.</v>
      </c>
      <c r="C80" s="25" t="str">
        <f>VLOOKUP(Table3[[#This Row],[EMPLOYEE NAME]],Employees[[Employee Name]:[Office]],6)</f>
        <v>REGULAR</v>
      </c>
      <c r="I80" s="27">
        <f>SUM(Table3[[#This Row],['# SICK LEAVE]:['#OTHERS]])</f>
        <v>0</v>
      </c>
    </row>
    <row r="81" spans="1:9" ht="29.45" customHeight="1" x14ac:dyDescent="0.3">
      <c r="A81">
        <f t="shared" si="1"/>
        <v>76</v>
      </c>
      <c r="B81" t="str">
        <f>IF(ISBLANK('List of Employees'!B103),"",'List of Employees'!B103)</f>
        <v>BAYBAY LOLITA B.</v>
      </c>
      <c r="C81" s="25" t="str">
        <f>VLOOKUP(Table3[[#This Row],[EMPLOYEE NAME]],Employees[[Employee Name]:[Office]],6)</f>
        <v>REGULAR</v>
      </c>
      <c r="I81" s="27">
        <f>SUM(Table3[[#This Row],['# SICK LEAVE]:['#OTHERS]])</f>
        <v>0</v>
      </c>
    </row>
    <row r="82" spans="1:9" ht="29.45" customHeight="1" x14ac:dyDescent="0.3">
      <c r="A82">
        <f t="shared" si="1"/>
        <v>77</v>
      </c>
      <c r="B82" t="str">
        <f>IF(ISBLANK('List of Employees'!B104),"",'List of Employees'!B104)</f>
        <v>BAYBAY MA. PAZ R.</v>
      </c>
      <c r="C82" s="25" t="str">
        <f>VLOOKUP(Table3[[#This Row],[EMPLOYEE NAME]],Employees[[Employee Name]:[Office]],6)</f>
        <v>REGULAR</v>
      </c>
      <c r="I82" s="27">
        <f>SUM(Table3[[#This Row],['# SICK LEAVE]:['#OTHERS]])</f>
        <v>0</v>
      </c>
    </row>
    <row r="83" spans="1:9" ht="29.45" customHeight="1" x14ac:dyDescent="0.3">
      <c r="A83">
        <f t="shared" si="1"/>
        <v>78</v>
      </c>
      <c r="B83" t="str">
        <f>IF(ISBLANK('List of Employees'!B106),"",'List of Employees'!B106)</f>
        <v xml:space="preserve">BAYBAY MARCELO  </v>
      </c>
      <c r="C83" s="25" t="str">
        <f>VLOOKUP(Table3[[#This Row],[EMPLOYEE NAME]],Employees[[Employee Name]:[Office]],6)</f>
        <v>REGULAR</v>
      </c>
      <c r="I83" s="27">
        <f>SUM(Table3[[#This Row],['# SICK LEAVE]:['#OTHERS]])</f>
        <v>0</v>
      </c>
    </row>
    <row r="84" spans="1:9" ht="29.45" customHeight="1" x14ac:dyDescent="0.3">
      <c r="A84">
        <f t="shared" si="1"/>
        <v>79</v>
      </c>
      <c r="B84" t="str">
        <f>IF(ISBLANK('List of Employees'!B107),"",'List of Employees'!B107)</f>
        <v>BAYBAY NOEL C.</v>
      </c>
      <c r="C84" s="25">
        <f>VLOOKUP(Table3[[#This Row],[EMPLOYEE NAME]],Employees[[Employee Name]:[Office]],6)</f>
        <v>0</v>
      </c>
      <c r="I84" s="27">
        <f>SUM(Table3[[#This Row],['# SICK LEAVE]:['#OTHERS]])</f>
        <v>0</v>
      </c>
    </row>
    <row r="85" spans="1:9" ht="29.45" customHeight="1" x14ac:dyDescent="0.3">
      <c r="A85">
        <f t="shared" si="1"/>
        <v>80</v>
      </c>
      <c r="B85" t="str">
        <f>IF(ISBLANK('List of Employees'!B108),"",'List of Employees'!B108)</f>
        <v>BAYHON GEORGE G.</v>
      </c>
      <c r="C85" s="25" t="str">
        <f>VLOOKUP(Table3[[#This Row],[EMPLOYEE NAME]],Employees[[Employee Name]:[Office]],6)</f>
        <v>REGULAR</v>
      </c>
      <c r="I85" s="27">
        <f>SUM(Table3[[#This Row],['# SICK LEAVE]:['#OTHERS]])</f>
        <v>0</v>
      </c>
    </row>
    <row r="86" spans="1:9" ht="29.45" customHeight="1" x14ac:dyDescent="0.3">
      <c r="A86">
        <f t="shared" si="1"/>
        <v>81</v>
      </c>
      <c r="B86" t="str">
        <f>IF(ISBLANK('List of Employees'!B109),"",'List of Employees'!B109)</f>
        <v>BAYHON LUISITO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Employees'!B110),"",'List of Employees'!B110)</f>
        <v xml:space="preserve">BAYHON VIOLETA  </v>
      </c>
      <c r="C87" s="25" t="str">
        <f>VLOOKUP(Table3[[#This Row],[EMPLOYEE NAME]],Employees[[Employee Name]:[Office]],6)</f>
        <v>REGULAR</v>
      </c>
      <c r="I87" s="27">
        <f>SUM(Table3[[#This Row],['# SICK LEAVE]:['#OTHERS]])</f>
        <v>0</v>
      </c>
    </row>
    <row r="88" spans="1:9" ht="29.45" customHeight="1" x14ac:dyDescent="0.3">
      <c r="A88">
        <f t="shared" si="1"/>
        <v>83</v>
      </c>
      <c r="B88" t="str">
        <f>IF(ISBLANK('List of Employees'!B111),"",'List of Employees'!B111)</f>
        <v>BAYLA EVANGELINE C.</v>
      </c>
      <c r="C88" s="25" t="str">
        <f>VLOOKUP(Table3[[#This Row],[EMPLOYEE NAME]],Employees[[Employee Name]:[Office]],6)</f>
        <v>REGULAR</v>
      </c>
      <c r="I88" s="27">
        <f>SUM(Table3[[#This Row],['# SICK LEAVE]:['#OTHERS]])</f>
        <v>0</v>
      </c>
    </row>
    <row r="89" spans="1:9" ht="29.45" customHeight="1" x14ac:dyDescent="0.3">
      <c r="A89">
        <f t="shared" si="1"/>
        <v>84</v>
      </c>
      <c r="B89" t="str">
        <f>IF(ISBLANK('List of Employees'!B113),"",'List of Employees'!B113)</f>
        <v>BAYOT ANABEL D.</v>
      </c>
      <c r="C89" s="25" t="str">
        <f>VLOOKUP(Table3[[#This Row],[EMPLOYEE NAME]],Employees[[Employee Name]:[Office]],6)</f>
        <v>REGULAR</v>
      </c>
      <c r="I89" s="27">
        <f>SUM(Table3[[#This Row],['# SICK LEAVE]:['#OTHERS]])</f>
        <v>0</v>
      </c>
    </row>
    <row r="90" spans="1:9" ht="29.45" customHeight="1" x14ac:dyDescent="0.3">
      <c r="A90">
        <f t="shared" si="1"/>
        <v>85</v>
      </c>
      <c r="B90" t="str">
        <f>IF(ISBLANK('List of Employees'!B114),"",'List of Employees'!B114)</f>
        <v>BAYOT ANISIA P.</v>
      </c>
      <c r="C90" s="25" t="str">
        <f>VLOOKUP(Table3[[#This Row],[EMPLOYEE NAME]],Employees[[Employee Name]:[Office]],6)</f>
        <v>REGULAR</v>
      </c>
      <c r="I90" s="27">
        <f>SUM(Table3[[#This Row],['# SICK LEAVE]:['#OTHERS]])</f>
        <v>0</v>
      </c>
    </row>
    <row r="91" spans="1:9" ht="29.45" customHeight="1" x14ac:dyDescent="0.3">
      <c r="A91">
        <f t="shared" si="1"/>
        <v>86</v>
      </c>
      <c r="B91" t="str">
        <f>IF(ISBLANK('List of Employees'!B115),"",'List of Employees'!B115)</f>
        <v>BAYOT ELAINE B.</v>
      </c>
      <c r="C91" s="25" t="str">
        <f>VLOOKUP(Table3[[#This Row],[EMPLOYEE NAME]],Employees[[Employee Name]:[Office]],6)</f>
        <v>REGULAR</v>
      </c>
      <c r="I91" s="27">
        <f>SUM(Table3[[#This Row],['# SICK LEAVE]:['#OTHERS]])</f>
        <v>0</v>
      </c>
    </row>
    <row r="92" spans="1:9" ht="29.45" customHeight="1" x14ac:dyDescent="0.3">
      <c r="A92">
        <f t="shared" si="1"/>
        <v>87</v>
      </c>
      <c r="B92" t="str">
        <f>IF(ISBLANK('List of Employees'!B116),"",'List of Employees'!B116)</f>
        <v>BAYOT EMILIANA C.</v>
      </c>
      <c r="C92" s="25">
        <f>VLOOKUP(Table3[[#This Row],[EMPLOYEE NAME]],Employees[[Employee Name]:[Office]],6)</f>
        <v>0</v>
      </c>
      <c r="I92" s="27">
        <f>SUM(Table3[[#This Row],['# SICK LEAVE]:['#OTHERS]])</f>
        <v>0</v>
      </c>
    </row>
    <row r="93" spans="1:9" ht="29.45" customHeight="1" x14ac:dyDescent="0.3">
      <c r="A93">
        <f t="shared" si="1"/>
        <v>88</v>
      </c>
      <c r="B93" t="str">
        <f>IF(ISBLANK('List of Employees'!B117),"",'List of Employees'!B117)</f>
        <v>BAYOT GARRY L.</v>
      </c>
      <c r="C93" s="25" t="str">
        <f>VLOOKUP(Table3[[#This Row],[EMPLOYEE NAME]],Employees[[Employee Name]:[Office]],6)</f>
        <v>CASUAL</v>
      </c>
      <c r="I93" s="27">
        <f>SUM(Table3[[#This Row],['# SICK LEAVE]:['#OTHERS]])</f>
        <v>0</v>
      </c>
    </row>
    <row r="94" spans="1:9" ht="29.45" customHeight="1" x14ac:dyDescent="0.3">
      <c r="A94">
        <f t="shared" si="1"/>
        <v>89</v>
      </c>
      <c r="B94" t="str">
        <f>IF(ISBLANK('List of Employees'!B118),"",'List of Employees'!B118)</f>
        <v>BAYOT MERCED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Employees'!B120),"",'List of Employees'!B120)</f>
        <v>BELOSTRINO JULIETA P.</v>
      </c>
      <c r="C95" s="25" t="str">
        <f>VLOOKUP(Table3[[#This Row],[EMPLOYEE NAME]],Employees[[Employee Name]:[Office]],6)</f>
        <v>CASUAL</v>
      </c>
      <c r="I95" s="27">
        <f>SUM(Table3[[#This Row],['# SICK LEAVE]:['#OTHERS]])</f>
        <v>0</v>
      </c>
    </row>
    <row r="96" spans="1:9" ht="29.45" customHeight="1" x14ac:dyDescent="0.3">
      <c r="A96">
        <f t="shared" si="1"/>
        <v>91</v>
      </c>
      <c r="B96" t="str">
        <f>IF(ISBLANK('List of Employees'!B121),"",'List of Employees'!B121)</f>
        <v>BERGADO MARILOU B.</v>
      </c>
      <c r="C96" s="25" t="str">
        <f>VLOOKUP(Table3[[#This Row],[EMPLOYEE NAME]],Employees[[Employee Name]:[Office]],6)</f>
        <v>CASUAL</v>
      </c>
      <c r="I96" s="27">
        <f>SUM(Table3[[#This Row],['# SICK LEAVE]:['#OTHERS]])</f>
        <v>0</v>
      </c>
    </row>
    <row r="97" spans="1:9" ht="29.45" customHeight="1" x14ac:dyDescent="0.3">
      <c r="A97">
        <f t="shared" si="1"/>
        <v>92</v>
      </c>
      <c r="B97" t="str">
        <f>IF(ISBLANK('List of Employees'!B123),"",'List of Employees'!B123)</f>
        <v xml:space="preserve">BESAS TRECIA JOY  </v>
      </c>
      <c r="C97" s="25">
        <f>VLOOKUP(Table3[[#This Row],[EMPLOYEE NAME]],Employees[[Employee Name]:[Office]],6)</f>
        <v>0</v>
      </c>
      <c r="I97" s="27">
        <f>SUM(Table3[[#This Row],['# SICK LEAVE]:['#OTHERS]])</f>
        <v>0</v>
      </c>
    </row>
    <row r="98" spans="1:9" ht="29.45" customHeight="1" x14ac:dyDescent="0.3">
      <c r="A98">
        <f t="shared" si="1"/>
        <v>93</v>
      </c>
      <c r="B98" t="str">
        <f>IF(ISBLANK('List of Employees'!B126),"",'List of Employees'!B126)</f>
        <v>BOFILL ERNA P.</v>
      </c>
      <c r="C98" s="25" t="str">
        <f>VLOOKUP(Table3[[#This Row],[EMPLOYEE NAME]],Employees[[Employee Name]:[Office]],6)</f>
        <v>REGULAR</v>
      </c>
      <c r="I98" s="27">
        <f>SUM(Table3[[#This Row],['# SICK LEAVE]:['#OTHERS]])</f>
        <v>0</v>
      </c>
    </row>
    <row r="99" spans="1:9" ht="29.45" customHeight="1" x14ac:dyDescent="0.3">
      <c r="A99">
        <f t="shared" si="1"/>
        <v>94</v>
      </c>
      <c r="B99" t="str">
        <f>IF(ISBLANK('List of Employees'!B127),"",'List of Employees'!B127)</f>
        <v>BORJA EDWIN G.</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Employees'!B128),"",'List of Employees'!B128)</f>
        <v>BORJA NECY M.</v>
      </c>
      <c r="C100" s="25" t="str">
        <f>VLOOKUP(Table3[[#This Row],[EMPLOYEE NAME]],Employees[[Employee Name]:[Office]],6)</f>
        <v>REGULAR</v>
      </c>
      <c r="I100" s="27">
        <f>SUM(Table3[[#This Row],['# SICK LEAVE]:['#OTHERS]])</f>
        <v>0</v>
      </c>
    </row>
    <row r="101" spans="1:9" ht="29.45" customHeight="1" x14ac:dyDescent="0.3">
      <c r="A101">
        <f t="shared" si="1"/>
        <v>96</v>
      </c>
      <c r="B101" t="str">
        <f>IF(ISBLANK('List of Employees'!B129),"",'List of Employees'!B129)</f>
        <v>BRIZUELA LENIE E.</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Employees'!B130),"",'List of Employees'!B130)</f>
        <v>BRON FLORENCIO L.</v>
      </c>
      <c r="C102" s="25" t="str">
        <f>VLOOKUP(Table3[[#This Row],[EMPLOYEE NAME]],Employees[[Employee Name]:[Office]],6)</f>
        <v>CASUAL</v>
      </c>
      <c r="I102" s="27">
        <f>SUM(Table3[[#This Row],['# SICK LEAVE]:['#OTHERS]])</f>
        <v>0</v>
      </c>
    </row>
    <row r="103" spans="1:9" ht="29.45" customHeight="1" x14ac:dyDescent="0.3">
      <c r="A103">
        <f t="shared" si="1"/>
        <v>98</v>
      </c>
      <c r="B103" t="str">
        <f>IF(ISBLANK('List of Employees'!B131),"",'List of Employees'!B131)</f>
        <v>BUGARIN MA. ANA M.</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Employees'!B132),"",'List of Employees'!B132)</f>
        <v>BUNGCASAN REGINALDO JR. B.</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Employees'!B133),"",'List of Employees'!B133)</f>
        <v>BURAZON CARIDAD A.</v>
      </c>
      <c r="C105" s="25" t="str">
        <f>VLOOKUP(Table3[[#This Row],[EMPLOYEE NAME]],Employees[[Employee Name]:[Office]],6)</f>
        <v>REGULAR</v>
      </c>
      <c r="I105" s="27">
        <f>SUM(Table3[[#This Row],['# SICK LEAVE]:['#OTHERS]])</f>
        <v>0</v>
      </c>
    </row>
    <row r="106" spans="1:9" ht="29.45" customHeight="1" x14ac:dyDescent="0.3">
      <c r="A106">
        <f t="shared" si="1"/>
        <v>101</v>
      </c>
      <c r="B106" t="str">
        <f>IF(ISBLANK('List of Employees'!B134),"",'List of Employees'!B134)</f>
        <v>BUTALON DIANNE H.</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Employees'!B135),"",'List of Employees'!B135)</f>
        <v>CABANLIT ZOSIMA M.</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Employees'!B138),"",'List of Employees'!B138)</f>
        <v>CACAO ANDREA F.</v>
      </c>
      <c r="C108" s="25" t="str">
        <f>VLOOKUP(Table3[[#This Row],[EMPLOYEE NAME]],Employees[[Employee Name]:[Office]],6)</f>
        <v>REGULAR</v>
      </c>
      <c r="I108" s="27">
        <f>SUM(Table3[[#This Row],['# SICK LEAVE]:['#OTHERS]])</f>
        <v>0</v>
      </c>
    </row>
    <row r="109" spans="1:9" ht="29.45" customHeight="1" x14ac:dyDescent="0.3">
      <c r="A109">
        <f t="shared" si="1"/>
        <v>104</v>
      </c>
      <c r="B109" t="str">
        <f>IF(ISBLANK('List of Employees'!B139),"",'List of Employees'!B139)</f>
        <v>CAGUICLA JO HAENA D.</v>
      </c>
      <c r="C109" s="25" t="str">
        <f>VLOOKUP(Table3[[#This Row],[EMPLOYEE NAME]],Employees[[Employee Name]:[Office]],6)</f>
        <v>JOBCON</v>
      </c>
      <c r="I109" s="27">
        <f>SUM(Table3[[#This Row],['# SICK LEAVE]:['#OTHERS]])</f>
        <v>0</v>
      </c>
    </row>
    <row r="110" spans="1:9" ht="29.45" customHeight="1" x14ac:dyDescent="0.3">
      <c r="A110">
        <f t="shared" si="1"/>
        <v>105</v>
      </c>
      <c r="B110" t="str">
        <f>IF(ISBLANK('List of Employees'!B140),"",'List of Employees'!B140)</f>
        <v>CAGUITLA ELSA A.</v>
      </c>
      <c r="C110" s="25" t="str">
        <f>VLOOKUP(Table3[[#This Row],[EMPLOYEE NAME]],Employees[[Employee Name]:[Office]],6)</f>
        <v>CASUAL</v>
      </c>
      <c r="I110" s="27">
        <f>SUM(Table3[[#This Row],['# SICK LEAVE]:['#OTHERS]])</f>
        <v>0</v>
      </c>
    </row>
    <row r="111" spans="1:9" ht="29.45" customHeight="1" x14ac:dyDescent="0.3">
      <c r="A111">
        <f t="shared" si="1"/>
        <v>106</v>
      </c>
      <c r="B111" t="str">
        <f>IF(ISBLANK('List of Employees'!B141),"",'List of Employees'!B141)</f>
        <v>CAGUITLA GEMINIANO M.</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Employees'!B142),"",'List of Employees'!B142)</f>
        <v>CAJAS MINA H.</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Employees'!B143),"",'List of Employees'!B143)</f>
        <v>CALANOG ALMA P.</v>
      </c>
      <c r="C113" s="25" t="str">
        <f>VLOOKUP(Table3[[#This Row],[EMPLOYEE NAME]],Employees[[Employee Name]:[Office]],6)</f>
        <v>REGULAR</v>
      </c>
      <c r="I113" s="27">
        <f>SUM(Table3[[#This Row],['# SICK LEAVE]:['#OTHERS]])</f>
        <v>0</v>
      </c>
    </row>
    <row r="114" spans="1:9" ht="29.45" customHeight="1" x14ac:dyDescent="0.3">
      <c r="A114">
        <f t="shared" si="1"/>
        <v>109</v>
      </c>
      <c r="B114" t="str">
        <f>IF(ISBLANK('List of Employees'!B144),"",'List of Employees'!B144)</f>
        <v>CALANOG EUGENE V.</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Employees'!B145),"",'List of Employees'!B145)</f>
        <v>CAMERO PEDRITO C.</v>
      </c>
      <c r="C115" s="25" t="str">
        <f>VLOOKUP(Table3[[#This Row],[EMPLOYEE NAME]],Employees[[Employee Name]:[Office]],6)</f>
        <v>CASUAL</v>
      </c>
      <c r="I115" s="27">
        <f>SUM(Table3[[#This Row],['# SICK LEAVE]:['#OTHERS]])</f>
        <v>0</v>
      </c>
    </row>
    <row r="116" spans="1:9" ht="29.45" customHeight="1" x14ac:dyDescent="0.3">
      <c r="A116">
        <f t="shared" si="1"/>
        <v>111</v>
      </c>
      <c r="B116" t="str">
        <f>IF(ISBLANK('List of Employees'!B146),"",'List of Employees'!B146)</f>
        <v>CANDELARIA DANILO M.</v>
      </c>
      <c r="C116" s="25" t="str">
        <f>VLOOKUP(Table3[[#This Row],[EMPLOYEE NAME]],Employees[[Employee Name]:[Office]],6)</f>
        <v>REGULAR</v>
      </c>
      <c r="I116" s="27">
        <f>SUM(Table3[[#This Row],['# SICK LEAVE]:['#OTHERS]])</f>
        <v>0</v>
      </c>
    </row>
    <row r="117" spans="1:9" ht="29.45" customHeight="1" x14ac:dyDescent="0.3">
      <c r="A117">
        <f t="shared" si="1"/>
        <v>112</v>
      </c>
      <c r="B117" t="str">
        <f>IF(ISBLANK('List of Employees'!B147),"",'List of Employees'!B147)</f>
        <v>CAPUNO OLIVER M.</v>
      </c>
      <c r="C117" s="25" t="str">
        <f>VLOOKUP(Table3[[#This Row],[EMPLOYEE NAME]],Employees[[Employee Name]:[Office]],6)</f>
        <v>CASUAL</v>
      </c>
      <c r="I117" s="27">
        <f>SUM(Table3[[#This Row],['# SICK LEAVE]:['#OTHERS]])</f>
        <v>0</v>
      </c>
    </row>
    <row r="118" spans="1:9" ht="29.45" customHeight="1" x14ac:dyDescent="0.3">
      <c r="A118">
        <f t="shared" si="1"/>
        <v>113</v>
      </c>
      <c r="B118" t="str">
        <f>IF(ISBLANK('List of Employees'!B150),"",'List of Employees'!B150)</f>
        <v>CARAAN FELIX M.</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Employees'!B151),"",'List of Employees'!B151)</f>
        <v>CARAAN JOSEPHINE M.</v>
      </c>
      <c r="C119" s="25">
        <f>VLOOKUP(Table3[[#This Row],[EMPLOYEE NAME]],Employees[[Employee Name]:[Office]],6)</f>
        <v>0</v>
      </c>
      <c r="I119" s="27">
        <f>SUM(Table3[[#This Row],['# SICK LEAVE]:['#OTHERS]])</f>
        <v>0</v>
      </c>
    </row>
    <row r="120" spans="1:9" ht="29.45" customHeight="1" x14ac:dyDescent="0.3">
      <c r="A120">
        <f t="shared" si="1"/>
        <v>115</v>
      </c>
      <c r="B120" t="str">
        <f>IF(ISBLANK('List of Employees'!B152),"",'List of Employees'!B152)</f>
        <v>CARLITO ELENA M.</v>
      </c>
      <c r="C120" s="25" t="str">
        <f>VLOOKUP(Table3[[#This Row],[EMPLOYEE NAME]],Employees[[Employee Name]:[Office]],6)</f>
        <v>CASUAL</v>
      </c>
      <c r="I120" s="27">
        <f>SUM(Table3[[#This Row],['# SICK LEAVE]:['#OTHERS]])</f>
        <v>0</v>
      </c>
    </row>
    <row r="121" spans="1:9" ht="29.45" customHeight="1" x14ac:dyDescent="0.3">
      <c r="A121">
        <f t="shared" si="1"/>
        <v>116</v>
      </c>
      <c r="B121" t="str">
        <f>IF(ISBLANK('List of Employees'!B153),"",'List of Employees'!B153)</f>
        <v>CARMONA REMY M.</v>
      </c>
      <c r="C121" s="25" t="str">
        <f>VLOOKUP(Table3[[#This Row],[EMPLOYEE NAME]],Employees[[Employee Name]:[Office]],6)</f>
        <v>REGULAR</v>
      </c>
      <c r="I121" s="27">
        <f>SUM(Table3[[#This Row],['# SICK LEAVE]:['#OTHERS]])</f>
        <v>0</v>
      </c>
    </row>
    <row r="122" spans="1:9" ht="29.45" customHeight="1" x14ac:dyDescent="0.3">
      <c r="A122">
        <f t="shared" si="1"/>
        <v>117</v>
      </c>
      <c r="B122" t="str">
        <f>IF(ISBLANK('List of Employees'!B154),"",'List of Employees'!B154)</f>
        <v>CASI BRYAN C.</v>
      </c>
      <c r="C122" s="25" t="str">
        <f>VLOOKUP(Table3[[#This Row],[EMPLOYEE NAME]],Employees[[Employee Name]:[Office]],6)</f>
        <v>JOBCON</v>
      </c>
      <c r="I122" s="27">
        <f>SUM(Table3[[#This Row],['# SICK LEAVE]:['#OTHERS]])</f>
        <v>0</v>
      </c>
    </row>
    <row r="123" spans="1:9" ht="29.45" customHeight="1" x14ac:dyDescent="0.3">
      <c r="A123">
        <f t="shared" si="1"/>
        <v>118</v>
      </c>
      <c r="B123" t="str">
        <f>IF(ISBLANK('List of Employees'!B156),"",'List of Employees'!B156)</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Employees'!B157),"",'List of Employees'!B157)</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Employees'!B159),"",'List of Employees'!B159)</f>
        <v>CESICAR JOCHELLE JOAN S.</v>
      </c>
      <c r="C125" s="25" t="str">
        <f>VLOOKUP(Table3[[#This Row],[EMPLOYEE NAME]],Employees[[Employee Name]:[Office]],6)</f>
        <v>CASUAL</v>
      </c>
      <c r="I125" s="27">
        <f>SUM(Table3[[#This Row],['# SICK LEAVE]:['#OTHERS]])</f>
        <v>0</v>
      </c>
    </row>
    <row r="126" spans="1:9" ht="29.45" customHeight="1" x14ac:dyDescent="0.3">
      <c r="A126">
        <f t="shared" si="1"/>
        <v>121</v>
      </c>
      <c r="B126" t="str">
        <f>IF(ISBLANK('List of Employees'!B160),"",'List of Employees'!B160)</f>
        <v>CHACON ELISA G.</v>
      </c>
      <c r="C126" s="25" t="str">
        <f>VLOOKUP(Table3[[#This Row],[EMPLOYEE NAME]],Employees[[Employee Name]:[Office]],6)</f>
        <v>REGULAR</v>
      </c>
      <c r="I126" s="27">
        <f>SUM(Table3[[#This Row],['# SICK LEAVE]:['#OTHERS]])</f>
        <v>0</v>
      </c>
    </row>
    <row r="127" spans="1:9" ht="29.45" customHeight="1" x14ac:dyDescent="0.3">
      <c r="A127">
        <f t="shared" si="1"/>
        <v>122</v>
      </c>
      <c r="B127" t="str">
        <f>IF(ISBLANK('List of Employees'!B161),"",'List of Employees'!B161)</f>
        <v>CHANGCO KATHLEEN CARLA F.</v>
      </c>
      <c r="C127" s="25" t="str">
        <f>VLOOKUP(Table3[[#This Row],[EMPLOYEE NAME]],Employees[[Employee Name]:[Office]],6)</f>
        <v>CASUAL</v>
      </c>
      <c r="I127" s="27">
        <f>SUM(Table3[[#This Row],['# SICK LEAVE]:['#OTHERS]])</f>
        <v>0</v>
      </c>
    </row>
    <row r="128" spans="1:9" ht="29.45" customHeight="1" x14ac:dyDescent="0.3">
      <c r="A128">
        <f t="shared" si="1"/>
        <v>123</v>
      </c>
      <c r="B128" t="str">
        <f>IF(ISBLANK('List of Employees'!B163),"",'List of Employees'!B163)</f>
        <v>COLETO HANY ROY D.</v>
      </c>
      <c r="C128" s="25" t="str">
        <f>VLOOKUP(Table3[[#This Row],[EMPLOYEE NAME]],Employees[[Employee Name]:[Office]],6)</f>
        <v>REGULAR</v>
      </c>
      <c r="I128" s="27">
        <f>SUM(Table3[[#This Row],['# SICK LEAVE]:['#OTHERS]])</f>
        <v>0</v>
      </c>
    </row>
    <row r="129" spans="1:9" ht="29.45" customHeight="1" x14ac:dyDescent="0.3">
      <c r="A129">
        <f t="shared" si="1"/>
        <v>124</v>
      </c>
      <c r="B129" t="str">
        <f>IF(ISBLANK('List of Employees'!B165),"",'List of Employees'!B165)</f>
        <v>CONTEMPRATO JOHANES D.</v>
      </c>
      <c r="C129" s="25">
        <f>VLOOKUP(Table3[[#This Row],[EMPLOYEE NAME]],Employees[[Employee Name]:[Office]],6)</f>
        <v>0</v>
      </c>
      <c r="I129" s="27">
        <f>SUM(Table3[[#This Row],['# SICK LEAVE]:['#OTHERS]])</f>
        <v>0</v>
      </c>
    </row>
    <row r="130" spans="1:9" ht="29.45" customHeight="1" x14ac:dyDescent="0.3">
      <c r="A130">
        <f t="shared" si="1"/>
        <v>125</v>
      </c>
      <c r="B130" t="str">
        <f>IF(ISBLANK('List of Employees'!B166),"",'List of Employees'!B166)</f>
        <v>CONTRERAS ALEJANDRO M.</v>
      </c>
      <c r="C130" s="25" t="str">
        <f>VLOOKUP(Table3[[#This Row],[EMPLOYEE NAME]],Employees[[Employee Name]:[Office]],6)</f>
        <v>CASUAL</v>
      </c>
      <c r="I130" s="27">
        <f>SUM(Table3[[#This Row],['# SICK LEAVE]:['#OTHERS]])</f>
        <v>0</v>
      </c>
    </row>
    <row r="131" spans="1:9" ht="29.45" customHeight="1" x14ac:dyDescent="0.3">
      <c r="A131">
        <f t="shared" si="1"/>
        <v>126</v>
      </c>
      <c r="B131" t="str">
        <f>IF(ISBLANK('List of Employees'!B167),"",'List of Employees'!B167)</f>
        <v>CONTRERAS ALLAN B.</v>
      </c>
      <c r="C131" s="25" t="str">
        <f>VLOOKUP(Table3[[#This Row],[EMPLOYEE NAME]],Employees[[Employee Name]:[Office]],6)</f>
        <v>CASUAL</v>
      </c>
      <c r="I131" s="27">
        <f>SUM(Table3[[#This Row],['# SICK LEAVE]:['#OTHERS]])</f>
        <v>0</v>
      </c>
    </row>
    <row r="132" spans="1:9" ht="29.45" customHeight="1" x14ac:dyDescent="0.3">
      <c r="A132">
        <f t="shared" si="1"/>
        <v>127</v>
      </c>
      <c r="B132" t="str">
        <f>IF(ISBLANK('List of Employees'!B168),"",'List of Employees'!B168)</f>
        <v>CONTRERAS SARAH JANE P.</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Employees'!B169),"",'List of Employees'!B169)</f>
        <v>CORTADO JOEL B.</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Employees'!B170),"",'List of Employees'!B170)</f>
        <v>CORTEZ CHERIELYN B.</v>
      </c>
      <c r="C134" s="25">
        <f>VLOOKUP(Table3[[#This Row],[EMPLOYEE NAME]],Employees[[Employee Name]:[Office]],6)</f>
        <v>0</v>
      </c>
      <c r="I134" s="27">
        <f>SUM(Table3[[#This Row],['# SICK LEAVE]:['#OTHERS]])</f>
        <v>0</v>
      </c>
    </row>
    <row r="135" spans="1:9" ht="29.45" customHeight="1" x14ac:dyDescent="0.3">
      <c r="A135">
        <f t="shared" si="2"/>
        <v>130</v>
      </c>
      <c r="B135" t="str">
        <f>IF(ISBLANK('List of Employees'!B172),"",'List of Employees'!B172)</f>
        <v>CORTEZ MARCOS NOEL A.</v>
      </c>
      <c r="C135" s="25" t="str">
        <f>VLOOKUP(Table3[[#This Row],[EMPLOYEE NAME]],Employees[[Employee Name]:[Office]],6)</f>
        <v>REGULAR</v>
      </c>
      <c r="I135" s="27">
        <f>SUM(Table3[[#This Row],['# SICK LEAVE]:['#OTHERS]])</f>
        <v>0</v>
      </c>
    </row>
    <row r="136" spans="1:9" ht="29.45" customHeight="1" x14ac:dyDescent="0.3">
      <c r="A136">
        <f t="shared" si="2"/>
        <v>131</v>
      </c>
      <c r="B136" t="str">
        <f>IF(ISBLANK('List of Employees'!B173),"",'List of Employees'!B173)</f>
        <v>CORTEZ NERIFE H.</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Employees'!B174),"",'List of Employees'!B174)</f>
        <v>COSA PAOLA GRACE P.</v>
      </c>
      <c r="C137" s="25" t="str">
        <f>VLOOKUP(Table3[[#This Row],[EMPLOYEE NAME]],Employees[[Employee Name]:[Office]],6)</f>
        <v>CASUAL</v>
      </c>
      <c r="I137" s="27">
        <f>SUM(Table3[[#This Row],['# SICK LEAVE]:['#OTHERS]])</f>
        <v>0</v>
      </c>
    </row>
    <row r="138" spans="1:9" ht="29.45" customHeight="1" x14ac:dyDescent="0.3">
      <c r="A138">
        <f t="shared" si="2"/>
        <v>133</v>
      </c>
      <c r="B138" t="str">
        <f>IF(ISBLANK('List of Employees'!B175),"",'List of Employees'!B175)</f>
        <v xml:space="preserve">COSINO RIMWELL  </v>
      </c>
      <c r="C138" s="25" t="str">
        <f>VLOOKUP(Table3[[#This Row],[EMPLOYEE NAME]],Employees[[Employee Name]:[Office]],6)</f>
        <v>CASUAL</v>
      </c>
      <c r="I138" s="27">
        <f>SUM(Table3[[#This Row],['# SICK LEAVE]:['#OTHERS]])</f>
        <v>0</v>
      </c>
    </row>
    <row r="139" spans="1:9" ht="29.45" customHeight="1" x14ac:dyDescent="0.3">
      <c r="A139">
        <f t="shared" si="2"/>
        <v>134</v>
      </c>
      <c r="B139" t="str">
        <f>IF(ISBLANK('List of Employees'!B176),"",'List of Employees'!B176)</f>
        <v>COSME CORAZON O.</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Employees'!B177),"",'List of Employees'!B177)</f>
        <v>COSME MA VICTORIA M.</v>
      </c>
      <c r="C140" s="25" t="str">
        <f>VLOOKUP(Table3[[#This Row],[EMPLOYEE NAME]],Employees[[Employee Name]:[Office]],6)</f>
        <v>REGULAR</v>
      </c>
      <c r="I140" s="27">
        <f>SUM(Table3[[#This Row],['# SICK LEAVE]:['#OTHERS]])</f>
        <v>0</v>
      </c>
    </row>
    <row r="141" spans="1:9" ht="29.45" customHeight="1" x14ac:dyDescent="0.3">
      <c r="A141">
        <f t="shared" si="2"/>
        <v>136</v>
      </c>
      <c r="B141" t="str">
        <f>IF(ISBLANK('List of Employees'!B178),"",'List of Employees'!B178)</f>
        <v>COSTANTE  SYLVIA C.</v>
      </c>
      <c r="C141" s="25" t="str">
        <f>VLOOKUP(Table3[[#This Row],[EMPLOYEE NAME]],Employees[[Employee Name]:[Office]],6)</f>
        <v>REGULAR</v>
      </c>
      <c r="I141" s="27">
        <f>SUM(Table3[[#This Row],['# SICK LEAVE]:['#OTHERS]])</f>
        <v>0</v>
      </c>
    </row>
    <row r="142" spans="1:9" ht="29.45" customHeight="1" x14ac:dyDescent="0.3">
      <c r="A142">
        <f t="shared" si="2"/>
        <v>137</v>
      </c>
      <c r="B142" t="str">
        <f>IF(ISBLANK('List of Employees'!B179),"",'List of Employees'!B179)</f>
        <v>COSTANTE HERBERT F.</v>
      </c>
      <c r="C142" s="25" t="str">
        <f>VLOOKUP(Table3[[#This Row],[EMPLOYEE NAME]],Employees[[Employee Name]:[Office]],6)</f>
        <v>JOBCON</v>
      </c>
      <c r="I142" s="27">
        <f>SUM(Table3[[#This Row],['# SICK LEAVE]:['#OTHERS]])</f>
        <v>0</v>
      </c>
    </row>
    <row r="143" spans="1:9" ht="29.45" customHeight="1" x14ac:dyDescent="0.3">
      <c r="A143">
        <f t="shared" si="2"/>
        <v>138</v>
      </c>
      <c r="B143" t="str">
        <f>IF(ISBLANK('List of Employees'!B180),"",'List of Employees'!B180)</f>
        <v>COTONER NELIA C.</v>
      </c>
      <c r="C143" s="25" t="str">
        <f>VLOOKUP(Table3[[#This Row],[EMPLOYEE NAME]],Employees[[Employee Name]:[Office]],6)</f>
        <v>REGULAR</v>
      </c>
      <c r="I143" s="27">
        <f>SUM(Table3[[#This Row],['# SICK LEAVE]:['#OTHERS]])</f>
        <v>0</v>
      </c>
    </row>
    <row r="144" spans="1:9" ht="29.45" customHeight="1" x14ac:dyDescent="0.3">
      <c r="A144">
        <f t="shared" si="2"/>
        <v>139</v>
      </c>
      <c r="B144" t="str">
        <f>IF(ISBLANK('List of Employees'!B181),"",'List of Employees'!B181)</f>
        <v>CREUS SAMUEL A.</v>
      </c>
      <c r="C144" s="25">
        <f>VLOOKUP(Table3[[#This Row],[EMPLOYEE NAME]],Employees[[Employee Name]:[Office]],6)</f>
        <v>0</v>
      </c>
      <c r="I144" s="27">
        <f>SUM(Table3[[#This Row],['# SICK LEAVE]:['#OTHERS]])</f>
        <v>0</v>
      </c>
    </row>
    <row r="145" spans="1:9" ht="29.45" customHeight="1" x14ac:dyDescent="0.3">
      <c r="A145">
        <f t="shared" si="2"/>
        <v>140</v>
      </c>
      <c r="B145" t="str">
        <f>IF(ISBLANK('List of Employees'!B182),"",'List of Employees'!B182)</f>
        <v>CRIZALDO THELMA U.</v>
      </c>
      <c r="C145" s="25" t="str">
        <f>VLOOKUP(Table3[[#This Row],[EMPLOYEE NAME]],Employees[[Employee Name]:[Office]],6)</f>
        <v>REGULAR</v>
      </c>
      <c r="I145" s="27">
        <f>SUM(Table3[[#This Row],['# SICK LEAVE]:['#OTHERS]])</f>
        <v>0</v>
      </c>
    </row>
    <row r="146" spans="1:9" ht="29.45" customHeight="1" x14ac:dyDescent="0.3">
      <c r="A146">
        <f t="shared" si="2"/>
        <v>141</v>
      </c>
      <c r="B146" t="str">
        <f>IF(ISBLANK('List of Employees'!B183),"",'List of Employees'!B183)</f>
        <v>CROOX VALERIE R.</v>
      </c>
      <c r="C146" s="25" t="str">
        <f>VLOOKUP(Table3[[#This Row],[EMPLOYEE NAME]],Employees[[Employee Name]:[Office]],6)</f>
        <v>CASUAL</v>
      </c>
      <c r="I146" s="27">
        <f>SUM(Table3[[#This Row],['# SICK LEAVE]:['#OTHERS]])</f>
        <v>0</v>
      </c>
    </row>
    <row r="147" spans="1:9" ht="29.45" customHeight="1" x14ac:dyDescent="0.3">
      <c r="A147">
        <f t="shared" si="2"/>
        <v>142</v>
      </c>
      <c r="B147" t="str">
        <f>IF(ISBLANK('List of Employees'!B184),"",'List of Employees'!B184)</f>
        <v>CRUZADA MAGDALENA A.</v>
      </c>
      <c r="C147" s="25" t="str">
        <f>VLOOKUP(Table3[[#This Row],[EMPLOYEE NAME]],Employees[[Employee Name]:[Office]],6)</f>
        <v>REGULAR</v>
      </c>
      <c r="I147" s="27">
        <f>SUM(Table3[[#This Row],['# SICK LEAVE]:['#OTHERS]])</f>
        <v>0</v>
      </c>
    </row>
    <row r="148" spans="1:9" ht="29.45" customHeight="1" x14ac:dyDescent="0.3">
      <c r="A148">
        <f t="shared" si="2"/>
        <v>143</v>
      </c>
      <c r="B148" t="str">
        <f>IF(ISBLANK('List of Employees'!B185),"",'List of Employees'!B185)</f>
        <v>CUENO FLOR M.</v>
      </c>
      <c r="C148" s="25" t="str">
        <f>VLOOKUP(Table3[[#This Row],[EMPLOYEE NAME]],Employees[[Employee Name]:[Office]],6)</f>
        <v>CASUAL</v>
      </c>
      <c r="I148" s="27">
        <f>SUM(Table3[[#This Row],['# SICK LEAVE]:['#OTHERS]])</f>
        <v>0</v>
      </c>
    </row>
    <row r="149" spans="1:9" ht="29.45" customHeight="1" x14ac:dyDescent="0.3">
      <c r="A149">
        <f t="shared" si="2"/>
        <v>144</v>
      </c>
      <c r="B149" t="str">
        <f>IF(ISBLANK('List of Employees'!B186),"",'List of Employees'!B186)</f>
        <v>CUIZON DAYLIN M.</v>
      </c>
      <c r="C149" s="25" t="str">
        <f>VLOOKUP(Table3[[#This Row],[EMPLOYEE NAME]],Employees[[Employee Name]:[Office]],6)</f>
        <v>CASUAL</v>
      </c>
      <c r="I149" s="27">
        <f>SUM(Table3[[#This Row],['# SICK LEAVE]:['#OTHERS]])</f>
        <v>0</v>
      </c>
    </row>
    <row r="150" spans="1:9" ht="29.45" customHeight="1" x14ac:dyDescent="0.3">
      <c r="A150">
        <f t="shared" si="2"/>
        <v>145</v>
      </c>
      <c r="B150" t="str">
        <f>IF(ISBLANK('List of Employees'!B187),"",'List of Employees'!B187)</f>
        <v xml:space="preserve">DAIZ PAUL MICHAEL  </v>
      </c>
      <c r="C150" s="25">
        <f>VLOOKUP(Table3[[#This Row],[EMPLOYEE NAME]],Employees[[Employee Name]:[Office]],6)</f>
        <v>0</v>
      </c>
      <c r="I150" s="27">
        <f>SUM(Table3[[#This Row],['# SICK LEAVE]:['#OTHERS]])</f>
        <v>0</v>
      </c>
    </row>
    <row r="151" spans="1:9" ht="29.45" customHeight="1" x14ac:dyDescent="0.3">
      <c r="A151">
        <f t="shared" si="2"/>
        <v>146</v>
      </c>
      <c r="B151" t="str">
        <f>IF(ISBLANK('List of Employees'!B188),"",'List of Employees'!B188)</f>
        <v>DAÑO ALMA R.</v>
      </c>
      <c r="C151" s="25" t="str">
        <f>VLOOKUP(Table3[[#This Row],[EMPLOYEE NAME]],Employees[[Employee Name]:[Office]],6)</f>
        <v>REGULAR</v>
      </c>
      <c r="I151" s="27">
        <f>SUM(Table3[[#This Row],['# SICK LEAVE]:['#OTHERS]])</f>
        <v>0</v>
      </c>
    </row>
    <row r="152" spans="1:9" ht="29.45" customHeight="1" x14ac:dyDescent="0.3">
      <c r="A152">
        <f t="shared" si="2"/>
        <v>147</v>
      </c>
      <c r="B152" t="str">
        <f>IF(ISBLANK('List of Employees'!B190),"",'List of Employees'!B190)</f>
        <v>DAVID MELANIE D.</v>
      </c>
      <c r="C152" s="25" t="str">
        <f>VLOOKUP(Table3[[#This Row],[EMPLOYEE NAME]],Employees[[Employee Name]:[Office]],6)</f>
        <v>CASUAL</v>
      </c>
      <c r="I152" s="27">
        <f>SUM(Table3[[#This Row],['# SICK LEAVE]:['#OTHERS]])</f>
        <v>0</v>
      </c>
    </row>
    <row r="153" spans="1:9" ht="29.45" customHeight="1" x14ac:dyDescent="0.3">
      <c r="A153">
        <f t="shared" si="2"/>
        <v>148</v>
      </c>
      <c r="B153" t="str">
        <f>IF(ISBLANK('List of Employees'!B191),"",'List of Employees'!B191)</f>
        <v>RDO</v>
      </c>
      <c r="C153" s="25">
        <f>VLOOKUP(Table3[[#This Row],[EMPLOYEE NAME]],Employees[[Employee Name]:[Office]],6)</f>
        <v>0</v>
      </c>
      <c r="I153" s="27">
        <f>SUM(Table3[[#This Row],['# SICK LEAVE]:['#OTHERS]])</f>
        <v>0</v>
      </c>
    </row>
    <row r="154" spans="1:9" ht="29.45" customHeight="1" x14ac:dyDescent="0.3">
      <c r="A154">
        <f t="shared" si="2"/>
        <v>149</v>
      </c>
      <c r="B154" t="str">
        <f>IF(ISBLANK('List of Employees'!B192),"",'List of Employees'!B192)</f>
        <v>DE CASTRO  CHRISTINE JEAN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Employees'!B195),"",'List of Employees'!B195)</f>
        <v>DE CASTRO JUANITA M.</v>
      </c>
      <c r="C155" s="25" t="str">
        <f>VLOOKUP(Table3[[#This Row],[EMPLOYEE NAME]],Employees[[Employee Name]:[Office]],6)</f>
        <v>REGULAR</v>
      </c>
      <c r="I155" s="27">
        <f>SUM(Table3[[#This Row],['# SICK LEAVE]:['#OTHERS]])</f>
        <v>0</v>
      </c>
    </row>
    <row r="156" spans="1:9" ht="29.45" customHeight="1" x14ac:dyDescent="0.3">
      <c r="A156">
        <f t="shared" si="2"/>
        <v>151</v>
      </c>
      <c r="B156" t="str">
        <f>IF(ISBLANK('List of Employees'!B198),"",'List of Employees'!B198)</f>
        <v>DE GRANO  RONALEI P.</v>
      </c>
      <c r="C156" s="25">
        <f>VLOOKUP(Table3[[#This Row],[EMPLOYEE NAME]],Employees[[Employee Name]:[Office]],6)</f>
        <v>0</v>
      </c>
      <c r="I156" s="27">
        <f>SUM(Table3[[#This Row],['# SICK LEAVE]:['#OTHERS]])</f>
        <v>0</v>
      </c>
    </row>
    <row r="157" spans="1:9" ht="29.45" customHeight="1" x14ac:dyDescent="0.3">
      <c r="A157">
        <f t="shared" si="2"/>
        <v>152</v>
      </c>
      <c r="B157" t="str">
        <f>IF(ISBLANK('List of Employees'!B199),"",'List of Employees'!B199)</f>
        <v>DE GRANO LIUSA R.</v>
      </c>
      <c r="C157" s="25" t="str">
        <f>VLOOKUP(Table3[[#This Row],[EMPLOYEE NAME]],Employees[[Employee Name]:[Office]],6)</f>
        <v>REGULAR</v>
      </c>
      <c r="I157" s="27">
        <f>SUM(Table3[[#This Row],['# SICK LEAVE]:['#OTHERS]])</f>
        <v>0</v>
      </c>
    </row>
    <row r="158" spans="1:9" ht="29.45" customHeight="1" x14ac:dyDescent="0.3">
      <c r="A158">
        <f t="shared" si="2"/>
        <v>153</v>
      </c>
      <c r="B158" t="str">
        <f>IF(ISBLANK('List of Employees'!B201),"",'List of Employees'!B201)</f>
        <v>DE GUIA MARIVIC B.</v>
      </c>
      <c r="C158" s="25" t="str">
        <f>VLOOKUP(Table3[[#This Row],[EMPLOYEE NAME]],Employees[[Employee Name]:[Office]],6)</f>
        <v>JOBCON</v>
      </c>
      <c r="I158" s="27">
        <f>SUM(Table3[[#This Row],['# SICK LEAVE]:['#OTHERS]])</f>
        <v>0</v>
      </c>
    </row>
    <row r="159" spans="1:9" ht="29.45" customHeight="1" x14ac:dyDescent="0.3">
      <c r="A159">
        <f t="shared" si="2"/>
        <v>154</v>
      </c>
      <c r="B159" t="str">
        <f>IF(ISBLANK('List of Employees'!B202),"",'List of Employees'!B202)</f>
        <v xml:space="preserve">DE GUZMAN CLEMENTE  </v>
      </c>
      <c r="C159" s="25" t="str">
        <f>VLOOKUP(Table3[[#This Row],[EMPLOYEE NAME]],Employees[[Employee Name]:[Office]],6)</f>
        <v>CASUAL</v>
      </c>
      <c r="I159" s="27">
        <f>SUM(Table3[[#This Row],['# SICK LEAVE]:['#OTHERS]])</f>
        <v>0</v>
      </c>
    </row>
    <row r="160" spans="1:9" ht="29.45" customHeight="1" x14ac:dyDescent="0.3">
      <c r="A160">
        <f t="shared" si="2"/>
        <v>155</v>
      </c>
      <c r="B160" t="str">
        <f>IF(ISBLANK('List of Employees'!B203),"",'List of Employees'!B203)</f>
        <v>DE GUZMAN RONALD ANDREW G.</v>
      </c>
      <c r="C160" s="25" t="str">
        <f>VLOOKUP(Table3[[#This Row],[EMPLOYEE NAME]],Employees[[Employee Name]:[Office]],6)</f>
        <v>REGULAR</v>
      </c>
      <c r="I160" s="27">
        <f>SUM(Table3[[#This Row],['# SICK LEAVE]:['#OTHERS]])</f>
        <v>0</v>
      </c>
    </row>
    <row r="161" spans="1:9" ht="29.45" customHeight="1" x14ac:dyDescent="0.3">
      <c r="A161">
        <f t="shared" si="2"/>
        <v>156</v>
      </c>
      <c r="B161" t="str">
        <f>IF(ISBLANK('List of Employees'!B204),"",'List of Employees'!B204)</f>
        <v>DE LARA GRACE L.</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Employees'!B205),"",'List of Employees'!B205)</f>
        <v>DE LEON ANALITA B.</v>
      </c>
      <c r="C162" s="25" t="str">
        <f>VLOOKUP(Table3[[#This Row],[EMPLOYEE NAME]],Employees[[Employee Name]:[Office]],6)</f>
        <v>CASUAL</v>
      </c>
      <c r="I162" s="27">
        <f>SUM(Table3[[#This Row],['# SICK LEAVE]:['#OTHERS]])</f>
        <v>0</v>
      </c>
    </row>
    <row r="163" spans="1:9" ht="29.45" customHeight="1" x14ac:dyDescent="0.3">
      <c r="A163">
        <f t="shared" si="2"/>
        <v>158</v>
      </c>
      <c r="B163" t="str">
        <f>IF(ISBLANK('List of Employees'!B206),"",'List of Employees'!B206)</f>
        <v xml:space="preserve">DE LUNA ERNESTO  </v>
      </c>
      <c r="C163" s="25" t="str">
        <f>VLOOKUP(Table3[[#This Row],[EMPLOYEE NAME]],Employees[[Employee Name]:[Office]],6)</f>
        <v>REGULAR</v>
      </c>
      <c r="I163" s="27">
        <f>SUM(Table3[[#This Row],['# SICK LEAVE]:['#OTHERS]])</f>
        <v>0</v>
      </c>
    </row>
    <row r="164" spans="1:9" ht="29.45" customHeight="1" x14ac:dyDescent="0.3">
      <c r="A164">
        <f t="shared" si="2"/>
        <v>159</v>
      </c>
      <c r="B164" t="str">
        <f>IF(ISBLANK('List of Employees'!B208),"",'List of Employees'!B208)</f>
        <v>DE OCAMPO ALMA A.</v>
      </c>
      <c r="C164" s="25" t="str">
        <f>VLOOKUP(Table3[[#This Row],[EMPLOYEE NAME]],Employees[[Employee Name]:[Office]],6)</f>
        <v>REGULAR</v>
      </c>
      <c r="I164" s="27">
        <f>SUM(Table3[[#This Row],['# SICK LEAVE]:['#OTHERS]])</f>
        <v>0</v>
      </c>
    </row>
    <row r="165" spans="1:9" ht="29.45" customHeight="1" x14ac:dyDescent="0.3">
      <c r="A165">
        <f t="shared" si="2"/>
        <v>160</v>
      </c>
      <c r="B165" t="str">
        <f>IF(ISBLANK('List of Employees'!B209),"",'List of Employees'!B209)</f>
        <v>DE OCAMPO MA. ELENA D.</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Employees'!B210),"",'List of Employees'!B210)</f>
        <v>DE OCAMPO MARISSA B.</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Employees'!B211),"",'List of Employees'!B211)</f>
        <v>DE SAGUN NANCY D.</v>
      </c>
      <c r="C167" s="25" t="str">
        <f>VLOOKUP(Table3[[#This Row],[EMPLOYEE NAME]],Employees[[Employee Name]:[Office]],6)</f>
        <v>CASUAL</v>
      </c>
      <c r="I167" s="27">
        <f>SUM(Table3[[#This Row],['# SICK LEAVE]:['#OTHERS]])</f>
        <v>0</v>
      </c>
    </row>
    <row r="168" spans="1:9" ht="29.45" customHeight="1" x14ac:dyDescent="0.3">
      <c r="A168">
        <f t="shared" si="2"/>
        <v>163</v>
      </c>
      <c r="B168" t="str">
        <f>IF(ISBLANK('List of Employees'!B212),"",'List of Employees'!B212)</f>
        <v>DE SAGUN NOLI E.</v>
      </c>
      <c r="C168" s="25">
        <f>VLOOKUP(Table3[[#This Row],[EMPLOYEE NAME]],Employees[[Employee Name]:[Office]],6)</f>
        <v>0</v>
      </c>
      <c r="I168" s="27">
        <f>SUM(Table3[[#This Row],['# SICK LEAVE]:['#OTHERS]])</f>
        <v>0</v>
      </c>
    </row>
    <row r="169" spans="1:9" ht="29.45" customHeight="1" x14ac:dyDescent="0.3">
      <c r="A169">
        <f t="shared" si="2"/>
        <v>164</v>
      </c>
      <c r="B169" t="str">
        <f>IF(ISBLANK('List of Employees'!B215),"",'List of Employees'!B215)</f>
        <v>DE VILLA JAYVEE U.</v>
      </c>
      <c r="C169" s="25" t="str">
        <f>VLOOKUP(Table3[[#This Row],[EMPLOYEE NAME]],Employees[[Employee Name]:[Office]],6)</f>
        <v>REGULAR</v>
      </c>
      <c r="I169" s="27">
        <f>SUM(Table3[[#This Row],['# SICK LEAVE]:['#OTHERS]])</f>
        <v>0</v>
      </c>
    </row>
    <row r="170" spans="1:9" ht="29.45" customHeight="1" x14ac:dyDescent="0.3">
      <c r="A170">
        <f t="shared" si="2"/>
        <v>165</v>
      </c>
      <c r="B170" t="str">
        <f>IF(ISBLANK('List of Employees'!B217),"",'List of Employees'!B217)</f>
        <v>DE VILLA OFELIA G.</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Employees'!B220),"",'List of Employees'!B220)</f>
        <v>DEL MUNDO JONAS B.</v>
      </c>
      <c r="C171" s="25" t="str">
        <f>VLOOKUP(Table3[[#This Row],[EMPLOYEE NAME]],Employees[[Employee Name]:[Office]],6)</f>
        <v>CASUAL</v>
      </c>
      <c r="I171" s="27">
        <f>SUM(Table3[[#This Row],['# SICK LEAVE]:['#OTHERS]])</f>
        <v>0</v>
      </c>
    </row>
    <row r="172" spans="1:9" ht="29.45" customHeight="1" x14ac:dyDescent="0.3">
      <c r="A172">
        <f t="shared" si="2"/>
        <v>167</v>
      </c>
      <c r="B172" t="str">
        <f>IF(ISBLANK('List of Employees'!B221),"",'List of Employees'!B221)</f>
        <v>DEL MUNDO ROSALLE A.</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Employees'!B222),"",'List of Employees'!B222)</f>
        <v>DELA CRUZ CHARITO A.</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Employees'!B223),"",'List of Employees'!B223)</f>
        <v>DELA CRUZ EVANGELINE P.</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Employees'!B224),"",'List of Employees'!B224)</f>
        <v>DELA CRUZ SHEILA G.</v>
      </c>
      <c r="C175" s="25" t="str">
        <f>VLOOKUP(Table3[[#This Row],[EMPLOYEE NAME]],Employees[[Employee Name]:[Office]],6)</f>
        <v>REGULAR</v>
      </c>
      <c r="I175" s="27">
        <f>SUM(Table3[[#This Row],['# SICK LEAVE]:['#OTHERS]])</f>
        <v>0</v>
      </c>
    </row>
    <row r="176" spans="1:9" ht="29.45" customHeight="1" x14ac:dyDescent="0.3">
      <c r="A176">
        <f t="shared" si="2"/>
        <v>171</v>
      </c>
      <c r="B176" t="str">
        <f>IF(ISBLANK('List of Employees'!B226),"",'List of Employees'!B226)</f>
        <v>DELA PEÑA ALFREDO C.</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Employees'!B227),"",'List of Employees'!B227)</f>
        <v>DELFINO NINA C.</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Employees'!B228),"",'List of Employees'!B228)</f>
        <v xml:space="preserve">DELMUNDO JONAS  </v>
      </c>
      <c r="C178" s="25">
        <f>VLOOKUP(Table3[[#This Row],[EMPLOYEE NAME]],Employees[[Employee Name]:[Office]],6)</f>
        <v>0</v>
      </c>
      <c r="I178" s="27">
        <f>SUM(Table3[[#This Row],['# SICK LEAVE]:['#OTHERS]])</f>
        <v>0</v>
      </c>
    </row>
    <row r="179" spans="1:9" ht="29.45" customHeight="1" x14ac:dyDescent="0.3">
      <c r="A179">
        <f t="shared" si="2"/>
        <v>174</v>
      </c>
      <c r="B179" t="str">
        <f>IF(ISBLANK('List of Employees'!B229),"",'List of Employees'!B229)</f>
        <v>DEMATERA PEDRO B.</v>
      </c>
      <c r="C179" s="25" t="str">
        <f>VLOOKUP(Table3[[#This Row],[EMPLOYEE NAME]],Employees[[Employee Name]:[Office]],6)</f>
        <v>CASUAL</v>
      </c>
      <c r="I179" s="27">
        <f>SUM(Table3[[#This Row],['# SICK LEAVE]:['#OTHERS]])</f>
        <v>0</v>
      </c>
    </row>
    <row r="180" spans="1:9" ht="29.45" customHeight="1" x14ac:dyDescent="0.3">
      <c r="A180">
        <f t="shared" si="2"/>
        <v>175</v>
      </c>
      <c r="B180" t="str">
        <f>IF(ISBLANK('List of Employees'!B230),"",'List of Employees'!B230)</f>
        <v>DERLA APOLONIO JR D.</v>
      </c>
      <c r="C180" s="25" t="str">
        <f>VLOOKUP(Table3[[#This Row],[EMPLOYEE NAME]],Employees[[Employee Name]:[Office]],6)</f>
        <v>CASUAL</v>
      </c>
      <c r="I180" s="27">
        <f>SUM(Table3[[#This Row],['# SICK LEAVE]:['#OTHERS]])</f>
        <v>0</v>
      </c>
    </row>
    <row r="181" spans="1:9" ht="29.45" customHeight="1" x14ac:dyDescent="0.3">
      <c r="A181">
        <f t="shared" si="2"/>
        <v>176</v>
      </c>
      <c r="B181" t="str">
        <f>IF(ISBLANK('List of Employees'!B232),"",'List of Employees'!B232)</f>
        <v>DESEPEDA ADELAIDA R.</v>
      </c>
      <c r="C181" s="25">
        <f>VLOOKUP(Table3[[#This Row],[EMPLOYEE NAME]],Employees[[Employee Name]:[Office]],6)</f>
        <v>0</v>
      </c>
      <c r="I181" s="27">
        <f>SUM(Table3[[#This Row],['# SICK LEAVE]:['#OTHERS]])</f>
        <v>0</v>
      </c>
    </row>
    <row r="182" spans="1:9" ht="29.45" customHeight="1" x14ac:dyDescent="0.3">
      <c r="A182">
        <f t="shared" si="2"/>
        <v>177</v>
      </c>
      <c r="B182" t="str">
        <f>IF(ISBLANK('List of Employees'!B233),"",'List of Employees'!B233)</f>
        <v>DESINGAŃO PURIFICACION A.</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Employees'!B234),"",'List of Employees'!B234)</f>
        <v xml:space="preserve">DESIPEDA ALDWIN  </v>
      </c>
      <c r="C183" s="25">
        <f>VLOOKUP(Table3[[#This Row],[EMPLOYEE NAME]],Employees[[Employee Name]:[Office]],6)</f>
        <v>0</v>
      </c>
      <c r="I183" s="27">
        <f>SUM(Table3[[#This Row],['# SICK LEAVE]:['#OTHERS]])</f>
        <v>0</v>
      </c>
    </row>
    <row r="184" spans="1:9" ht="29.45" customHeight="1" x14ac:dyDescent="0.3">
      <c r="A184">
        <f t="shared" si="2"/>
        <v>179</v>
      </c>
      <c r="B184" t="e">
        <f>IF(ISBLANK('List of Employees'!#REF!),"",'List of Employees'!#REF!)</f>
        <v>#REF!</v>
      </c>
      <c r="C184" s="25" t="e">
        <f>VLOOKUP(Table3[[#This Row],[EMPLOYEE NAME]],Employees[[Employee Name]:[Office]],6)</f>
        <v>#REF!</v>
      </c>
      <c r="I184" s="27">
        <f>SUM(Table3[[#This Row],['# SICK LEAVE]:['#OTHERS]])</f>
        <v>0</v>
      </c>
    </row>
    <row r="185" spans="1:9" ht="29.45" customHeight="1" x14ac:dyDescent="0.3">
      <c r="A185">
        <f t="shared" si="2"/>
        <v>180</v>
      </c>
      <c r="B185" t="str">
        <f>IF(ISBLANK('List of Employees'!B235),"",'List of Employees'!B235)</f>
        <v>DEVILLA ALICE P.</v>
      </c>
      <c r="C185" s="25">
        <f>VLOOKUP(Table3[[#This Row],[EMPLOYEE NAME]],Employees[[Employee Name]:[Office]],6)</f>
        <v>0</v>
      </c>
      <c r="I185" s="27">
        <f>SUM(Table3[[#This Row],['# SICK LEAVE]:['#OTHERS]])</f>
        <v>0</v>
      </c>
    </row>
    <row r="186" spans="1:9" ht="29.45" customHeight="1" x14ac:dyDescent="0.3">
      <c r="A186">
        <f t="shared" si="2"/>
        <v>181</v>
      </c>
      <c r="B186" t="str">
        <f>IF(ISBLANK('List of Employees'!B236),"",'List of Employees'!B236)</f>
        <v>DIAZ CAROLINA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Employees'!B237),"",'List of Employees'!B237)</f>
        <v xml:space="preserve">DIGNO DANILO  </v>
      </c>
      <c r="C187" s="25" t="str">
        <f>VLOOKUP(Table3[[#This Row],[EMPLOYEE NAME]],Employees[[Employee Name]:[Office]],6)</f>
        <v>CASUAL</v>
      </c>
      <c r="I187" s="27">
        <f>SUM(Table3[[#This Row],['# SICK LEAVE]:['#OTHERS]])</f>
        <v>0</v>
      </c>
    </row>
    <row r="188" spans="1:9" ht="29.45" customHeight="1" x14ac:dyDescent="0.3">
      <c r="A188">
        <f t="shared" si="2"/>
        <v>183</v>
      </c>
      <c r="B188" t="str">
        <f>IF(ISBLANK('List of Employees'!B238),"",'List of Employees'!B238)</f>
        <v xml:space="preserve">DIGO MANUEL  </v>
      </c>
      <c r="C188" s="25" t="str">
        <f>VLOOKUP(Table3[[#This Row],[EMPLOYEE NAME]],Employees[[Employee Name]:[Office]],6)</f>
        <v>REGULAR</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Employees'!B239),"",'List of Employees'!B239)</f>
        <v>DIGO MARIE BERNADETTE C.</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Employees'!B242),"",'List of Employees'!B242)</f>
        <v>DIMAANO LEOVIGILDA A.</v>
      </c>
      <c r="C191" s="25" t="str">
        <f>VLOOKUP(Table3[[#This Row],[EMPLOYEE NAME]],Employees[[Employee Name]:[Office]],6)</f>
        <v>CASUAL</v>
      </c>
      <c r="I191" s="27">
        <f>SUM(Table3[[#This Row],['# SICK LEAVE]:['#OTHERS]])</f>
        <v>0</v>
      </c>
    </row>
    <row r="192" spans="1:9" ht="29.45" customHeight="1" x14ac:dyDescent="0.3">
      <c r="A192">
        <f t="shared" si="2"/>
        <v>187</v>
      </c>
      <c r="B192" t="str">
        <f>IF(ISBLANK('List of Employees'!B243),"",'List of Employees'!B243)</f>
        <v>DIMAILIG ARLYN R.</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Employees'!B244),"",'List of Employees'!B244)</f>
        <v>DIMAPILIS ALFREDO C.</v>
      </c>
      <c r="C193" s="25" t="str">
        <f>VLOOKUP(Table3[[#This Row],[EMPLOYEE NAME]],Employees[[Employee Name]:[Office]],6)</f>
        <v>REGULAR</v>
      </c>
      <c r="I193" s="27">
        <f>SUM(Table3[[#This Row],['# SICK LEAVE]:['#OTHERS]])</f>
        <v>0</v>
      </c>
    </row>
    <row r="194" spans="1:9" ht="29.45" customHeight="1" x14ac:dyDescent="0.3">
      <c r="A194">
        <f t="shared" si="2"/>
        <v>189</v>
      </c>
      <c r="B194" t="str">
        <f>IF(ISBLANK('List of Employees'!B245),"",'List of Employees'!B245)</f>
        <v>DIMAPILIS ANTHONY A.</v>
      </c>
      <c r="C194" s="25" t="str">
        <f>VLOOKUP(Table3[[#This Row],[EMPLOYEE NAME]],Employees[[Employee Name]:[Office]],6)</f>
        <v>REGULAR</v>
      </c>
      <c r="I194" s="27">
        <f>SUM(Table3[[#This Row],['# SICK LEAVE]:['#OTHERS]])</f>
        <v>0</v>
      </c>
    </row>
    <row r="195" spans="1:9" ht="29.45" customHeight="1" x14ac:dyDescent="0.3">
      <c r="A195">
        <f t="shared" si="2"/>
        <v>190</v>
      </c>
      <c r="B195" t="str">
        <f>IF(ISBLANK('List of Employees'!B246),"",'List of Employees'!B246)</f>
        <v>DIMAPILIS ARIEL M.</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Employees'!B247),"",'List of Employees'!B247)</f>
        <v>DIMAPILIS DENNIS C.</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Employees'!B248),"",'List of Employees'!B248)</f>
        <v>DIMAPILIS ELIZABETH A.</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Employees'!B249),"",'List of Employees'!B249)</f>
        <v>DIMAPILIS ELVIRA S.</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Employees'!B250),"",'List of Employees'!B250)</f>
        <v>DIMAPILIS JONNA T.</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Employees'!B251),"",'List of Employees'!B251)</f>
        <v>DIMAPILIS JOSEPHINE P.</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Employees'!B252),"",'List of Employees'!B252)</f>
        <v>DIMAPILIS MA. TRINIDAD S.</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Employees'!B253),"",'List of Employees'!B253)</f>
        <v>DIMAPILIS VILMA T.</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Employees'!B254),"",'List of Employees'!B254)</f>
        <v>DIMAPILIS VINCE BENEDICT R.</v>
      </c>
      <c r="C205" s="25" t="str">
        <f>VLOOKUP(Table3[[#This Row],[EMPLOYEE NAME]],Employees[[Employee Name]:[Office]],6)</f>
        <v>JOBCON</v>
      </c>
      <c r="I205" s="27">
        <f>SUM(Table3[[#This Row],['# SICK LEAVE]:['#OTHERS]])</f>
        <v>0</v>
      </c>
    </row>
    <row r="206" spans="1:9" ht="29.45" customHeight="1" x14ac:dyDescent="0.3">
      <c r="A206">
        <f t="shared" si="3"/>
        <v>201</v>
      </c>
      <c r="B206" t="str">
        <f>IF(ISBLANK('List of Employees'!B255),"",'List of Employees'!B255)</f>
        <v>DIMARANAN ANNA P.</v>
      </c>
      <c r="C206" s="25" t="str">
        <f>VLOOKUP(Table3[[#This Row],[EMPLOYEE NAME]],Employees[[Employee Name]:[Office]],6)</f>
        <v>JOBCON</v>
      </c>
      <c r="I206" s="27">
        <f>SUM(Table3[[#This Row],['# SICK LEAVE]:['#OTHERS]])</f>
        <v>0</v>
      </c>
    </row>
    <row r="207" spans="1:9" ht="29.45" customHeight="1" x14ac:dyDescent="0.3">
      <c r="A207">
        <f t="shared" si="3"/>
        <v>202</v>
      </c>
      <c r="B207" t="str">
        <f>IF(ISBLANK('List of Employees'!B256),"",'List of Employees'!B256)</f>
        <v>DIMARANAN GREGORIA C.</v>
      </c>
      <c r="C207" s="25" t="str">
        <f>VLOOKUP(Table3[[#This Row],[EMPLOYEE NAME]],Employees[[Employee Name]:[Office]],6)</f>
        <v>REGULAR</v>
      </c>
      <c r="I207" s="27">
        <f>SUM(Table3[[#This Row],['# SICK LEAVE]:['#OTHERS]])</f>
        <v>0</v>
      </c>
    </row>
    <row r="208" spans="1:9" ht="29.45" customHeight="1" x14ac:dyDescent="0.3">
      <c r="A208">
        <f t="shared" si="3"/>
        <v>203</v>
      </c>
      <c r="B208" t="str">
        <f>IF(ISBLANK('List of Employees'!B257),"",'List of Employees'!B257)</f>
        <v>DIMARANAN JENELIN B.</v>
      </c>
      <c r="C208" s="25" t="str">
        <f>VLOOKUP(Table3[[#This Row],[EMPLOYEE NAME]],Employees[[Employee Name]:[Office]],6)</f>
        <v>CASUAL</v>
      </c>
      <c r="I208" s="27">
        <f>SUM(Table3[[#This Row],['# SICK LEAVE]:['#OTHERS]])</f>
        <v>0</v>
      </c>
    </row>
    <row r="209" spans="1:9" ht="29.45" customHeight="1" x14ac:dyDescent="0.3">
      <c r="A209">
        <f t="shared" si="3"/>
        <v>204</v>
      </c>
      <c r="B209" t="str">
        <f>IF(ISBLANK('List of Employees'!B258),"",'List of Employees'!B258)</f>
        <v>DIMARANAN JOEL M.</v>
      </c>
      <c r="C209" s="25" t="str">
        <f>VLOOKUP(Table3[[#This Row],[EMPLOYEE NAME]],Employees[[Employee Name]:[Office]],6)</f>
        <v>JOBCON</v>
      </c>
      <c r="I209" s="27">
        <f>SUM(Table3[[#This Row],['# SICK LEAVE]:['#OTHERS]])</f>
        <v>0</v>
      </c>
    </row>
    <row r="210" spans="1:9" ht="29.45" customHeight="1" x14ac:dyDescent="0.3">
      <c r="A210">
        <f t="shared" si="3"/>
        <v>205</v>
      </c>
      <c r="B210" t="str">
        <f>IF(ISBLANK('List of Employees'!B260),"",'List of Employees'!B260)</f>
        <v>DIMARANAN PERPETUA F.</v>
      </c>
      <c r="C210" s="25" t="str">
        <f>VLOOKUP(Table3[[#This Row],[EMPLOYEE NAME]],Employees[[Employee Name]:[Office]],6)</f>
        <v>REGULAR</v>
      </c>
      <c r="I210" s="27">
        <f>SUM(Table3[[#This Row],['# SICK LEAVE]:['#OTHERS]])</f>
        <v>0</v>
      </c>
    </row>
    <row r="211" spans="1:9" ht="29.45" customHeight="1" x14ac:dyDescent="0.3">
      <c r="A211">
        <f t="shared" si="3"/>
        <v>206</v>
      </c>
      <c r="B211" t="str">
        <f>IF(ISBLANK('List of Employees'!B261),"",'List of Employees'!B261)</f>
        <v>DIMARANAN REYNALDO R.</v>
      </c>
      <c r="C211" s="25" t="str">
        <f>VLOOKUP(Table3[[#This Row],[EMPLOYEE NAME]],Employees[[Employee Name]:[Office]],6)</f>
        <v>REGULAR</v>
      </c>
      <c r="I211" s="27">
        <f>SUM(Table3[[#This Row],['# SICK LEAVE]:['#OTHERS]])</f>
        <v>0</v>
      </c>
    </row>
    <row r="212" spans="1:9" ht="29.45" customHeight="1" x14ac:dyDescent="0.3">
      <c r="A212">
        <f t="shared" si="3"/>
        <v>207</v>
      </c>
      <c r="B212" t="str">
        <f>IF(ISBLANK('List of Employees'!B262),"",'List of Employees'!B262)</f>
        <v>DIMARANAN RODORA G.</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Employees'!B265),"",'List of Employees'!B265)</f>
        <v>DISEPEDA MACARIA P.</v>
      </c>
      <c r="C213" s="25" t="str">
        <f>VLOOKUP(Table3[[#This Row],[EMPLOYEE NAME]],Employees[[Employee Name]:[Office]],6)</f>
        <v>CASUAL</v>
      </c>
      <c r="I213" s="27">
        <f>SUM(Table3[[#This Row],['# SICK LEAVE]:['#OTHERS]])</f>
        <v>0</v>
      </c>
    </row>
    <row r="214" spans="1:9" ht="29.45" customHeight="1" x14ac:dyDescent="0.3">
      <c r="A214">
        <f t="shared" si="3"/>
        <v>209</v>
      </c>
      <c r="B214" t="str">
        <f>IF(ISBLANK('List of Employees'!B266),"",'List of Employees'!B266)</f>
        <v xml:space="preserve">DISEPEDA ROMELITO  </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Employees'!B267),"",'List of Employees'!B267)</f>
        <v xml:space="preserve">DOCTORA ZENAIDA  </v>
      </c>
      <c r="C215" s="25" t="str">
        <f>VLOOKUP(Table3[[#This Row],[EMPLOYEE NAME]],Employees[[Employee Name]:[Office]],6)</f>
        <v>REGULAR</v>
      </c>
      <c r="I215" s="27">
        <f>SUM(Table3[[#This Row],['# SICK LEAVE]:['#OTHERS]])</f>
        <v>0</v>
      </c>
    </row>
    <row r="216" spans="1:9" ht="29.45" customHeight="1" x14ac:dyDescent="0.3">
      <c r="A216">
        <f t="shared" si="3"/>
        <v>211</v>
      </c>
      <c r="B216" t="str">
        <f>IF(ISBLANK('List of Employees'!B268),"",'List of Employees'!B268)</f>
        <v>DOGELIO CHRISTIAN B.</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Employees'!B269),"",'List of Employees'!B269)</f>
        <v>DOGELIO DANNA MARIZ V.</v>
      </c>
      <c r="C217" s="25">
        <f>VLOOKUP(Table3[[#This Row],[EMPLOYEE NAME]],Employees[[Employee Name]:[Office]],6)</f>
        <v>0</v>
      </c>
      <c r="I217" s="27">
        <f>SUM(Table3[[#This Row],['# SICK LEAVE]:['#OTHERS]])</f>
        <v>0</v>
      </c>
    </row>
    <row r="218" spans="1:9" ht="29.45" customHeight="1" x14ac:dyDescent="0.3">
      <c r="A218">
        <f t="shared" si="3"/>
        <v>213</v>
      </c>
      <c r="B218" t="str">
        <f>IF(ISBLANK('List of Employees'!B270),"",'List of Employees'!B270)</f>
        <v>DOGELIO JEAN MELODY M.</v>
      </c>
      <c r="C218" s="25" t="str">
        <f>VLOOKUP(Table3[[#This Row],[EMPLOYEE NAME]],Employees[[Employee Name]:[Office]],6)</f>
        <v>JOBCON</v>
      </c>
      <c r="I218" s="27">
        <f>SUM(Table3[[#This Row],['# SICK LEAVE]:['#OTHERS]])</f>
        <v>0</v>
      </c>
    </row>
    <row r="219" spans="1:9" ht="29.45" customHeight="1" x14ac:dyDescent="0.3">
      <c r="A219">
        <f t="shared" si="3"/>
        <v>214</v>
      </c>
      <c r="B219" t="str">
        <f>IF(ISBLANK('List of Employees'!B271),"",'List of Employees'!B271)</f>
        <v>DOGELIO RONNEL D.</v>
      </c>
      <c r="C219" s="25" t="str">
        <f>VLOOKUP(Table3[[#This Row],[EMPLOYEE NAME]],Employees[[Employee Name]:[Office]],6)</f>
        <v>REGULAR</v>
      </c>
      <c r="I219" s="27">
        <f>SUM(Table3[[#This Row],['# SICK LEAVE]:['#OTHERS]])</f>
        <v>0</v>
      </c>
    </row>
    <row r="220" spans="1:9" ht="29.45" customHeight="1" x14ac:dyDescent="0.3">
      <c r="A220">
        <f t="shared" si="3"/>
        <v>215</v>
      </c>
      <c r="B220" t="str">
        <f>IF(ISBLANK('List of Employees'!B272),"",'List of Employees'!B272)</f>
        <v>DOGNIDON MARLYN P.</v>
      </c>
      <c r="C220" s="25" t="str">
        <f>VLOOKUP(Table3[[#This Row],[EMPLOYEE NAME]],Employees[[Employee Name]:[Office]],6)</f>
        <v>REGULAR</v>
      </c>
      <c r="I220" s="27">
        <f>SUM(Table3[[#This Row],['# SICK LEAVE]:['#OTHERS]])</f>
        <v>0</v>
      </c>
    </row>
    <row r="221" spans="1:9" ht="29.45" customHeight="1" x14ac:dyDescent="0.3">
      <c r="A221">
        <f t="shared" si="3"/>
        <v>216</v>
      </c>
      <c r="B221" t="str">
        <f>IF(ISBLANK('List of Employees'!B275),"",'List of Employees'!B275)</f>
        <v>DORADO JULAIDA M.</v>
      </c>
      <c r="C221" s="25">
        <f>VLOOKUP(Table3[[#This Row],[EMPLOYEE NAME]],Employees[[Employee Name]:[Office]],6)</f>
        <v>0</v>
      </c>
      <c r="I221" s="27">
        <f>SUM(Table3[[#This Row],['# SICK LEAVE]:['#OTHERS]])</f>
        <v>0</v>
      </c>
    </row>
    <row r="222" spans="1:9" ht="29.45" customHeight="1" x14ac:dyDescent="0.3">
      <c r="A222">
        <f t="shared" si="3"/>
        <v>217</v>
      </c>
      <c r="B222" t="str">
        <f>IF(ISBLANK('List of Employees'!B276),"",'List of Employees'!B276)</f>
        <v>DUNGO PURISIMA CORAZON E.</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Employees'!B278),"",'List of Employees'!B278)</f>
        <v>EMELO MARXIANE T.</v>
      </c>
      <c r="C223" s="25" t="str">
        <f>VLOOKUP(Table3[[#This Row],[EMPLOYEE NAME]],Employees[[Employee Name]:[Office]],6)</f>
        <v>REGULAR</v>
      </c>
      <c r="I223" s="27">
        <f>SUM(Table3[[#This Row],['# SICK LEAVE]:['#OTHERS]])</f>
        <v>0</v>
      </c>
    </row>
    <row r="224" spans="1:9" ht="29.45" customHeight="1" x14ac:dyDescent="0.3">
      <c r="A224">
        <f t="shared" si="3"/>
        <v>219</v>
      </c>
      <c r="B224" t="str">
        <f>IF(ISBLANK('List of Employees'!B280),"",'List of Employees'!B280)</f>
        <v>ENMACIO LEILA A.</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Employees'!B281),"",'List of Employees'!B281)</f>
        <v>ENRIQUEZ ANABEL O.</v>
      </c>
      <c r="C225" s="25" t="str">
        <f>VLOOKUP(Table3[[#This Row],[EMPLOYEE NAME]],Employees[[Employee Name]:[Office]],6)</f>
        <v>CASUAL</v>
      </c>
      <c r="I225" s="27">
        <f>SUM(Table3[[#This Row],['# SICK LEAVE]:['#OTHERS]])</f>
        <v>0</v>
      </c>
    </row>
    <row r="226" spans="1:9" ht="29.45" customHeight="1" x14ac:dyDescent="0.3">
      <c r="A226">
        <f t="shared" si="3"/>
        <v>221</v>
      </c>
      <c r="B226" t="str">
        <f>IF(ISBLANK('List of Employees'!B282),"",'List of Employees'!B282)</f>
        <v>ENRIQUEZ EDGAR P.</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Employees'!B283),"",'List of Employees'!B283)</f>
        <v xml:space="preserve">ENRIQUEZ ERIBERTO  </v>
      </c>
      <c r="C227" s="25">
        <f>VLOOKUP(Table3[[#This Row],[EMPLOYEE NAME]],Employees[[Employee Name]:[Office]],6)</f>
        <v>0</v>
      </c>
      <c r="I227" s="27">
        <f>SUM(Table3[[#This Row],['# SICK LEAVE]:['#OTHERS]])</f>
        <v>0</v>
      </c>
    </row>
    <row r="228" spans="1:9" ht="29.45" customHeight="1" x14ac:dyDescent="0.3">
      <c r="A228">
        <f t="shared" si="3"/>
        <v>223</v>
      </c>
      <c r="B228" t="str">
        <f>IF(ISBLANK('List of Employees'!B284),"",'List of Employees'!B284)</f>
        <v>EREÑO MELANIE B.</v>
      </c>
      <c r="C228" s="25">
        <f>VLOOKUP(Table3[[#This Row],[EMPLOYEE NAME]],Employees[[Employee Name]:[Office]],6)</f>
        <v>0</v>
      </c>
      <c r="I228" s="27">
        <f>SUM(Table3[[#This Row],['# SICK LEAVE]:['#OTHERS]])</f>
        <v>0</v>
      </c>
    </row>
    <row r="229" spans="1:9" ht="29.45" customHeight="1" x14ac:dyDescent="0.3">
      <c r="A229">
        <f t="shared" si="3"/>
        <v>224</v>
      </c>
      <c r="B229" t="str">
        <f>IF(ISBLANK('List of Employees'!B285),"",'List of Employees'!B285)</f>
        <v>ERIDAO ROSALINDA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Employees'!B286),"",'List of Employees'!B286)</f>
        <v xml:space="preserve">ERNI RANDY  </v>
      </c>
      <c r="C230" s="25">
        <f>VLOOKUP(Table3[[#This Row],[EMPLOYEE NAME]],Employees[[Employee Name]:[Office]],6)</f>
        <v>0</v>
      </c>
      <c r="I230" s="27">
        <f>SUM(Table3[[#This Row],['# SICK LEAVE]:['#OTHERS]])</f>
        <v>0</v>
      </c>
    </row>
    <row r="231" spans="1:9" ht="29.45" customHeight="1" x14ac:dyDescent="0.3">
      <c r="A231">
        <f t="shared" si="3"/>
        <v>226</v>
      </c>
      <c r="B231" t="str">
        <f>IF(ISBLANK('List of Employees'!B287),"",'List of Employees'!B287)</f>
        <v>ESCAMILLAS EVELYN M.</v>
      </c>
      <c r="C231" s="25" t="str">
        <f>VLOOKUP(Table3[[#This Row],[EMPLOYEE NAME]],Employees[[Employee Name]:[Office]],6)</f>
        <v>REGULAR</v>
      </c>
      <c r="I231" s="27">
        <f>SUM(Table3[[#This Row],['# SICK LEAVE]:['#OTHERS]])</f>
        <v>0</v>
      </c>
    </row>
    <row r="232" spans="1:9" ht="29.45" customHeight="1" x14ac:dyDescent="0.3">
      <c r="A232">
        <f t="shared" si="3"/>
        <v>227</v>
      </c>
      <c r="B232" t="str">
        <f>IF(ISBLANK('List of Employees'!B288),"",'List of Employees'!B288)</f>
        <v xml:space="preserve">ESMAEL EMRAN  </v>
      </c>
      <c r="C232" s="25" t="str">
        <f>VLOOKUP(Table3[[#This Row],[EMPLOYEE NAME]],Employees[[Employee Name]:[Office]],6)</f>
        <v>CASUAL</v>
      </c>
      <c r="I232" s="27">
        <f>SUM(Table3[[#This Row],['# SICK LEAVE]:['#OTHERS]])</f>
        <v>0</v>
      </c>
    </row>
    <row r="233" spans="1:9" ht="29.45" customHeight="1" x14ac:dyDescent="0.3">
      <c r="A233">
        <f t="shared" si="3"/>
        <v>228</v>
      </c>
      <c r="B233" t="str">
        <f>IF(ISBLANK('List of Employees'!B290),"",'List of Employees'!B290)</f>
        <v>ESPINOSA RUBY ANN V.</v>
      </c>
      <c r="C233" s="25" t="str">
        <f>VLOOKUP(Table3[[#This Row],[EMPLOYEE NAME]],Employees[[Employee Name]:[Office]],6)</f>
        <v>CASUAL</v>
      </c>
      <c r="I233" s="27">
        <f>SUM(Table3[[#This Row],['# SICK LEAVE]:['#OTHERS]])</f>
        <v>0</v>
      </c>
    </row>
    <row r="234" spans="1:9" ht="29.45" customHeight="1" x14ac:dyDescent="0.3">
      <c r="A234">
        <f t="shared" si="3"/>
        <v>229</v>
      </c>
      <c r="B234" t="str">
        <f>IF(ISBLANK('List of Employees'!B292),"",'List of Employees'!B292)</f>
        <v>ESTABILLO JUSTINE CARL G.</v>
      </c>
      <c r="C234" s="25" t="str">
        <f>VLOOKUP(Table3[[#This Row],[EMPLOYEE NAME]],Employees[[Employee Name]:[Office]],6)</f>
        <v>JOBCON</v>
      </c>
      <c r="I234" s="27">
        <f>SUM(Table3[[#This Row],['# SICK LEAVE]:['#OTHERS]])</f>
        <v>0</v>
      </c>
    </row>
    <row r="235" spans="1:9" ht="29.45" customHeight="1" x14ac:dyDescent="0.3">
      <c r="A235">
        <f t="shared" si="3"/>
        <v>230</v>
      </c>
      <c r="B235" t="str">
        <f>IF(ISBLANK('List of Employees'!B293),"",'List of Employees'!B293)</f>
        <v>ESTALE JOCELYN M.</v>
      </c>
      <c r="C235" s="25" t="str">
        <f>VLOOKUP(Table3[[#This Row],[EMPLOYEE NAME]],Employees[[Employee Name]:[Office]],6)</f>
        <v>CASUAL</v>
      </c>
      <c r="I235" s="27">
        <f>SUM(Table3[[#This Row],['# SICK LEAVE]:['#OTHERS]])</f>
        <v>0</v>
      </c>
    </row>
    <row r="236" spans="1:9" ht="29.45" customHeight="1" x14ac:dyDescent="0.3">
      <c r="A236">
        <f t="shared" si="3"/>
        <v>231</v>
      </c>
      <c r="B236" t="str">
        <f>IF(ISBLANK('List of Employees'!B294),"",'List of Employees'!B294)</f>
        <v>ESTIEBAR ARISTOTLE B.</v>
      </c>
      <c r="C236" s="25" t="str">
        <f>VLOOKUP(Table3[[#This Row],[EMPLOYEE NAME]],Employees[[Employee Name]:[Office]],6)</f>
        <v>CASUAL</v>
      </c>
      <c r="I236" s="27">
        <f>SUM(Table3[[#This Row],['# SICK LEAVE]:['#OTHERS]])</f>
        <v>0</v>
      </c>
    </row>
    <row r="237" spans="1:9" ht="29.45" customHeight="1" x14ac:dyDescent="0.3">
      <c r="A237">
        <f t="shared" si="3"/>
        <v>232</v>
      </c>
      <c r="B237" t="str">
        <f>IF(ISBLANK('List of Employees'!B295),"",'List of Employees'!B295)</f>
        <v>ESTIGOY BEVERLY ANNE P.</v>
      </c>
      <c r="C237" s="25" t="str">
        <f>VLOOKUP(Table3[[#This Row],[EMPLOYEE NAME]],Employees[[Employee Name]:[Office]],6)</f>
        <v>REGULAR</v>
      </c>
      <c r="I237" s="27">
        <f>SUM(Table3[[#This Row],['# SICK LEAVE]:['#OTHERS]])</f>
        <v>0</v>
      </c>
    </row>
    <row r="238" spans="1:9" ht="29.45" customHeight="1" x14ac:dyDescent="0.3">
      <c r="A238">
        <f t="shared" si="3"/>
        <v>233</v>
      </c>
      <c r="B238" t="str">
        <f>IF(ISBLANK('List of Employees'!B297),"",'List of Employees'!B297)</f>
        <v>ESTRANGCO MERCY U.</v>
      </c>
      <c r="C238" s="25" t="str">
        <f>VLOOKUP(Table3[[#This Row],[EMPLOYEE NAME]],Employees[[Employee Name]:[Office]],6)</f>
        <v>REGULAR</v>
      </c>
      <c r="I238" s="27">
        <f>SUM(Table3[[#This Row],['# SICK LEAVE]:['#OTHERS]])</f>
        <v>0</v>
      </c>
    </row>
    <row r="239" spans="1:9" ht="29.45" customHeight="1" x14ac:dyDescent="0.3">
      <c r="A239">
        <f t="shared" si="3"/>
        <v>234</v>
      </c>
      <c r="B239" t="str">
        <f>IF(ISBLANK('List of Employees'!B299),"",'List of Employees'!B299)</f>
        <v>FELICIDARIO PAMELA C.</v>
      </c>
      <c r="C239" s="25" t="str">
        <f>VLOOKUP(Table3[[#This Row],[EMPLOYEE NAME]],Employees[[Employee Name]:[Office]],6)</f>
        <v>REGULAR</v>
      </c>
      <c r="I239" s="27">
        <f>SUM(Table3[[#This Row],['# SICK LEAVE]:['#OTHERS]])</f>
        <v>0</v>
      </c>
    </row>
    <row r="240" spans="1:9" ht="29.45" customHeight="1" x14ac:dyDescent="0.3">
      <c r="A240">
        <f t="shared" si="3"/>
        <v>235</v>
      </c>
      <c r="B240" t="str">
        <f>IF(ISBLANK('List of Employees'!B300),"",'List of Employees'!B300)</f>
        <v>FELLO VIRGILIO O.</v>
      </c>
      <c r="C240" s="25" t="str">
        <f>VLOOKUP(Table3[[#This Row],[EMPLOYEE NAME]],Employees[[Employee Name]:[Office]],6)</f>
        <v>CASUAL</v>
      </c>
      <c r="I240" s="27">
        <f>SUM(Table3[[#This Row],['# SICK LEAVE]:['#OTHERS]])</f>
        <v>0</v>
      </c>
    </row>
    <row r="241" spans="1:9" ht="29.45" customHeight="1" x14ac:dyDescent="0.3">
      <c r="A241">
        <f t="shared" si="3"/>
        <v>236</v>
      </c>
      <c r="B241" t="str">
        <f>IF(ISBLANK('List of Employees'!B301),"",'List of Employees'!B301)</f>
        <v>FERMA AMELITA V.</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Employees'!B302),"",'List of Employees'!B302)</f>
        <v>FERMA ARCELI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Employees'!B303),"",'List of Employees'!B303)</f>
        <v>FERMA ELIZA C.</v>
      </c>
      <c r="C243" s="25">
        <f>VLOOKUP(Table3[[#This Row],[EMPLOYEE NAME]],Employees[[Employee Name]:[Office]],6)</f>
        <v>0</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Employees'!B304),"",'List of Employees'!B304)</f>
        <v>FERMA ERIC N.</v>
      </c>
      <c r="C245" s="25" t="str">
        <f>VLOOKUP(Table3[[#This Row],[EMPLOYEE NAME]],Employees[[Employee Name]:[Office]],6)</f>
        <v>CASUAL</v>
      </c>
      <c r="I245" s="27">
        <f>SUM(Table3[[#This Row],['# SICK LEAVE]:['#OTHERS]])</f>
        <v>0</v>
      </c>
    </row>
    <row r="246" spans="1:9" ht="29.45" customHeight="1" x14ac:dyDescent="0.3">
      <c r="A246">
        <f t="shared" si="3"/>
        <v>241</v>
      </c>
      <c r="B246" t="str">
        <f>IF(ISBLANK('List of Employees'!B305),"",'List of Employees'!B305)</f>
        <v>FERMA ETHEL GRACE N.</v>
      </c>
      <c r="C246" s="25" t="str">
        <f>VLOOKUP(Table3[[#This Row],[EMPLOYEE NAME]],Employees[[Employee Name]:[Office]],6)</f>
        <v>CASUAL</v>
      </c>
      <c r="I246" s="27">
        <f>SUM(Table3[[#This Row],['# SICK LEAVE]:['#OTHERS]])</f>
        <v>0</v>
      </c>
    </row>
    <row r="247" spans="1:9" ht="29.45" customHeight="1" x14ac:dyDescent="0.3">
      <c r="A247">
        <f t="shared" si="3"/>
        <v>242</v>
      </c>
      <c r="B247" t="str">
        <f>IF(ISBLANK('List of Employees'!B306),"",'List of Employees'!B306)</f>
        <v>FERMA JOSEFA O.</v>
      </c>
      <c r="C247" s="25" t="str">
        <f>VLOOKUP(Table3[[#This Row],[EMPLOYEE NAME]],Employees[[Employee Name]:[Office]],6)</f>
        <v>REGULAR</v>
      </c>
      <c r="I247" s="27">
        <f>SUM(Table3[[#This Row],['# SICK LEAVE]:['#OTHERS]])</f>
        <v>0</v>
      </c>
    </row>
    <row r="248" spans="1:9" ht="29.45" customHeight="1" x14ac:dyDescent="0.3">
      <c r="A248">
        <f t="shared" si="3"/>
        <v>243</v>
      </c>
      <c r="B248" t="str">
        <f>IF(ISBLANK('List of Employees'!B307),"",'List of Employees'!B307)</f>
        <v>FERMA MARIA I.</v>
      </c>
      <c r="C248" s="25" t="str">
        <f>VLOOKUP(Table3[[#This Row],[EMPLOYEE NAME]],Employees[[Employee Name]:[Office]],6)</f>
        <v>REGULAR</v>
      </c>
      <c r="I248" s="27">
        <f>SUM(Table3[[#This Row],['# SICK LEAVE]:['#OTHERS]])</f>
        <v>0</v>
      </c>
    </row>
    <row r="249" spans="1:9" ht="29.45" customHeight="1" x14ac:dyDescent="0.3">
      <c r="A249">
        <f t="shared" si="3"/>
        <v>244</v>
      </c>
      <c r="B249" t="str">
        <f>IF(ISBLANK('List of Employees'!B308),"",'List of Employees'!B308)</f>
        <v>FERMA MARIA VICTORIA D.</v>
      </c>
      <c r="C249" s="25" t="str">
        <f>VLOOKUP(Table3[[#This Row],[EMPLOYEE NAME]],Employees[[Employee Name]:[Office]],6)</f>
        <v>REGULAR</v>
      </c>
      <c r="I249" s="27">
        <f>SUM(Table3[[#This Row],['# SICK LEAVE]:['#OTHERS]])</f>
        <v>0</v>
      </c>
    </row>
    <row r="250" spans="1:9" ht="29.45" customHeight="1" x14ac:dyDescent="0.3">
      <c r="A250">
        <f t="shared" si="3"/>
        <v>245</v>
      </c>
      <c r="B250" t="str">
        <f>IF(ISBLANK('List of Employees'!B309),"",'List of Employees'!B309)</f>
        <v xml:space="preserve">FERMA RAYMOND  </v>
      </c>
      <c r="C250" s="25" t="str">
        <f>VLOOKUP(Table3[[#This Row],[EMPLOYEE NAME]],Employees[[Employee Name]:[Office]],6)</f>
        <v>CASUAL</v>
      </c>
      <c r="I250" s="27">
        <f>SUM(Table3[[#This Row],['# SICK LEAVE]:['#OTHERS]])</f>
        <v>0</v>
      </c>
    </row>
    <row r="251" spans="1:9" ht="29.45" customHeight="1" x14ac:dyDescent="0.3">
      <c r="A251">
        <f t="shared" si="3"/>
        <v>246</v>
      </c>
      <c r="B251" t="str">
        <f>IF(ISBLANK('List of Employees'!B310),"",'List of Employees'!B310)</f>
        <v xml:space="preserve">FERMA ROMEO  </v>
      </c>
      <c r="C251" s="25" t="str">
        <f>VLOOKUP(Table3[[#This Row],[EMPLOYEE NAME]],Employees[[Employee Name]:[Office]],6)</f>
        <v>REGULAR</v>
      </c>
      <c r="I251" s="27">
        <f>SUM(Table3[[#This Row],['# SICK LEAVE]:['#OTHERS]])</f>
        <v>0</v>
      </c>
    </row>
    <row r="252" spans="1:9" ht="29.45" customHeight="1" x14ac:dyDescent="0.3">
      <c r="A252">
        <f t="shared" si="3"/>
        <v>247</v>
      </c>
      <c r="B252" t="str">
        <f>IF(ISBLANK('List of Employees'!B314),"",'List of Employees'!B314)</f>
        <v>FERRY FRANCIS R.</v>
      </c>
      <c r="C252" s="25">
        <f>VLOOKUP(Table3[[#This Row],[EMPLOYEE NAME]],Employees[[Employee Name]:[Office]],6)</f>
        <v>0</v>
      </c>
      <c r="I252" s="27">
        <f>SUM(Table3[[#This Row],['# SICK LEAVE]:['#OTHERS]])</f>
        <v>0</v>
      </c>
    </row>
    <row r="253" spans="1:9" ht="29.45" customHeight="1" x14ac:dyDescent="0.3">
      <c r="A253">
        <f t="shared" si="3"/>
        <v>248</v>
      </c>
      <c r="B253" t="str">
        <f>IF(ISBLANK('List of Employees'!B315),"",'List of Employees'!B315)</f>
        <v xml:space="preserve">FLAVIER ADORACION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Employees'!B317),"",'List of Employees'!B317)</f>
        <v xml:space="preserve">FLORES EDERLYN  </v>
      </c>
      <c r="C254" s="25" t="str">
        <f>VLOOKUP(Table3[[#This Row],[EMPLOYEE NAME]],Employees[[Employee Name]:[Office]],6)</f>
        <v>CASUAL</v>
      </c>
      <c r="I254" s="27">
        <f>SUM(Table3[[#This Row],['# SICK LEAVE]:['#OTHERS]])</f>
        <v>0</v>
      </c>
    </row>
    <row r="255" spans="1:9" ht="29.45" customHeight="1" x14ac:dyDescent="0.3">
      <c r="A255">
        <f t="shared" si="3"/>
        <v>250</v>
      </c>
      <c r="B255" t="str">
        <f>IF(ISBLANK('List of Employees'!B318),"",'List of Employees'!B318)</f>
        <v>FLORES MARIA PATRICIA NICOLE C.</v>
      </c>
      <c r="C255" s="25" t="str">
        <f>VLOOKUP(Table3[[#This Row],[EMPLOYEE NAME]],Employees[[Employee Name]:[Office]],6)</f>
        <v>CASUAL</v>
      </c>
      <c r="I255" s="27">
        <f>SUM(Table3[[#This Row],['# SICK LEAVE]:['#OTHERS]])</f>
        <v>0</v>
      </c>
    </row>
    <row r="256" spans="1:9" ht="29.45" customHeight="1" x14ac:dyDescent="0.3">
      <c r="A256">
        <f t="shared" si="3"/>
        <v>251</v>
      </c>
      <c r="B256" t="str">
        <f>IF(ISBLANK('List of Employees'!B321),"",'List of Employees'!B321)</f>
        <v xml:space="preserve">GABAC INOCENCIO  </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Employees'!B322),"",'List of Employees'!B322)</f>
        <v>GABEJA MHAR G.</v>
      </c>
      <c r="C257" s="25" t="str">
        <f>VLOOKUP(Table3[[#This Row],[EMPLOYEE NAME]],Employees[[Employee Name]:[Office]],6)</f>
        <v>REGULAR</v>
      </c>
      <c r="I257" s="27">
        <f>SUM(Table3[[#This Row],['# SICK LEAVE]:['#OTHERS]])</f>
        <v>0</v>
      </c>
    </row>
    <row r="258" spans="1:9" ht="29.45" customHeight="1" x14ac:dyDescent="0.3">
      <c r="A258">
        <f t="shared" si="3"/>
        <v>253</v>
      </c>
      <c r="B258" t="str">
        <f>IF(ISBLANK('List of Employees'!B323),"",'List of Employees'!B323)</f>
        <v>GALANG JULIET B.</v>
      </c>
      <c r="C258" s="25" t="str">
        <f>VLOOKUP(Table3[[#This Row],[EMPLOYEE NAME]],Employees[[Employee Name]:[Office]],6)</f>
        <v>CO TERM</v>
      </c>
      <c r="I258" s="27">
        <f>SUM(Table3[[#This Row],['# SICK LEAVE]:['#OTHERS]])</f>
        <v>0</v>
      </c>
    </row>
    <row r="259" spans="1:9" ht="29.45" customHeight="1" x14ac:dyDescent="0.3">
      <c r="A259">
        <f t="shared" si="3"/>
        <v>254</v>
      </c>
      <c r="B259" t="str">
        <f>IF(ISBLANK('List of Employees'!B324),"",'List of Employees'!B324)</f>
        <v>GALARDE DELFIN A.</v>
      </c>
      <c r="C259" s="25" t="str">
        <f>VLOOKUP(Table3[[#This Row],[EMPLOYEE NAME]],Employees[[Employee Name]:[Office]],6)</f>
        <v>CASUAL</v>
      </c>
      <c r="I259" s="27">
        <f>SUM(Table3[[#This Row],['# SICK LEAVE]:['#OTHERS]])</f>
        <v>0</v>
      </c>
    </row>
    <row r="260" spans="1:9" ht="29.45" customHeight="1" x14ac:dyDescent="0.3">
      <c r="A260">
        <f t="shared" si="3"/>
        <v>255</v>
      </c>
      <c r="B260" t="str">
        <f>IF(ISBLANK('List of Employees'!B325),"",'List of Employees'!B325)</f>
        <v>GARCIA HAIZEL M.</v>
      </c>
      <c r="C260" s="25" t="str">
        <f>VLOOKUP(Table3[[#This Row],[EMPLOYEE NAME]],Employees[[Employee Name]:[Office]],6)</f>
        <v>REGULAR</v>
      </c>
      <c r="I260" s="27">
        <f>SUM(Table3[[#This Row],['# SICK LEAVE]:['#OTHERS]])</f>
        <v>0</v>
      </c>
    </row>
    <row r="261" spans="1:9" ht="29.45" customHeight="1" x14ac:dyDescent="0.3">
      <c r="A261">
        <f t="shared" si="3"/>
        <v>256</v>
      </c>
      <c r="B261" t="str">
        <f>IF(ISBLANK('List of Employees'!B326),"",'List of Employees'!B326)</f>
        <v>GARCIA JINKY A.</v>
      </c>
      <c r="C261" s="25">
        <f>VLOOKUP(Table3[[#This Row],[EMPLOYEE NAME]],Employees[[Employee Name]:[Office]],6)</f>
        <v>0</v>
      </c>
      <c r="I261" s="27">
        <f>SUM(Table3[[#This Row],['# SICK LEAVE]:['#OTHERS]])</f>
        <v>0</v>
      </c>
    </row>
    <row r="262" spans="1:9" ht="29.45" customHeight="1" x14ac:dyDescent="0.3">
      <c r="A262">
        <f t="shared" ref="A262:A325" si="4">IF(ISBLANK(B262),"",ROW(A257))</f>
        <v>257</v>
      </c>
      <c r="B262" t="str">
        <f>IF(ISBLANK('List of Employees'!B328),"",'List of Employees'!B328)</f>
        <v>GATPANDAN DOLORES J.</v>
      </c>
      <c r="C262" s="25" t="str">
        <f>VLOOKUP(Table3[[#This Row],[EMPLOYEE NAME]],Employees[[Employee Name]:[Office]],6)</f>
        <v>REGULAR</v>
      </c>
      <c r="I262" s="27">
        <f>SUM(Table3[[#This Row],['# SICK LEAVE]:['#OTHERS]])</f>
        <v>0</v>
      </c>
    </row>
    <row r="263" spans="1:9" ht="29.45" customHeight="1" x14ac:dyDescent="0.3">
      <c r="A263">
        <f t="shared" si="4"/>
        <v>258</v>
      </c>
      <c r="B263" t="str">
        <f>IF(ISBLANK('List of Employees'!B329),"",'List of Employees'!B329)</f>
        <v xml:space="preserve">GATPANDAN ETHEL  </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Employees'!B330),"",'List of Employees'!B330)</f>
        <v>GATPANDAN MICHAEL E.</v>
      </c>
      <c r="C264" s="25" t="str">
        <f>VLOOKUP(Table3[[#This Row],[EMPLOYEE NAME]],Employees[[Employee Name]:[Office]],6)</f>
        <v>CASUAL</v>
      </c>
      <c r="I264" s="27">
        <f>SUM(Table3[[#This Row],['# SICK LEAVE]:['#OTHERS]])</f>
        <v>0</v>
      </c>
    </row>
    <row r="265" spans="1:9" ht="29.45" customHeight="1" x14ac:dyDescent="0.3">
      <c r="A265">
        <f t="shared" si="4"/>
        <v>260</v>
      </c>
      <c r="B265" t="str">
        <f>IF(ISBLANK('List of Employees'!B331),"",'List of Employees'!B331)</f>
        <v>GATPANDAN NENITA M.</v>
      </c>
      <c r="C265" s="25" t="str">
        <f>VLOOKUP(Table3[[#This Row],[EMPLOYEE NAME]],Employees[[Employee Name]:[Office]],6)</f>
        <v>REGULAR</v>
      </c>
      <c r="I265" s="27">
        <f>SUM(Table3[[#This Row],['# SICK LEAVE]:['#OTHERS]])</f>
        <v>0</v>
      </c>
    </row>
    <row r="266" spans="1:9" ht="29.45" customHeight="1" x14ac:dyDescent="0.3">
      <c r="A266">
        <f t="shared" si="4"/>
        <v>261</v>
      </c>
      <c r="B266" t="str">
        <f>IF(ISBLANK('List of Employees'!B332),"",'List of Employees'!B332)</f>
        <v>GIBAGA RICA JEAN C.</v>
      </c>
      <c r="C266" s="25">
        <f>VLOOKUP(Table3[[#This Row],[EMPLOYEE NAME]],Employees[[Employee Name]:[Office]],6)</f>
        <v>0</v>
      </c>
      <c r="I266" s="27">
        <f>SUM(Table3[[#This Row],['# SICK LEAVE]:['#OTHERS]])</f>
        <v>0</v>
      </c>
    </row>
    <row r="267" spans="1:9" ht="29.45" customHeight="1" x14ac:dyDescent="0.3">
      <c r="A267">
        <f t="shared" si="4"/>
        <v>262</v>
      </c>
      <c r="B267" t="str">
        <f>IF(ISBLANK('List of Employees'!B333),"",'List of Employees'!B333)</f>
        <v>GOMEZ EMMA M.</v>
      </c>
      <c r="C267" s="25" t="str">
        <f>VLOOKUP(Table3[[#This Row],[EMPLOYEE NAME]],Employees[[Employee Name]:[Office]],6)</f>
        <v>REGULAR</v>
      </c>
      <c r="I267" s="27">
        <f>SUM(Table3[[#This Row],['# SICK LEAVE]:['#OTHERS]])</f>
        <v>0</v>
      </c>
    </row>
    <row r="268" spans="1:9" ht="29.45"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5" customHeight="1" x14ac:dyDescent="0.3">
      <c r="A269">
        <f t="shared" si="4"/>
        <v>264</v>
      </c>
      <c r="B269" t="str">
        <f>IF(ISBLANK('List of Employees'!B334),"",'List of Employees'!B334)</f>
        <v>GONZALES CHRISTI NERISSE E.</v>
      </c>
      <c r="C269" s="25" t="str">
        <f>VLOOKUP(Table3[[#This Row],[EMPLOYEE NAME]],Employees[[Employee Name]:[Office]],6)</f>
        <v>CASUAL</v>
      </c>
      <c r="I269" s="27">
        <f>SUM(Table3[[#This Row],['# SICK LEAVE]:['#OTHERS]])</f>
        <v>0</v>
      </c>
    </row>
    <row r="270" spans="1:9" ht="29.45" customHeight="1" x14ac:dyDescent="0.3">
      <c r="A270">
        <f t="shared" si="4"/>
        <v>265</v>
      </c>
      <c r="B270" t="str">
        <f>IF(ISBLANK('List of Employees'!B335),"",'List of Employees'!B335)</f>
        <v>GONZALES CRISTI NERISSE E.</v>
      </c>
      <c r="C270" s="25" t="str">
        <f>VLOOKUP(Table3[[#This Row],[EMPLOYEE NAME]],Employees[[Employee Name]:[Office]],6)</f>
        <v>CASUAL</v>
      </c>
      <c r="I270" s="27">
        <f>SUM(Table3[[#This Row],['# SICK LEAVE]:['#OTHERS]])</f>
        <v>0</v>
      </c>
    </row>
    <row r="271" spans="1:9" ht="29.45" customHeight="1" x14ac:dyDescent="0.3">
      <c r="A271">
        <f t="shared" si="4"/>
        <v>266</v>
      </c>
      <c r="B271" t="str">
        <f>IF(ISBLANK('List of Employees'!B336),"",'List of Employees'!B336)</f>
        <v>GONZALES MARIO O.</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Employees'!B337),"",'List of Employees'!B337)</f>
        <v>GONZALES MARY JANE D.</v>
      </c>
      <c r="C272" s="25" t="str">
        <f>VLOOKUP(Table3[[#This Row],[EMPLOYEE NAME]],Employees[[Employee Name]:[Office]],6)</f>
        <v>CASUAL</v>
      </c>
      <c r="I272" s="27">
        <f>SUM(Table3[[#This Row],['# SICK LEAVE]:['#OTHERS]])</f>
        <v>0</v>
      </c>
    </row>
    <row r="273" spans="1:9" ht="29.45" customHeight="1" x14ac:dyDescent="0.3">
      <c r="A273">
        <f t="shared" si="4"/>
        <v>268</v>
      </c>
      <c r="B273" t="str">
        <f>IF(ISBLANK('List of Employees'!B338),"",'List of Employees'!B338)</f>
        <v>GUAÑEZO MA. GINA P.</v>
      </c>
      <c r="C273" s="25" t="str">
        <f>VLOOKUP(Table3[[#This Row],[EMPLOYEE NAME]],Employees[[Employee Name]:[Office]],6)</f>
        <v>REGULAR</v>
      </c>
      <c r="I273" s="27">
        <f>SUM(Table3[[#This Row],['# SICK LEAVE]:['#OTHERS]])</f>
        <v>0</v>
      </c>
    </row>
    <row r="274" spans="1:9" ht="29.45" customHeight="1" x14ac:dyDescent="0.3">
      <c r="A274">
        <f t="shared" si="4"/>
        <v>269</v>
      </c>
      <c r="B274" t="str">
        <f>IF(ISBLANK('List of Employees'!B339),"",'List of Employees'!B339)</f>
        <v>GUAÑEZO MARY ANNE P.</v>
      </c>
      <c r="C274" s="25" t="str">
        <f>VLOOKUP(Table3[[#This Row],[EMPLOYEE NAME]],Employees[[Employee Name]:[Office]],6)</f>
        <v>REGULAR</v>
      </c>
      <c r="I274" s="27">
        <f>SUM(Table3[[#This Row],['# SICK LEAVE]:['#OTHERS]])</f>
        <v>0</v>
      </c>
    </row>
    <row r="275" spans="1:9" ht="29.45" customHeight="1" x14ac:dyDescent="0.3">
      <c r="A275">
        <f t="shared" si="4"/>
        <v>270</v>
      </c>
      <c r="B275" t="str">
        <f>IF(ISBLANK('List of Employees'!B340),"",'List of Employees'!B340)</f>
        <v xml:space="preserve">GUEVARRA ROLANDO  </v>
      </c>
      <c r="C275" s="25" t="str">
        <f>VLOOKUP(Table3[[#This Row],[EMPLOYEE NAME]],Employees[[Employee Name]:[Office]],6)</f>
        <v>CASUAL</v>
      </c>
      <c r="I275" s="27">
        <f>SUM(Table3[[#This Row],['# SICK LEAVE]:['#OTHERS]])</f>
        <v>0</v>
      </c>
    </row>
    <row r="276" spans="1:9" ht="29.45" customHeight="1" x14ac:dyDescent="0.3">
      <c r="A276">
        <f t="shared" si="4"/>
        <v>271</v>
      </c>
      <c r="B276" t="str">
        <f>IF(ISBLANK('List of Employees'!B341),"",'List of Employees'!B341)</f>
        <v>GUMIRAN HERMINIA A.</v>
      </c>
      <c r="C276" s="25" t="str">
        <f>VLOOKUP(Table3[[#This Row],[EMPLOYEE NAME]],Employees[[Employee Name]:[Office]],6)</f>
        <v>CASUAL</v>
      </c>
      <c r="I276" s="27">
        <f>SUM(Table3[[#This Row],['# SICK LEAVE]:['#OTHERS]])</f>
        <v>0</v>
      </c>
    </row>
    <row r="277" spans="1:9" ht="29.45" customHeight="1" x14ac:dyDescent="0.3">
      <c r="A277">
        <f t="shared" si="4"/>
        <v>272</v>
      </c>
      <c r="B277" t="str">
        <f>IF(ISBLANK('List of Employees'!B342),"",'List of Employees'!B342)</f>
        <v>GUTIERREZ LYDIA C.</v>
      </c>
      <c r="C277" s="25" t="str">
        <f>VLOOKUP(Table3[[#This Row],[EMPLOYEE NAME]],Employees[[Employee Name]:[Office]],6)</f>
        <v>REGULAR</v>
      </c>
      <c r="I277" s="27">
        <f>SUM(Table3[[#This Row],['# SICK LEAVE]:['#OTHERS]])</f>
        <v>0</v>
      </c>
    </row>
    <row r="278" spans="1:9" ht="29.45" customHeight="1" x14ac:dyDescent="0.3">
      <c r="A278">
        <f t="shared" si="4"/>
        <v>273</v>
      </c>
      <c r="B278" t="str">
        <f>IF(ISBLANK('List of Employees'!B343),"",'List of Employees'!B343)</f>
        <v>GUTIERREZ MARICIS A.</v>
      </c>
      <c r="C278" s="25">
        <f>VLOOKUP(Table3[[#This Row],[EMPLOYEE NAME]],Employees[[Employee Name]:[Office]],6)</f>
        <v>0</v>
      </c>
      <c r="I278" s="27">
        <f>SUM(Table3[[#This Row],['# SICK LEAVE]:['#OTHERS]])</f>
        <v>0</v>
      </c>
    </row>
    <row r="279" spans="1:9" ht="29.45" customHeight="1" x14ac:dyDescent="0.3">
      <c r="A279">
        <f t="shared" si="4"/>
        <v>274</v>
      </c>
      <c r="B279" t="str">
        <f>IF(ISBLANK('List of Employees'!B344),"",'List of Employees'!B344)</f>
        <v>GUTIERREZ RENCELLE LALAINE A.</v>
      </c>
      <c r="C279" s="25" t="str">
        <f>VLOOKUP(Table3[[#This Row],[EMPLOYEE NAME]],Employees[[Employee Name]:[Office]],6)</f>
        <v>CASUAL</v>
      </c>
      <c r="I279" s="27">
        <f>SUM(Table3[[#This Row],['# SICK LEAVE]:['#OTHERS]])</f>
        <v>0</v>
      </c>
    </row>
    <row r="280" spans="1:9" ht="29.45" customHeight="1" x14ac:dyDescent="0.3">
      <c r="A280">
        <f t="shared" si="4"/>
        <v>275</v>
      </c>
      <c r="B280" t="str">
        <f>IF(ISBLANK('List of Employees'!B346),"",'List of Employees'!B346)</f>
        <v>HAPITA MELANIE A.</v>
      </c>
      <c r="C280" s="25" t="str">
        <f>VLOOKUP(Table3[[#This Row],[EMPLOYEE NAME]],Employees[[Employee Name]:[Office]],6)</f>
        <v>CASUAL</v>
      </c>
      <c r="I280" s="27">
        <f>SUM(Table3[[#This Row],['# SICK LEAVE]:['#OTHERS]])</f>
        <v>0</v>
      </c>
    </row>
    <row r="281" spans="1:9" ht="29.45" customHeight="1" x14ac:dyDescent="0.3">
      <c r="A281">
        <f t="shared" si="4"/>
        <v>276</v>
      </c>
      <c r="B281" t="str">
        <f>IF(ISBLANK('List of Employees'!B347),"",'List of Employees'!B347)</f>
        <v>HAYAG JERMAINE JOI D.</v>
      </c>
      <c r="C281" s="25" t="str">
        <f>VLOOKUP(Table3[[#This Row],[EMPLOYEE NAME]],Employees[[Employee Name]:[Office]],6)</f>
        <v>REGULAR</v>
      </c>
      <c r="I281" s="27">
        <f>SUM(Table3[[#This Row],['# SICK LEAVE]:['#OTHERS]])</f>
        <v>0</v>
      </c>
    </row>
    <row r="282" spans="1:9" ht="29.45" customHeight="1" x14ac:dyDescent="0.3">
      <c r="A282">
        <f t="shared" si="4"/>
        <v>277</v>
      </c>
      <c r="B282" t="str">
        <f>IF(ISBLANK('List of Employees'!B348),"",'List of Employees'!B348)</f>
        <v xml:space="preserve">HERNADEZ VICTOR  </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Employees'!B350),"",'List of Employees'!B350)</f>
        <v>HERNANDEZ CORNELIO A.</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Employees'!B351),"",'List of Employees'!B351)</f>
        <v>HERNANDEZ DARREL JESUS M.</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Employees'!B352),"",'List of Employees'!B352)</f>
        <v>HERNANDEZ DONATO Q.</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Employees'!B353),"",'List of Employees'!B353)</f>
        <v>HERNANDEZ MARIO A.</v>
      </c>
      <c r="C286" s="25" t="str">
        <f>VLOOKUP(Table3[[#This Row],[EMPLOYEE NAME]],Employees[[Employee Name]:[Office]],6)</f>
        <v>REGULAR</v>
      </c>
      <c r="I286" s="27">
        <f>SUM(Table3[[#This Row],['# SICK LEAVE]:['#OTHERS]])</f>
        <v>0</v>
      </c>
    </row>
    <row r="287" spans="1:9" ht="29.45" customHeight="1" x14ac:dyDescent="0.3">
      <c r="A287">
        <f t="shared" si="4"/>
        <v>282</v>
      </c>
      <c r="B287" t="str">
        <f>IF(ISBLANK('List of Employees'!B354),"",'List of Employees'!B354)</f>
        <v>HERNANDEZ ROBERTO M.</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Employees'!B355),"",'List of Employees'!B355)</f>
        <v>HERNANDEZ RODERICK M.</v>
      </c>
      <c r="C288" s="25" t="str">
        <f>VLOOKUP(Table3[[#This Row],[EMPLOYEE NAME]],Employees[[Employee Name]:[Office]],6)</f>
        <v>CASUAL</v>
      </c>
      <c r="I288" s="27">
        <f>SUM(Table3[[#This Row],['# SICK LEAVE]:['#OTHERS]])</f>
        <v>0</v>
      </c>
    </row>
    <row r="289" spans="1:9" ht="29.45" customHeight="1" x14ac:dyDescent="0.3">
      <c r="A289">
        <f t="shared" si="4"/>
        <v>284</v>
      </c>
      <c r="B289" t="str">
        <f>IF(ISBLANK('List of Employees'!B356),"",'List of Employees'!B356)</f>
        <v>HERNANDO BENILDA S.</v>
      </c>
      <c r="C289" s="25" t="str">
        <f>VLOOKUP(Table3[[#This Row],[EMPLOYEE NAME]],Employees[[Employee Name]:[Office]],6)</f>
        <v>REGULAR</v>
      </c>
      <c r="I289" s="27">
        <f>SUM(Table3[[#This Row],['# SICK LEAVE]:['#OTHERS]])</f>
        <v>0</v>
      </c>
    </row>
    <row r="290" spans="1:9" ht="29.45" customHeight="1" x14ac:dyDescent="0.3">
      <c r="A290">
        <f t="shared" si="4"/>
        <v>285</v>
      </c>
      <c r="B290" t="str">
        <f>IF(ISBLANK('List of Employees'!B358),"",'List of Employees'!B358)</f>
        <v>HERNANDO MERLE B.</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Employees'!B359),"",'List of Employees'!B359)</f>
        <v>IGNO CRISTINA M.</v>
      </c>
      <c r="C291" s="25" t="str">
        <f>VLOOKUP(Table3[[#This Row],[EMPLOYEE NAME]],Employees[[Employee Name]:[Office]],6)</f>
        <v>REGULAR</v>
      </c>
      <c r="I291" s="27">
        <f>SUM(Table3[[#This Row],['# SICK LEAVE]:['#OTHERS]])</f>
        <v>0</v>
      </c>
    </row>
    <row r="292" spans="1:9" ht="29.45" customHeight="1" x14ac:dyDescent="0.3">
      <c r="A292">
        <f t="shared" si="4"/>
        <v>287</v>
      </c>
      <c r="B292" t="str">
        <f>IF(ISBLANK('List of Employees'!B360),"",'List of Employees'!B360)</f>
        <v>INOCENCIO MARY AILINE S.</v>
      </c>
      <c r="C292" s="25">
        <f>VLOOKUP(Table3[[#This Row],[EMPLOYEE NAME]],Employees[[Employee Name]:[Office]],6)</f>
        <v>0</v>
      </c>
      <c r="I292" s="27">
        <f>SUM(Table3[[#This Row],['# SICK LEAVE]:['#OTHERS]])</f>
        <v>0</v>
      </c>
    </row>
    <row r="293" spans="1:9" ht="29.45" customHeight="1" x14ac:dyDescent="0.3">
      <c r="A293">
        <f t="shared" si="4"/>
        <v>288</v>
      </c>
      <c r="B293" t="str">
        <f>IF(ISBLANK('List of Employees'!B363),"",'List of Employees'!B363)</f>
        <v>JAVIER CARMELITA M.</v>
      </c>
      <c r="C293" s="25" t="str">
        <f>VLOOKUP(Table3[[#This Row],[EMPLOYEE NAME]],Employees[[Employee Name]:[Office]],6)</f>
        <v>CASUAL</v>
      </c>
      <c r="I293" s="27">
        <f>SUM(Table3[[#This Row],['# SICK LEAVE]:['#OTHERS]])</f>
        <v>0</v>
      </c>
    </row>
    <row r="294" spans="1:9" ht="29.45" customHeight="1" x14ac:dyDescent="0.3">
      <c r="A294">
        <f t="shared" si="4"/>
        <v>289</v>
      </c>
      <c r="B294" t="str">
        <f>IF(ISBLANK('List of Employees'!B365),"",'List of Employees'!B365)</f>
        <v>JAVIER EMMA R.</v>
      </c>
      <c r="C294" s="25" t="str">
        <f>VLOOKUP(Table3[[#This Row],[EMPLOYEE NAME]],Employees[[Employee Name]:[Office]],6)</f>
        <v>CASUAL</v>
      </c>
      <c r="I294" s="27">
        <f>SUM(Table3[[#This Row],['# SICK LEAVE]:['#OTHERS]])</f>
        <v>0</v>
      </c>
    </row>
    <row r="295" spans="1:9" ht="29.45" customHeight="1" x14ac:dyDescent="0.3">
      <c r="A295">
        <f t="shared" si="4"/>
        <v>290</v>
      </c>
      <c r="B295" t="str">
        <f>IF(ISBLANK('List of Employees'!B368),"",'List of Employees'!B368)</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Employees'!B369),"",'List of Employees'!B369)</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Employees'!B371),"",'List of Employees'!B371)</f>
        <v>JAVIER OLIVER T.</v>
      </c>
      <c r="C297" s="25" t="str">
        <f>VLOOKUP(Table3[[#This Row],[EMPLOYEE NAME]],Employees[[Employee Name]:[Office]],6)</f>
        <v>REGULAR</v>
      </c>
      <c r="I297" s="27">
        <f>SUM(Table3[[#This Row],['# SICK LEAVE]:['#OTHERS]])</f>
        <v>0</v>
      </c>
    </row>
    <row r="298" spans="1:9" ht="29.45" customHeight="1" x14ac:dyDescent="0.3">
      <c r="A298">
        <f t="shared" si="4"/>
        <v>293</v>
      </c>
      <c r="B298" t="str">
        <f>IF(ISBLANK('List of Employees'!B373),"",'List of Employees'!B373)</f>
        <v>JIMENO EDWARD J.</v>
      </c>
      <c r="C298" s="25">
        <f>VLOOKUP(Table3[[#This Row],[EMPLOYEE NAME]],Employees[[Employee Name]:[Office]],6)</f>
        <v>0</v>
      </c>
      <c r="I298" s="27">
        <f>SUM(Table3[[#This Row],['# SICK LEAVE]:['#OTHERS]])</f>
        <v>0</v>
      </c>
    </row>
    <row r="299" spans="1:9" ht="29.45" customHeight="1" x14ac:dyDescent="0.3">
      <c r="A299">
        <f t="shared" si="4"/>
        <v>294</v>
      </c>
      <c r="B299" t="str">
        <f>IF(ISBLANK('List of Employees'!B374),"",'List of Employees'!B374)</f>
        <v>JORGE CAROLINA M.</v>
      </c>
      <c r="C299" s="25" t="str">
        <f>VLOOKUP(Table3[[#This Row],[EMPLOYEE NAME]],Employees[[Employee Name]:[Office]],6)</f>
        <v>REGULAR</v>
      </c>
      <c r="I299" s="27">
        <f>SUM(Table3[[#This Row],['# SICK LEAVE]:['#OTHERS]])</f>
        <v>0</v>
      </c>
    </row>
    <row r="300" spans="1:9" ht="29.45" customHeight="1" x14ac:dyDescent="0.3">
      <c r="A300">
        <f t="shared" si="4"/>
        <v>295</v>
      </c>
      <c r="B300" t="str">
        <f>IF(ISBLANK('List of Employees'!B375),"",'List of Employees'!B375)</f>
        <v>JUMARANG AIME A.</v>
      </c>
      <c r="C300" s="25" t="str">
        <f>VLOOKUP(Table3[[#This Row],[EMPLOYEE NAME]],Employees[[Employee Name]:[Office]],6)</f>
        <v>REGULAR</v>
      </c>
      <c r="I300" s="27">
        <f>SUM(Table3[[#This Row],['# SICK LEAVE]:['#OTHERS]])</f>
        <v>0</v>
      </c>
    </row>
    <row r="301" spans="1:9" ht="29.45" customHeight="1" x14ac:dyDescent="0.3">
      <c r="A301">
        <f t="shared" si="4"/>
        <v>296</v>
      </c>
      <c r="B301" t="str">
        <f>IF(ISBLANK('List of Employees'!B376),"",'List of Employees'!B376)</f>
        <v>JUNILLER ALTHEA JANINE A.</v>
      </c>
      <c r="C301" s="25">
        <f>VLOOKUP(Table3[[#This Row],[EMPLOYEE NAME]],Employees[[Employee Name]:[Office]],6)</f>
        <v>0</v>
      </c>
      <c r="I301" s="27">
        <f>SUM(Table3[[#This Row],['# SICK LEAVE]:['#OTHERS]])</f>
        <v>0</v>
      </c>
    </row>
    <row r="302" spans="1:9" ht="29.45" customHeight="1" x14ac:dyDescent="0.3">
      <c r="A302">
        <f t="shared" si="4"/>
        <v>297</v>
      </c>
      <c r="B302" t="str">
        <f>IF(ISBLANK('List of Employees'!B377),"",'List of Employees'!B377)</f>
        <v>LABANANCIA TEDDY BOY N.</v>
      </c>
      <c r="C302" s="25" t="str">
        <f>VLOOKUP(Table3[[#This Row],[EMPLOYEE NAME]],Employees[[Employee Name]:[Office]],6)</f>
        <v>CASUAL</v>
      </c>
      <c r="I302" s="27">
        <f>SUM(Table3[[#This Row],['# SICK LEAVE]:['#OTHERS]])</f>
        <v>0</v>
      </c>
    </row>
    <row r="303" spans="1:9" ht="29.45" customHeight="1" x14ac:dyDescent="0.3">
      <c r="A303">
        <f t="shared" si="4"/>
        <v>298</v>
      </c>
      <c r="B303" t="str">
        <f>IF(ISBLANK('List of Employees'!B379),"",'List of Employees'!B379)</f>
        <v>LACIBAL RYAN G.</v>
      </c>
      <c r="C303" s="25">
        <f>VLOOKUP(Table3[[#This Row],[EMPLOYEE NAME]],Employees[[Employee Name]:[Office]],6)</f>
        <v>0</v>
      </c>
      <c r="I303" s="27">
        <f>SUM(Table3[[#This Row],['# SICK LEAVE]:['#OTHERS]])</f>
        <v>0</v>
      </c>
    </row>
    <row r="304" spans="1:9" ht="29.45" customHeight="1" x14ac:dyDescent="0.3">
      <c r="A304">
        <f t="shared" si="4"/>
        <v>299</v>
      </c>
      <c r="B304" t="str">
        <f>IF(ISBLANK('List of Employees'!B380),"",'List of Employees'!B380)</f>
        <v xml:space="preserve">LAGREO ELVER  </v>
      </c>
      <c r="C304" s="25">
        <f>VLOOKUP(Table3[[#This Row],[EMPLOYEE NAME]],Employees[[Employee Name]:[Office]],6)</f>
        <v>0</v>
      </c>
      <c r="I304" s="27">
        <f>SUM(Table3[[#This Row],['# SICK LEAVE]:['#OTHERS]])</f>
        <v>0</v>
      </c>
    </row>
    <row r="305" spans="1:9" ht="29.45" customHeight="1" x14ac:dyDescent="0.3">
      <c r="A305">
        <f t="shared" si="4"/>
        <v>300</v>
      </c>
      <c r="B305" t="str">
        <f>IF(ISBLANK('List of Employees'!B381),"",'List of Employees'!B381)</f>
        <v>LAGUARDIA JOSELITO R.</v>
      </c>
      <c r="C305" s="25" t="str">
        <f>VLOOKUP(Table3[[#This Row],[EMPLOYEE NAME]],Employees[[Employee Name]:[Office]],6)</f>
        <v>REGULAR</v>
      </c>
      <c r="I305" s="27">
        <f>SUM(Table3[[#This Row],['# SICK LEAVE]:['#OTHERS]])</f>
        <v>0</v>
      </c>
    </row>
    <row r="306" spans="1:9" ht="29.45" customHeight="1" x14ac:dyDescent="0.3">
      <c r="A306">
        <f t="shared" si="4"/>
        <v>301</v>
      </c>
      <c r="B306" t="str">
        <f>IF(ISBLANK('List of Employees'!B383),"",'List of Employees'!B383)</f>
        <v>LANDICHO ELEANOR S.</v>
      </c>
      <c r="C306" s="25">
        <f>VLOOKUP(Table3[[#This Row],[EMPLOYEE NAME]],Employees[[Employee Name]:[Office]],6)</f>
        <v>0</v>
      </c>
      <c r="I306" s="27">
        <f>SUM(Table3[[#This Row],['# SICK LEAVE]:['#OTHERS]])</f>
        <v>0</v>
      </c>
    </row>
    <row r="307" spans="1:9" ht="29.45" customHeight="1" x14ac:dyDescent="0.3">
      <c r="A307">
        <f t="shared" si="4"/>
        <v>302</v>
      </c>
      <c r="B307" t="str">
        <f>IF(ISBLANK('List of Employees'!B384),"",'List of Employees'!B384)</f>
        <v>LANDICHO ROSALINA B.</v>
      </c>
      <c r="C307" s="25" t="str">
        <f>VLOOKUP(Table3[[#This Row],[EMPLOYEE NAME]],Employees[[Employee Name]:[Office]],6)</f>
        <v>CASUAL</v>
      </c>
      <c r="I307" s="27">
        <f>SUM(Table3[[#This Row],['# SICK LEAVE]:['#OTHERS]])</f>
        <v>0</v>
      </c>
    </row>
    <row r="308" spans="1:9" ht="29.45" customHeight="1" x14ac:dyDescent="0.3">
      <c r="A308">
        <f t="shared" si="4"/>
        <v>303</v>
      </c>
      <c r="B308" t="str">
        <f>IF(ISBLANK('List of Employees'!B385),"",'List of Employees'!B385)</f>
        <v>LANTING AILEEN D.</v>
      </c>
      <c r="C308" s="25" t="str">
        <f>VLOOKUP(Table3[[#This Row],[EMPLOYEE NAME]],Employees[[Employee Name]:[Office]],6)</f>
        <v>REGULAR</v>
      </c>
      <c r="I308" s="27">
        <f>SUM(Table3[[#This Row],['# SICK LEAVE]:['#OTHERS]])</f>
        <v>0</v>
      </c>
    </row>
    <row r="309" spans="1:9" ht="29.45" customHeight="1" x14ac:dyDescent="0.3">
      <c r="A309">
        <f t="shared" si="4"/>
        <v>304</v>
      </c>
      <c r="B309" t="str">
        <f>IF(ISBLANK('List of Employees'!B387),"",'List of Employees'!B387)</f>
        <v>LAROZA KIM VINCENT L.</v>
      </c>
      <c r="C309" s="25" t="str">
        <f>VLOOKUP(Table3[[#This Row],[EMPLOYEE NAME]],Employees[[Employee Name]:[Office]],6)</f>
        <v>REGULAR</v>
      </c>
      <c r="I309" s="27">
        <f>SUM(Table3[[#This Row],['# SICK LEAVE]:['#OTHERS]])</f>
        <v>0</v>
      </c>
    </row>
    <row r="310" spans="1:9" ht="29.45" customHeight="1" x14ac:dyDescent="0.3">
      <c r="A310">
        <f t="shared" si="4"/>
        <v>305</v>
      </c>
      <c r="B310" t="str">
        <f>IF(ISBLANK('List of Employees'!B388),"",'List of Employees'!B388)</f>
        <v>LAVINA FLORINDA E.</v>
      </c>
      <c r="C310" s="25">
        <f>VLOOKUP(Table3[[#This Row],[EMPLOYEE NAME]],Employees[[Employee Name]:[Office]],6)</f>
        <v>0</v>
      </c>
      <c r="I310" s="27">
        <f>SUM(Table3[[#This Row],['# SICK LEAVE]:['#OTHERS]])</f>
        <v>0</v>
      </c>
    </row>
    <row r="311" spans="1:9" ht="29.45" customHeight="1" x14ac:dyDescent="0.3">
      <c r="A311">
        <f t="shared" si="4"/>
        <v>306</v>
      </c>
      <c r="B311" t="str">
        <f>IF(ISBLANK('List of Employees'!B390),"",'List of Employees'!B390)</f>
        <v>LEPARDO ROWENA R.</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Employees'!B391),"",'List of Employees'!B391)</f>
        <v>LERIO ROSEMARIE V.</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Employees'!B393),"",'List of Employees'!B393)</f>
        <v>LLRENA JANEEN V.</v>
      </c>
      <c r="C313" s="25">
        <f>VLOOKUP(Table3[[#This Row],[EMPLOYEE NAME]],Employees[[Employee Name]:[Office]],6)</f>
        <v>0</v>
      </c>
      <c r="I313" s="27">
        <f>SUM(Table3[[#This Row],['# SICK LEAVE]:['#OTHERS]])</f>
        <v>0</v>
      </c>
    </row>
    <row r="314" spans="1:9" ht="29.45" customHeight="1" x14ac:dyDescent="0.3">
      <c r="A314">
        <f t="shared" si="4"/>
        <v>309</v>
      </c>
      <c r="B314" t="str">
        <f>IF(ISBLANK('List of Employees'!B394),"",'List of Employees'!B394)</f>
        <v>LOGROÑO JONATHAN C.</v>
      </c>
      <c r="C314" s="25" t="str">
        <f>VLOOKUP(Table3[[#This Row],[EMPLOYEE NAME]],Employees[[Employee Name]:[Office]],6)</f>
        <v>JOBCON</v>
      </c>
      <c r="I314" s="27">
        <f>SUM(Table3[[#This Row],['# SICK LEAVE]:['#OTHERS]])</f>
        <v>0</v>
      </c>
    </row>
    <row r="315" spans="1:9" ht="29.45" customHeight="1" x14ac:dyDescent="0.3">
      <c r="A315">
        <f t="shared" si="4"/>
        <v>310</v>
      </c>
      <c r="B315" t="str">
        <f>IF(ISBLANK('List of Employees'!B396),"",'List of Employees'!B396)</f>
        <v>LORENZO JERWIN A.</v>
      </c>
      <c r="C315" s="25">
        <f>VLOOKUP(Table3[[#This Row],[EMPLOYEE NAME]],Employees[[Employee Name]:[Office]],6)</f>
        <v>0</v>
      </c>
      <c r="I315" s="27">
        <f>SUM(Table3[[#This Row],['# SICK LEAVE]:['#OTHERS]])</f>
        <v>0</v>
      </c>
    </row>
    <row r="316" spans="1:9" ht="29.45" customHeight="1" x14ac:dyDescent="0.3">
      <c r="A316">
        <f t="shared" si="4"/>
        <v>311</v>
      </c>
      <c r="B316" t="str">
        <f>IF(ISBLANK('List of Employees'!B397),"",'List of Employees'!B397)</f>
        <v>LORILLA LOIDA P.</v>
      </c>
      <c r="C316" s="25" t="str">
        <f>VLOOKUP(Table3[[#This Row],[EMPLOYEE NAME]],Employees[[Employee Name]:[Office]],6)</f>
        <v>CASUAL</v>
      </c>
      <c r="I316" s="27">
        <f>SUM(Table3[[#This Row],['# SICK LEAVE]:['#OTHERS]])</f>
        <v>0</v>
      </c>
    </row>
    <row r="317" spans="1:9" ht="29.45" customHeight="1" x14ac:dyDescent="0.3">
      <c r="A317">
        <f t="shared" si="4"/>
        <v>312</v>
      </c>
      <c r="B317" t="str">
        <f>IF(ISBLANK('List of Employees'!B398),"",'List of Employees'!B398)</f>
        <v>LOYOLA JANE A.</v>
      </c>
      <c r="C317" s="25" t="str">
        <f>VLOOKUP(Table3[[#This Row],[EMPLOYEE NAME]],Employees[[Employee Name]:[Office]],6)</f>
        <v>REGULAR</v>
      </c>
      <c r="I317" s="27">
        <f>SUM(Table3[[#This Row],['# SICK LEAVE]:['#OTHERS]])</f>
        <v>0</v>
      </c>
    </row>
    <row r="318" spans="1:9" ht="29.45" customHeight="1" x14ac:dyDescent="0.3">
      <c r="A318">
        <f t="shared" si="4"/>
        <v>313</v>
      </c>
      <c r="B318" t="str">
        <f>IF(ISBLANK('List of Employees'!B399),"",'List of Employees'!B399)</f>
        <v>LUCIANO ADELAIDA C.</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Employees'!B401),"",'List of Employees'!B401)</f>
        <v xml:space="preserve">LUNA  FERNANDO  </v>
      </c>
      <c r="C319" s="25" t="str">
        <f>VLOOKUP(Table3[[#This Row],[EMPLOYEE NAME]],Employees[[Employee Name]:[Office]],6)</f>
        <v>REGULAR</v>
      </c>
      <c r="I319" s="27">
        <f>SUM(Table3[[#This Row],['# SICK LEAVE]:['#OTHERS]])</f>
        <v>0</v>
      </c>
    </row>
    <row r="320" spans="1:9" ht="29.45" customHeight="1" x14ac:dyDescent="0.3">
      <c r="A320">
        <f t="shared" si="4"/>
        <v>315</v>
      </c>
      <c r="B320" t="str">
        <f>IF(ISBLANK('List of Employees'!B402),"",'List of Employees'!B402)</f>
        <v>LUNA  ROBERTO V.</v>
      </c>
      <c r="C320" s="25">
        <f>VLOOKUP(Table3[[#This Row],[EMPLOYEE NAME]],Employees[[Employee Name]:[Office]],6)</f>
        <v>0</v>
      </c>
      <c r="I320" s="27">
        <f>SUM(Table3[[#This Row],['# SICK LEAVE]:['#OTHERS]])</f>
        <v>0</v>
      </c>
    </row>
    <row r="321" spans="1:9" ht="29.45" customHeight="1" x14ac:dyDescent="0.3">
      <c r="A321">
        <f t="shared" si="4"/>
        <v>316</v>
      </c>
      <c r="B321" t="str">
        <f>IF(ISBLANK('List of Employees'!B404),"",'List of Employees'!B404)</f>
        <v>LUNA LALAINE D.</v>
      </c>
      <c r="C321" s="25" t="str">
        <f>VLOOKUP(Table3[[#This Row],[EMPLOYEE NAME]],Employees[[Employee Name]:[Office]],6)</f>
        <v>JOBCON</v>
      </c>
      <c r="I321" s="27">
        <f>SUM(Table3[[#This Row],['# SICK LEAVE]:['#OTHERS]])</f>
        <v>0</v>
      </c>
    </row>
    <row r="322" spans="1:9" ht="29.45" customHeight="1" x14ac:dyDescent="0.3">
      <c r="A322">
        <f t="shared" si="4"/>
        <v>317</v>
      </c>
      <c r="B322" t="str">
        <f>IF(ISBLANK('List of Employees'!B406),"",'List of Employees'!B406)</f>
        <v>MABUTI ANA MARIE C.</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Employees'!B408),"",'List of Employees'!B408)</f>
        <v>MACARIO GLENN B.</v>
      </c>
      <c r="C323" s="25">
        <f>VLOOKUP(Table3[[#This Row],[EMPLOYEE NAME]],Employees[[Employee Name]:[Office]],6)</f>
        <v>0</v>
      </c>
      <c r="I323" s="27">
        <f>SUM(Table3[[#This Row],['# SICK LEAVE]:['#OTHERS]])</f>
        <v>0</v>
      </c>
    </row>
    <row r="324" spans="1:9" ht="29.45" customHeight="1" x14ac:dyDescent="0.3">
      <c r="A324">
        <f t="shared" si="4"/>
        <v>319</v>
      </c>
      <c r="B324" t="str">
        <f>IF(ISBLANK('List of Employees'!B409),"",'List of Employees'!B409)</f>
        <v>MACASPAC ELVIRA V.</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Employees'!B410),"",'List of Employees'!B410)</f>
        <v>MACASPAC JOSE VICTOR P.</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Employees'!B411),"",'List of Employees'!B411)</f>
        <v>MADRAZO ALLAN PAUL A.</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Employees'!B412),"",'List of Employees'!B412)</f>
        <v>MAESTRECAMPO LORENA A.</v>
      </c>
      <c r="C327" s="25" t="str">
        <f>VLOOKUP(Table3[[#This Row],[EMPLOYEE NAME]],Employees[[Employee Name]:[Office]],6)</f>
        <v>REGULAR</v>
      </c>
      <c r="I327" s="27">
        <f>SUM(Table3[[#This Row],['# SICK LEAVE]:['#OTHERS]])</f>
        <v>0</v>
      </c>
    </row>
    <row r="328" spans="1:9" ht="29.45" customHeight="1" x14ac:dyDescent="0.3">
      <c r="A328">
        <f t="shared" si="5"/>
        <v>323</v>
      </c>
      <c r="B328" t="str">
        <f>IF(ISBLANK('List of Employees'!B413),"",'List of Employees'!B413)</f>
        <v>MAGO ROLANDO V.</v>
      </c>
      <c r="C328" s="25" t="str">
        <f>VLOOKUP(Table3[[#This Row],[EMPLOYEE NAME]],Employees[[Employee Name]:[Office]],6)</f>
        <v>CASUAL</v>
      </c>
      <c r="I328" s="27">
        <f>SUM(Table3[[#This Row],['# SICK LEAVE]:['#OTHERS]])</f>
        <v>0</v>
      </c>
    </row>
    <row r="329" spans="1:9" ht="29.45" customHeight="1" x14ac:dyDescent="0.3">
      <c r="A329">
        <f t="shared" si="5"/>
        <v>324</v>
      </c>
      <c r="B329" t="str">
        <f>IF(ISBLANK('List of Employees'!B414),"",'List of Employees'!B414)</f>
        <v xml:space="preserve">MAGUINAO GILBERT  </v>
      </c>
      <c r="C329" s="25" t="str">
        <f>VLOOKUP(Table3[[#This Row],[EMPLOYEE NAME]],Employees[[Employee Name]:[Office]],6)</f>
        <v>REGULAR</v>
      </c>
      <c r="I329" s="27">
        <f>SUM(Table3[[#This Row],['# SICK LEAVE]:['#OTHERS]])</f>
        <v>0</v>
      </c>
    </row>
    <row r="330" spans="1:9" ht="29.45" customHeight="1" x14ac:dyDescent="0.3">
      <c r="A330">
        <f t="shared" si="5"/>
        <v>325</v>
      </c>
      <c r="B330" t="str">
        <f>IF(ISBLANK('List of Employees'!B415),"",'List of Employees'!B415)</f>
        <v>MAGUINAO NIÑA F.</v>
      </c>
      <c r="C330" s="25" t="str">
        <f>VLOOKUP(Table3[[#This Row],[EMPLOYEE NAME]],Employees[[Employee Name]:[Office]],6)</f>
        <v>CASUAL</v>
      </c>
      <c r="I330" s="27">
        <f>SUM(Table3[[#This Row],['# SICK LEAVE]:['#OTHERS]])</f>
        <v>0</v>
      </c>
    </row>
    <row r="331" spans="1:9" ht="29.45" customHeight="1" x14ac:dyDescent="0.3">
      <c r="A331">
        <f t="shared" si="5"/>
        <v>326</v>
      </c>
      <c r="B331" t="str">
        <f>IF(ISBLANK('List of Employees'!B416),"",'List of Employees'!B416)</f>
        <v>MALABANAN ALMA A.</v>
      </c>
      <c r="C331" s="25" t="str">
        <f>VLOOKUP(Table3[[#This Row],[EMPLOYEE NAME]],Employees[[Employee Name]:[Office]],6)</f>
        <v>REGULAR</v>
      </c>
      <c r="I331" s="27">
        <f>SUM(Table3[[#This Row],['# SICK LEAVE]:['#OTHERS]])</f>
        <v>0</v>
      </c>
    </row>
    <row r="332" spans="1:9" ht="29.45" customHeight="1" x14ac:dyDescent="0.3">
      <c r="A332">
        <f t="shared" si="5"/>
        <v>327</v>
      </c>
      <c r="B332" t="str">
        <f>IF(ISBLANK('List of Employees'!B417),"",'List of Employees'!B417)</f>
        <v>MALANAN JENNYLYN R.</v>
      </c>
      <c r="C332" s="25" t="str">
        <f>VLOOKUP(Table3[[#This Row],[EMPLOYEE NAME]],Employees[[Employee Name]:[Office]],6)</f>
        <v>CASUAL</v>
      </c>
      <c r="I332" s="27">
        <f>SUM(Table3[[#This Row],['# SICK LEAVE]:['#OTHERS]])</f>
        <v>0</v>
      </c>
    </row>
    <row r="333" spans="1:9" ht="29.45" customHeight="1" x14ac:dyDescent="0.3">
      <c r="A333">
        <f t="shared" si="5"/>
        <v>328</v>
      </c>
      <c r="B333" t="str">
        <f>IF(ISBLANK('List of Employees'!B418),"",'List of Employees'!B418)</f>
        <v>MALIGAYA NELITA M.</v>
      </c>
      <c r="C333" s="25" t="str">
        <f>VLOOKUP(Table3[[#This Row],[EMPLOYEE NAME]],Employees[[Employee Name]:[Office]],6)</f>
        <v>REGULAR</v>
      </c>
      <c r="I333" s="27">
        <f>SUM(Table3[[#This Row],['# SICK LEAVE]:['#OTHERS]])</f>
        <v>0</v>
      </c>
    </row>
    <row r="334" spans="1:9" ht="29.45" customHeight="1" x14ac:dyDescent="0.3">
      <c r="A334">
        <f t="shared" si="5"/>
        <v>329</v>
      </c>
      <c r="B334" t="str">
        <f>IF(ISBLANK('List of Employees'!B420),"",'List of Employees'!B420)</f>
        <v>MALUBAY MELINDA D.</v>
      </c>
      <c r="C334" s="25" t="str">
        <f>VLOOKUP(Table3[[#This Row],[EMPLOYEE NAME]],Employees[[Employee Name]:[Office]],6)</f>
        <v>REGULAR</v>
      </c>
      <c r="I334" s="27">
        <f>SUM(Table3[[#This Row],['# SICK LEAVE]:['#OTHERS]])</f>
        <v>0</v>
      </c>
    </row>
    <row r="335" spans="1:9" ht="29.45" customHeight="1" x14ac:dyDescent="0.3">
      <c r="A335">
        <f t="shared" si="5"/>
        <v>330</v>
      </c>
      <c r="B335" t="str">
        <f>IF(ISBLANK('List of Employees'!B422),"",'List of Employees'!B422)</f>
        <v>MANALO ABEGAIL T.</v>
      </c>
      <c r="C335" s="25">
        <f>VLOOKUP(Table3[[#This Row],[EMPLOYEE NAME]],Employees[[Employee Name]:[Office]],6)</f>
        <v>0</v>
      </c>
      <c r="I335" s="27">
        <f>SUM(Table3[[#This Row],['# SICK LEAVE]:['#OTHERS]])</f>
        <v>0</v>
      </c>
    </row>
    <row r="336" spans="1:9" ht="29.45" customHeight="1" x14ac:dyDescent="0.3">
      <c r="A336">
        <f t="shared" si="5"/>
        <v>331</v>
      </c>
      <c r="B336" t="str">
        <f>IF(ISBLANK('List of Employees'!B423),"",'List of Employees'!B423)</f>
        <v xml:space="preserve">MANALO CATALINA  </v>
      </c>
      <c r="C336" s="25">
        <f>VLOOKUP(Table3[[#This Row],[EMPLOYEE NAME]],Employees[[Employee Name]:[Office]],6)</f>
        <v>0</v>
      </c>
      <c r="I336" s="27">
        <f>SUM(Table3[[#This Row],['# SICK LEAVE]:['#OTHERS]])</f>
        <v>0</v>
      </c>
    </row>
    <row r="337" spans="1:9" ht="29.45" customHeight="1" x14ac:dyDescent="0.3">
      <c r="A337">
        <f t="shared" si="5"/>
        <v>332</v>
      </c>
      <c r="B337" t="str">
        <f>IF(ISBLANK('List of Employees'!B424),"",'List of Employees'!B424)</f>
        <v>MANALO CELSA B.</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Employees'!B426),"",'List of Employees'!B426)</f>
        <v>MANALO EDITHA V.</v>
      </c>
      <c r="C338" s="25" t="str">
        <f>VLOOKUP(Table3[[#This Row],[EMPLOYEE NAME]],Employees[[Employee Name]:[Office]],6)</f>
        <v>REGULAR</v>
      </c>
      <c r="I338" s="27">
        <f>SUM(Table3[[#This Row],['# SICK LEAVE]:['#OTHERS]])</f>
        <v>0</v>
      </c>
    </row>
    <row r="339" spans="1:9" ht="29.45" customHeight="1" x14ac:dyDescent="0.3">
      <c r="A339">
        <f t="shared" si="5"/>
        <v>334</v>
      </c>
      <c r="B339" t="str">
        <f>IF(ISBLANK('List of Employees'!B427),"",'List of Employees'!B427)</f>
        <v>MANALO ELIADA F.</v>
      </c>
      <c r="C339" s="25" t="str">
        <f>VLOOKUP(Table3[[#This Row],[EMPLOYEE NAME]],Employees[[Employee Name]:[Office]],6)</f>
        <v>REGULAR</v>
      </c>
      <c r="I339" s="27">
        <f>SUM(Table3[[#This Row],['# SICK LEAVE]:['#OTHERS]])</f>
        <v>0</v>
      </c>
    </row>
    <row r="340" spans="1:9" ht="29.45" customHeight="1" x14ac:dyDescent="0.3">
      <c r="A340">
        <f t="shared" si="5"/>
        <v>335</v>
      </c>
      <c r="B340" t="str">
        <f>IF(ISBLANK('List of Employees'!B430),"",'List of Employees'!B430)</f>
        <v xml:space="preserve">MANALO MA. ANDREA MAE H. </v>
      </c>
      <c r="C340" s="25">
        <f>VLOOKUP(Table3[[#This Row],[EMPLOYEE NAME]],Employees[[Employee Name]:[Office]],6)</f>
        <v>0</v>
      </c>
      <c r="I340" s="27">
        <f>SUM(Table3[[#This Row],['# SICK LEAVE]:['#OTHERS]])</f>
        <v>0</v>
      </c>
    </row>
    <row r="341" spans="1:9" ht="29.45" customHeight="1" x14ac:dyDescent="0.3">
      <c r="A341">
        <f t="shared" si="5"/>
        <v>336</v>
      </c>
      <c r="B341" t="str">
        <f>IF(ISBLANK('List of Employees'!B431),"",'List of Employees'!B431)</f>
        <v>MANALO STEPHANIE C.</v>
      </c>
      <c r="C341" s="25">
        <f>VLOOKUP(Table3[[#This Row],[EMPLOYEE NAME]],Employees[[Employee Name]:[Office]],6)</f>
        <v>0</v>
      </c>
      <c r="I341" s="27">
        <f>SUM(Table3[[#This Row],['# SICK LEAVE]:['#OTHERS]])</f>
        <v>0</v>
      </c>
    </row>
    <row r="342" spans="1:9" ht="29.45" customHeight="1" x14ac:dyDescent="0.3">
      <c r="A342">
        <f t="shared" si="5"/>
        <v>337</v>
      </c>
      <c r="B342" t="str">
        <f>IF(ISBLANK('List of Employees'!B433),"",'List of Employees'!B433)</f>
        <v>MANGUINAO NIÑA P.</v>
      </c>
      <c r="C342" s="25">
        <f>VLOOKUP(Table3[[#This Row],[EMPLOYEE NAME]],Employees[[Employee Name]:[Office]],6)</f>
        <v>0</v>
      </c>
      <c r="I342" s="27">
        <f>SUM(Table3[[#This Row],['# SICK LEAVE]:['#OTHERS]])</f>
        <v>0</v>
      </c>
    </row>
    <row r="343" spans="1:9" ht="29.45" customHeight="1" x14ac:dyDescent="0.3">
      <c r="A343">
        <f t="shared" si="5"/>
        <v>338</v>
      </c>
      <c r="B343" t="str">
        <f>IF(ISBLANK('List of Employees'!B434),"",'List of Employees'!B434)</f>
        <v>MANIMTIM JOJIT A.</v>
      </c>
      <c r="C343" s="25" t="str">
        <f>VLOOKUP(Table3[[#This Row],[EMPLOYEE NAME]],Employees[[Employee Name]:[Office]],6)</f>
        <v>REGULAR</v>
      </c>
      <c r="I343" s="27">
        <f>SUM(Table3[[#This Row],['# SICK LEAVE]:['#OTHERS]])</f>
        <v>0</v>
      </c>
    </row>
    <row r="344" spans="1:9" ht="29.45" customHeight="1" x14ac:dyDescent="0.3">
      <c r="A344">
        <f t="shared" si="5"/>
        <v>339</v>
      </c>
      <c r="B344" t="str">
        <f>IF(ISBLANK('List of Employees'!B435),"",'List of Employees'!B435)</f>
        <v>MANLANGIT LEONILA R.</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Employees'!B437),"",'List of Employees'!B437)</f>
        <v>MARAÑON AMY LOU T.</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Employees'!B438),"",'List of Employees'!B438)</f>
        <v>MARASIGAN  YOLANDA A.</v>
      </c>
      <c r="C346" s="25">
        <f>VLOOKUP(Table3[[#This Row],[EMPLOYEE NAME]],Employees[[Employee Name]:[Office]],6)</f>
        <v>0</v>
      </c>
      <c r="I346" s="27">
        <f>SUM(Table3[[#This Row],['# SICK LEAVE]:['#OTHERS]])</f>
        <v>0</v>
      </c>
    </row>
    <row r="347" spans="1:9" ht="29.45" customHeight="1" x14ac:dyDescent="0.3">
      <c r="A347">
        <f t="shared" si="5"/>
        <v>342</v>
      </c>
      <c r="B347" t="str">
        <f>IF(ISBLANK('List of Employees'!B439),"",'List of Employees'!B439)</f>
        <v>MARASIGAN AGUINO D.</v>
      </c>
      <c r="C347" s="25" t="str">
        <f>VLOOKUP(Table3[[#This Row],[EMPLOYEE NAME]],Employees[[Employee Name]:[Office]],6)</f>
        <v>CASUAL</v>
      </c>
      <c r="I347" s="27">
        <f>SUM(Table3[[#This Row],['# SICK LEAVE]:['#OTHERS]])</f>
        <v>0</v>
      </c>
    </row>
    <row r="348" spans="1:9" ht="29.45" customHeight="1" x14ac:dyDescent="0.3">
      <c r="A348">
        <f t="shared" si="5"/>
        <v>343</v>
      </c>
      <c r="B348" t="str">
        <f>IF(ISBLANK('List of Employees'!B440),"",'List of Employees'!B440)</f>
        <v>MARASIGAN ARIEL M.</v>
      </c>
      <c r="C348" s="25">
        <f>VLOOKUP(Table3[[#This Row],[EMPLOYEE NAME]],Employees[[Employee Name]:[Office]],6)</f>
        <v>0</v>
      </c>
      <c r="I348" s="27">
        <f>SUM(Table3[[#This Row],['# SICK LEAVE]:['#OTHERS]])</f>
        <v>0</v>
      </c>
    </row>
    <row r="349" spans="1:9" ht="29.45" customHeight="1" x14ac:dyDescent="0.3">
      <c r="A349">
        <f t="shared" si="5"/>
        <v>344</v>
      </c>
      <c r="B349" t="str">
        <f>IF(ISBLANK('List of Employees'!B441),"",'List of Employees'!B441)</f>
        <v>MARASIGAN BIENVENIDO E.</v>
      </c>
      <c r="C349" s="25" t="str">
        <f>VLOOKUP(Table3[[#This Row],[EMPLOYEE NAME]],Employees[[Employee Name]:[Office]],6)</f>
        <v>CASUAL</v>
      </c>
      <c r="I349" s="27">
        <f>SUM(Table3[[#This Row],['# SICK LEAVE]:['#OTHERS]])</f>
        <v>0</v>
      </c>
    </row>
    <row r="350" spans="1:9" ht="29.45" customHeight="1" x14ac:dyDescent="0.3">
      <c r="A350">
        <f t="shared" si="5"/>
        <v>345</v>
      </c>
      <c r="B350" t="str">
        <f>IF(ISBLANK('List of Employees'!B443),"",'List of Employees'!B443)</f>
        <v xml:space="preserve">MARASIGAN DANIEL  </v>
      </c>
      <c r="C350" s="25" t="str">
        <f>VLOOKUP(Table3[[#This Row],[EMPLOYEE NAME]],Employees[[Employee Name]:[Office]],6)</f>
        <v>REGULAR</v>
      </c>
      <c r="I350" s="27">
        <f>SUM(Table3[[#This Row],['# SICK LEAVE]:['#OTHERS]])</f>
        <v>0</v>
      </c>
    </row>
    <row r="351" spans="1:9" ht="29.45" customHeight="1" x14ac:dyDescent="0.3">
      <c r="A351">
        <f t="shared" si="5"/>
        <v>346</v>
      </c>
      <c r="B351" t="str">
        <f>IF(ISBLANK('List of Employees'!B444),"",'List of Employees'!B444)</f>
        <v>MARASIGAN GINALYN D.</v>
      </c>
      <c r="C351" s="25" t="str">
        <f>VLOOKUP(Table3[[#This Row],[EMPLOYEE NAME]],Employees[[Employee Name]:[Office]],6)</f>
        <v>REGULAR</v>
      </c>
      <c r="I351" s="27">
        <f>SUM(Table3[[#This Row],['# SICK LEAVE]:['#OTHERS]])</f>
        <v>0</v>
      </c>
    </row>
    <row r="352" spans="1:9" ht="29.45" customHeight="1" x14ac:dyDescent="0.3">
      <c r="A352">
        <f t="shared" si="5"/>
        <v>347</v>
      </c>
      <c r="B352" t="str">
        <f>IF(ISBLANK('List of Employees'!B445),"",'List of Employees'!B445)</f>
        <v>MARASIGAN INOCENCIA P.</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Employees'!B446),"",'List of Employees'!B446)</f>
        <v>MARASIGAN MARIFE C.</v>
      </c>
      <c r="C353" s="25" t="str">
        <f>VLOOKUP(Table3[[#This Row],[EMPLOYEE NAME]],Employees[[Employee Name]:[Office]],6)</f>
        <v>JOBCON</v>
      </c>
      <c r="I353" s="27">
        <f>SUM(Table3[[#This Row],['# SICK LEAVE]:['#OTHERS]])</f>
        <v>0</v>
      </c>
    </row>
    <row r="354" spans="1:9" ht="29.45" customHeight="1" x14ac:dyDescent="0.3">
      <c r="A354">
        <f t="shared" si="5"/>
        <v>349</v>
      </c>
      <c r="B354" t="str">
        <f>IF(ISBLANK('List of Employees'!B447),"",'List of Employees'!B447)</f>
        <v>MARCIAL RUSTICO B.</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Employees'!B448),"",'List of Employees'!B448)</f>
        <v>MARDO MELINDA E.</v>
      </c>
      <c r="C355" s="25">
        <f>VLOOKUP(Table3[[#This Row],[EMPLOYEE NAME]],Employees[[Employee Name]:[Office]],6)</f>
        <v>0</v>
      </c>
      <c r="I355" s="27">
        <f>SUM(Table3[[#This Row],['# SICK LEAVE]:['#OTHERS]])</f>
        <v>0</v>
      </c>
    </row>
    <row r="356" spans="1:9" ht="29.45" customHeight="1" x14ac:dyDescent="0.3">
      <c r="A356">
        <f t="shared" si="5"/>
        <v>351</v>
      </c>
      <c r="B356" t="str">
        <f>IF(ISBLANK('List of Employees'!B449),"",'List of Employees'!B449)</f>
        <v>MARINDUQUE ANNE RENELYN P.</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Employees'!B451),"",'List of Employees'!B451)</f>
        <v>MARINDUQUE ERNESTO P.</v>
      </c>
      <c r="C357" s="25" t="str">
        <f>VLOOKUP(Table3[[#This Row],[EMPLOYEE NAME]],Employees[[Employee Name]:[Office]],6)</f>
        <v>REGULAR</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Employees'!B453),"",'List of Employees'!B453)</f>
        <v>MARINDUQUE MARISSA M.</v>
      </c>
      <c r="C359" s="25" t="str">
        <f>VLOOKUP(Table3[[#This Row],[EMPLOYEE NAME]],Employees[[Employee Name]:[Office]],6)</f>
        <v>REGULAR</v>
      </c>
      <c r="I359" s="27">
        <f>SUM(Table3[[#This Row],['# SICK LEAVE]:['#OTHERS]])</f>
        <v>0</v>
      </c>
    </row>
    <row r="360" spans="1:9" ht="29.45" customHeight="1" x14ac:dyDescent="0.3">
      <c r="A360">
        <f t="shared" si="5"/>
        <v>355</v>
      </c>
      <c r="B360" t="str">
        <f>IF(ISBLANK('List of Employees'!B454),"",'List of Employees'!B454)</f>
        <v>MARINDUQUE ROWENA G.</v>
      </c>
      <c r="C360" s="25" t="str">
        <f>VLOOKUP(Table3[[#This Row],[EMPLOYEE NAME]],Employees[[Employee Name]:[Office]],6)</f>
        <v>CASUAL</v>
      </c>
      <c r="I360" s="27">
        <f>SUM(Table3[[#This Row],['# SICK LEAVE]:['#OTHERS]])</f>
        <v>0</v>
      </c>
    </row>
    <row r="361" spans="1:9" ht="29.45" customHeight="1" x14ac:dyDescent="0.3">
      <c r="A361">
        <f t="shared" si="5"/>
        <v>356</v>
      </c>
      <c r="B361" t="str">
        <f>IF(ISBLANK('List of Employees'!B455),"",'List of Employees'!B455)</f>
        <v>MARQUEZ HENSLEY B.</v>
      </c>
      <c r="C361" s="25">
        <f>VLOOKUP(Table3[[#This Row],[EMPLOYEE NAME]],Employees[[Employee Name]:[Office]],6)</f>
        <v>0</v>
      </c>
      <c r="I361" s="27">
        <f>SUM(Table3[[#This Row],['# SICK LEAVE]:['#OTHERS]])</f>
        <v>0</v>
      </c>
    </row>
    <row r="362" spans="1:9" ht="29.45" customHeight="1" x14ac:dyDescent="0.3">
      <c r="A362">
        <f t="shared" si="5"/>
        <v>357</v>
      </c>
      <c r="B362" t="str">
        <f>IF(ISBLANK('List of Employees'!B456),"",'List of Employees'!B456)</f>
        <v>MARQUEZ LOLITA R.</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Employees'!B457),"",'List of Employees'!B457)</f>
        <v>MARTINEZ BELEN B.</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Employees'!B458),"",'List of Employees'!B458)</f>
        <v>MARTINEZ EMER V.</v>
      </c>
      <c r="C364" s="25" t="str">
        <f>VLOOKUP(Table3[[#This Row],[EMPLOYEE NAME]],Employees[[Employee Name]:[Office]],6)</f>
        <v>REGULAR</v>
      </c>
      <c r="I364" s="27">
        <f>SUM(Table3[[#This Row],['# SICK LEAVE]:['#OTHERS]])</f>
        <v>0</v>
      </c>
    </row>
    <row r="365" spans="1:9" ht="29.45" customHeight="1" x14ac:dyDescent="0.3">
      <c r="A365">
        <f t="shared" si="5"/>
        <v>360</v>
      </c>
      <c r="B365" t="str">
        <f>IF(ISBLANK('List of Employees'!B459),"",'List of Employees'!B459)</f>
        <v>MARUNDAN MARIA FLOR M.</v>
      </c>
      <c r="C365" s="25" t="str">
        <f>VLOOKUP(Table3[[#This Row],[EMPLOYEE NAME]],Employees[[Employee Name]:[Office]],6)</f>
        <v>REGULAR</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Employees'!B462),"",'List of Employees'!B462)</f>
        <v>MAURICIO MARIZIEL M.</v>
      </c>
      <c r="C367" s="25" t="str">
        <f>VLOOKUP(Table3[[#This Row],[EMPLOYEE NAME]],Employees[[Employee Name]:[Office]],6)</f>
        <v>CASUAL</v>
      </c>
      <c r="I367" s="27">
        <f>SUM(Table3[[#This Row],['# SICK LEAVE]:['#OTHERS]])</f>
        <v>0</v>
      </c>
    </row>
    <row r="368" spans="1:9" ht="29.45" customHeight="1" x14ac:dyDescent="0.3">
      <c r="A368">
        <f t="shared" si="5"/>
        <v>363</v>
      </c>
      <c r="B368" t="str">
        <f>IF(ISBLANK('List of Employees'!B463),"",'List of Employees'!B463)</f>
        <v>MAWAK MIA PAULEEN B.</v>
      </c>
      <c r="C368" s="25" t="str">
        <f>VLOOKUP(Table3[[#This Row],[EMPLOYEE NAME]],Employees[[Employee Name]:[Office]],6)</f>
        <v>REGULAR</v>
      </c>
      <c r="I368" s="27">
        <f>SUM(Table3[[#This Row],['# SICK LEAVE]:['#OTHERS]])</f>
        <v>0</v>
      </c>
    </row>
    <row r="369" spans="1:9" ht="29.45" customHeight="1" x14ac:dyDescent="0.3">
      <c r="A369">
        <f t="shared" si="5"/>
        <v>364</v>
      </c>
      <c r="B369" t="str">
        <f>IF(ISBLANK('List of Employees'!B464),"",'List of Employees'!B464)</f>
        <v>MELADO LEONILA JR P.</v>
      </c>
      <c r="C369" s="25" t="str">
        <f>VLOOKUP(Table3[[#This Row],[EMPLOYEE NAME]],Employees[[Employee Name]:[Office]],6)</f>
        <v>JOBCON</v>
      </c>
      <c r="I369" s="27">
        <f>SUM(Table3[[#This Row],['# SICK LEAVE]:['#OTHERS]])</f>
        <v>0</v>
      </c>
    </row>
    <row r="370" spans="1:9" ht="29.45" customHeight="1" x14ac:dyDescent="0.3">
      <c r="A370">
        <f t="shared" si="5"/>
        <v>365</v>
      </c>
      <c r="B370" t="str">
        <f>IF(ISBLANK('List of Employees'!B465),"",'List of Employees'!B465)</f>
        <v>MELADO LEONILO JR. P.</v>
      </c>
      <c r="C370" s="25">
        <f>VLOOKUP(Table3[[#This Row],[EMPLOYEE NAME]],Employees[[Employee Name]:[Office]],6)</f>
        <v>0</v>
      </c>
      <c r="I370" s="27">
        <f>SUM(Table3[[#This Row],['# SICK LEAVE]:['#OTHERS]])</f>
        <v>0</v>
      </c>
    </row>
    <row r="371" spans="1:9" ht="29.45" customHeight="1" x14ac:dyDescent="0.3">
      <c r="A371">
        <f t="shared" si="5"/>
        <v>366</v>
      </c>
      <c r="B371" t="str">
        <f>IF(ISBLANK('List of Employees'!B467),"",'List of Employees'!B467)</f>
        <v>MENDOZA ARRIES N.</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Employees'!B468),"",'List of Employees'!B468)</f>
        <v>MENDOZA ERNESTO JR R.</v>
      </c>
      <c r="C372" s="25">
        <f>VLOOKUP(Table3[[#This Row],[EMPLOYEE NAME]],Employees[[Employee Name]:[Office]],6)</f>
        <v>0</v>
      </c>
      <c r="I372" s="27">
        <f>SUM(Table3[[#This Row],['# SICK LEAVE]:['#OTHERS]])</f>
        <v>0</v>
      </c>
    </row>
    <row r="373" spans="1:9" ht="29.45" customHeight="1" x14ac:dyDescent="0.3">
      <c r="A373">
        <f t="shared" si="5"/>
        <v>368</v>
      </c>
      <c r="B373" t="str">
        <f>IF(ISBLANK('List of Employees'!B469),"",'List of Employees'!B469)</f>
        <v>MENDOZA JUANITO N.</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Employees'!B470),"",'List of Employees'!B470)</f>
        <v>MENDOZA LELISA L.</v>
      </c>
      <c r="C374" s="25" t="str">
        <f>VLOOKUP(Table3[[#This Row],[EMPLOYEE NAME]],Employees[[Employee Name]:[Office]],6)</f>
        <v>REGULAR</v>
      </c>
      <c r="I374" s="27">
        <f>SUM(Table3[[#This Row],['# SICK LEAVE]:['#OTHERS]])</f>
        <v>0</v>
      </c>
    </row>
    <row r="375" spans="1:9" ht="29.45" customHeight="1" x14ac:dyDescent="0.3">
      <c r="A375">
        <f t="shared" si="5"/>
        <v>370</v>
      </c>
      <c r="B375" t="str">
        <f>IF(ISBLANK('List of Employees'!B471),"",'List of Employees'!B471)</f>
        <v>MENDOZA LOURDES G.</v>
      </c>
      <c r="C375" s="25" t="str">
        <f>VLOOKUP(Table3[[#This Row],[EMPLOYEE NAME]],Employees[[Employee Name]:[Office]],6)</f>
        <v>REGULAR</v>
      </c>
      <c r="I375" s="27">
        <f>SUM(Table3[[#This Row],['# SICK LEAVE]:['#OTHERS]])</f>
        <v>0</v>
      </c>
    </row>
    <row r="376" spans="1:9" ht="29.45" customHeight="1" x14ac:dyDescent="0.3">
      <c r="A376">
        <f t="shared" si="5"/>
        <v>371</v>
      </c>
      <c r="B376" t="str">
        <f>IF(ISBLANK('List of Employees'!B472),"",'List of Employees'!B472)</f>
        <v>MENDOZA MARIA ABIGAIL A.</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Employees'!B473),"",'List of Employees'!B473)</f>
        <v>MENDOZA MARICEL C.</v>
      </c>
      <c r="C377" s="25" t="str">
        <f>VLOOKUP(Table3[[#This Row],[EMPLOYEE NAME]],Employees[[Employee Name]:[Office]],6)</f>
        <v>CASUAL</v>
      </c>
      <c r="I377" s="27">
        <f>SUM(Table3[[#This Row],['# SICK LEAVE]:['#OTHERS]])</f>
        <v>0</v>
      </c>
    </row>
    <row r="378" spans="1:9" ht="29.45" customHeight="1" x14ac:dyDescent="0.3">
      <c r="A378">
        <f t="shared" si="5"/>
        <v>373</v>
      </c>
      <c r="B378" t="str">
        <f>IF(ISBLANK('List of Employees'!B474),"",'List of Employees'!B474)</f>
        <v>MENDOZA MARVIC M.</v>
      </c>
      <c r="C378" s="25" t="str">
        <f>VLOOKUP(Table3[[#This Row],[EMPLOYEE NAME]],Employees[[Employee Name]:[Office]],6)</f>
        <v>REGULAR</v>
      </c>
      <c r="I378" s="27">
        <f>SUM(Table3[[#This Row],['# SICK LEAVE]:['#OTHERS]])</f>
        <v>0</v>
      </c>
    </row>
    <row r="379" spans="1:9" ht="29.45" customHeight="1" x14ac:dyDescent="0.3">
      <c r="A379">
        <f t="shared" si="5"/>
        <v>374</v>
      </c>
      <c r="B379" t="str">
        <f>IF(ISBLANK('List of Employees'!B475),"",'List of Employees'!B475)</f>
        <v>MENDOZA NORA A.</v>
      </c>
      <c r="C379" s="25" t="str">
        <f>VLOOKUP(Table3[[#This Row],[EMPLOYEE NAME]],Employees[[Employee Name]:[Office]],6)</f>
        <v>REGULAR</v>
      </c>
      <c r="I379" s="27">
        <f>SUM(Table3[[#This Row],['# SICK LEAVE]:['#OTHERS]])</f>
        <v>0</v>
      </c>
    </row>
    <row r="380" spans="1:9" ht="29.45" customHeight="1" x14ac:dyDescent="0.3">
      <c r="A380">
        <f t="shared" si="5"/>
        <v>375</v>
      </c>
      <c r="B380" t="str">
        <f>IF(ISBLANK('List of Employees'!B476),"",'List of Employees'!B476)</f>
        <v>MENDOZA PATRICK O.</v>
      </c>
      <c r="C380" s="25" t="str">
        <f>VLOOKUP(Table3[[#This Row],[EMPLOYEE NAME]],Employees[[Employee Name]:[Office]],6)</f>
        <v>JOBCON</v>
      </c>
      <c r="I380" s="27">
        <f>SUM(Table3[[#This Row],['# SICK LEAVE]:['#OTHERS]])</f>
        <v>0</v>
      </c>
    </row>
    <row r="381" spans="1:9" ht="29.45" customHeight="1" x14ac:dyDescent="0.3">
      <c r="A381">
        <f t="shared" si="5"/>
        <v>376</v>
      </c>
      <c r="B381" t="str">
        <f>IF(ISBLANK('List of Employees'!B477),"",'List of Employees'!B477)</f>
        <v>MENDOZA PRESCILA S.</v>
      </c>
      <c r="C381" s="25" t="str">
        <f>VLOOKUP(Table3[[#This Row],[EMPLOYEE NAME]],Employees[[Employee Name]:[Office]],6)</f>
        <v>REGULAR</v>
      </c>
      <c r="I381" s="27">
        <f>SUM(Table3[[#This Row],['# SICK LEAVE]:['#OTHERS]])</f>
        <v>0</v>
      </c>
    </row>
    <row r="382" spans="1:9" ht="29.45" customHeight="1" x14ac:dyDescent="0.3">
      <c r="A382">
        <f t="shared" si="5"/>
        <v>377</v>
      </c>
      <c r="B382" t="str">
        <f>IF(ISBLANK('List of Employees'!B480),"",'List of Employees'!B480)</f>
        <v>MERCADO ARLENNIE D.</v>
      </c>
      <c r="C382" s="25" t="str">
        <f>VLOOKUP(Table3[[#This Row],[EMPLOYEE NAME]],Employees[[Employee Name]:[Office]],6)</f>
        <v>CASUAL</v>
      </c>
      <c r="I382" s="27">
        <f>SUM(Table3[[#This Row],['# SICK LEAVE]:['#OTHERS]])</f>
        <v>0</v>
      </c>
    </row>
    <row r="383" spans="1:9" ht="29.45" customHeight="1" x14ac:dyDescent="0.3">
      <c r="A383">
        <f t="shared" si="5"/>
        <v>378</v>
      </c>
      <c r="B383" t="str">
        <f>IF(ISBLANK('List of Employees'!B481),"",'List of Employees'!B481)</f>
        <v xml:space="preserve">MERCADO NAZARIO  </v>
      </c>
      <c r="C383" s="25" t="str">
        <f>VLOOKUP(Table3[[#This Row],[EMPLOYEE NAME]],Employees[[Employee Name]:[Office]],6)</f>
        <v>REGULAR</v>
      </c>
      <c r="I383" s="27">
        <f>SUM(Table3[[#This Row],['# SICK LEAVE]:['#OTHERS]])</f>
        <v>0</v>
      </c>
    </row>
    <row r="384" spans="1:9" ht="29.45" customHeight="1" x14ac:dyDescent="0.3">
      <c r="A384">
        <f t="shared" si="5"/>
        <v>379</v>
      </c>
      <c r="B384" t="str">
        <f>IF(ISBLANK('List of Employees'!B482),"",'List of Employees'!B482)</f>
        <v>MERCADO RENGIE M.</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Employees'!B486),"",'List of Employees'!B486)</f>
        <v>MIRANDA BIENVENIDO D.</v>
      </c>
      <c r="C385" s="25">
        <f>VLOOKUP(Table3[[#This Row],[EMPLOYEE NAME]],Employees[[Employee Name]:[Office]],6)</f>
        <v>0</v>
      </c>
      <c r="I385" s="27">
        <f>SUM(Table3[[#This Row],['# SICK LEAVE]:['#OTHERS]])</f>
        <v>0</v>
      </c>
    </row>
    <row r="386" spans="1:9" ht="29.45" customHeight="1" x14ac:dyDescent="0.3">
      <c r="A386">
        <f t="shared" si="5"/>
        <v>381</v>
      </c>
      <c r="B386" t="str">
        <f>IF(ISBLANK('List of Employees'!B487),"",'List of Employees'!B487)</f>
        <v>MIRANDA MARIA LOIDA M.</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Employees'!B488),"",'List of Employees'!B488)</f>
        <v>MIRANDA NICOLE MAY B.</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Employees'!B489),"",'List of Employees'!B489)</f>
        <v>MIRANDA ROBERTO D.</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Employees'!B490),"",'List of Employees'!B490)</f>
        <v>AY</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Employees'!B491),"",'List of Employees'!B491)</f>
        <v>MOLOD EMMA D.</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Employees'!B492),"",'List of Employees'!B492)</f>
        <v>MONREAL GREGORIO M.</v>
      </c>
      <c r="C391" s="25" t="str">
        <f>VLOOKUP(Table3[[#This Row],[EMPLOYEE NAME]],Employees[[Employee Name]:[Office]],6)</f>
        <v>CO TERM</v>
      </c>
      <c r="I391" s="27">
        <f>SUM(Table3[[#This Row],['# SICK LEAVE]:['#OTHERS]])</f>
        <v>0</v>
      </c>
    </row>
    <row r="392" spans="1:9" ht="29.45" customHeight="1" x14ac:dyDescent="0.3">
      <c r="A392">
        <f t="shared" si="6"/>
        <v>387</v>
      </c>
      <c r="B392" t="str">
        <f>IF(ISBLANK('List of Employees'!B499),"",'List of Employees'!B499)</f>
        <v>MULINGTAPANG GUILLERMA O.</v>
      </c>
      <c r="C392" s="25" t="str">
        <f>VLOOKUP(Table3[[#This Row],[EMPLOYEE NAME]],Employees[[Employee Name]:[Office]],6)</f>
        <v>CASUAL</v>
      </c>
      <c r="I392" s="27">
        <f>SUM(Table3[[#This Row],['# SICK LEAVE]:['#OTHERS]])</f>
        <v>0</v>
      </c>
    </row>
    <row r="393" spans="1:9" ht="29.45" customHeight="1" x14ac:dyDescent="0.3">
      <c r="A393">
        <f t="shared" si="6"/>
        <v>388</v>
      </c>
      <c r="B393" t="str">
        <f>IF(ISBLANK('List of Employees'!B500),"",'List of Employees'!B500)</f>
        <v>NACARIO GLENN B.</v>
      </c>
      <c r="C393" s="25" t="str">
        <f>VLOOKUP(Table3[[#This Row],[EMPLOYEE NAME]],Employees[[Employee Name]:[Office]],6)</f>
        <v>CASUAL</v>
      </c>
      <c r="I393" s="27">
        <f>SUM(Table3[[#This Row],['# SICK LEAVE]:['#OTHERS]])</f>
        <v>0</v>
      </c>
    </row>
    <row r="394" spans="1:9" ht="29.45" customHeight="1" x14ac:dyDescent="0.3">
      <c r="A394">
        <f t="shared" si="6"/>
        <v>389</v>
      </c>
      <c r="B394" t="str">
        <f>IF(ISBLANK('List of Employees'!B501),"",'List of Employees'!B501)</f>
        <v>NATANAUAN GILBERTO A.</v>
      </c>
      <c r="C394" s="25">
        <f>VLOOKUP(Table3[[#This Row],[EMPLOYEE NAME]],Employees[[Employee Name]:[Office]],6)</f>
        <v>0</v>
      </c>
      <c r="I394" s="27">
        <f>SUM(Table3[[#This Row],['# SICK LEAVE]:['#OTHERS]])</f>
        <v>0</v>
      </c>
    </row>
    <row r="395" spans="1:9" ht="29.45" customHeight="1" x14ac:dyDescent="0.3">
      <c r="A395">
        <f t="shared" si="6"/>
        <v>390</v>
      </c>
      <c r="B395" t="str">
        <f>IF(ISBLANK('List of Employees'!B502),"",'List of Employees'!B502)</f>
        <v>NATANAUAN MARY JANE G.</v>
      </c>
      <c r="C395" s="25" t="str">
        <f>VLOOKUP(Table3[[#This Row],[EMPLOYEE NAME]],Employees[[Employee Name]:[Office]],6)</f>
        <v>CASUAL</v>
      </c>
      <c r="I395" s="27">
        <f>SUM(Table3[[#This Row],['# SICK LEAVE]:['#OTHERS]])</f>
        <v>0</v>
      </c>
    </row>
    <row r="396" spans="1:9" ht="29.45" customHeight="1" x14ac:dyDescent="0.3">
      <c r="A396">
        <f t="shared" si="6"/>
        <v>391</v>
      </c>
      <c r="B396" t="str">
        <f>IF(ISBLANK('List of Employees'!B503),"",'List of Employees'!B503)</f>
        <v>NATANAUAN SENANDO C.</v>
      </c>
      <c r="C396" s="25">
        <f>VLOOKUP(Table3[[#This Row],[EMPLOYEE NAME]],Employees[[Employee Name]:[Office]],6)</f>
        <v>0</v>
      </c>
      <c r="I396" s="27">
        <f>SUM(Table3[[#This Row],['# SICK LEAVE]:['#OTHERS]])</f>
        <v>0</v>
      </c>
    </row>
    <row r="397" spans="1:9" ht="29.45" customHeight="1" x14ac:dyDescent="0.3">
      <c r="A397">
        <f t="shared" si="6"/>
        <v>392</v>
      </c>
      <c r="B397" t="str">
        <f>IF(ISBLANK('List of Employees'!B504),"",'List of Employees'!B504)</f>
        <v>NAVARRO JOHNA F.</v>
      </c>
      <c r="C397" s="25">
        <f>VLOOKUP(Table3[[#This Row],[EMPLOYEE NAME]],Employees[[Employee Name]:[Office]],6)</f>
        <v>0</v>
      </c>
      <c r="I397" s="27">
        <f>SUM(Table3[[#This Row],['# SICK LEAVE]:['#OTHERS]])</f>
        <v>0</v>
      </c>
    </row>
    <row r="398" spans="1:9" ht="29.45" customHeight="1" x14ac:dyDescent="0.3">
      <c r="A398">
        <f t="shared" si="6"/>
        <v>393</v>
      </c>
      <c r="B398" t="str">
        <f>IF(ISBLANK('List of Employees'!B505),"",'List of Employees'!B505)</f>
        <v>NAVARRO RITA A.</v>
      </c>
      <c r="C398" s="25" t="str">
        <f>VLOOKUP(Table3[[#This Row],[EMPLOYEE NAME]],Employees[[Employee Name]:[Office]],6)</f>
        <v>REGULAR</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Employees'!B509),"",'List of Employees'!B509)</f>
        <v>NUESTRO RICA MAY G.</v>
      </c>
      <c r="C400" s="25" t="str">
        <f>VLOOKUP(Table3[[#This Row],[EMPLOYEE NAME]],Employees[[Employee Name]:[Office]],6)</f>
        <v>CASUAL</v>
      </c>
      <c r="I400" s="27">
        <f>SUM(Table3[[#This Row],['# SICK LEAVE]:['#OTHERS]])</f>
        <v>0</v>
      </c>
    </row>
    <row r="401" spans="1:9" ht="29.45" customHeight="1" x14ac:dyDescent="0.3">
      <c r="A401">
        <f t="shared" si="6"/>
        <v>396</v>
      </c>
      <c r="B401" t="str">
        <f>IF(ISBLANK('List of Employees'!B510),"",'List of Employees'!B510)</f>
        <v>NUÑEZ RUBEN JR J.</v>
      </c>
      <c r="C401" s="25" t="str">
        <f>VLOOKUP(Table3[[#This Row],[EMPLOYEE NAME]],Employees[[Employee Name]:[Office]],6)</f>
        <v>JOBCON</v>
      </c>
      <c r="I401" s="27">
        <f>SUM(Table3[[#This Row],['# SICK LEAVE]:['#OTHERS]])</f>
        <v>0</v>
      </c>
    </row>
    <row r="402" spans="1:9" ht="29.45" customHeight="1" x14ac:dyDescent="0.3">
      <c r="A402">
        <f t="shared" si="6"/>
        <v>397</v>
      </c>
      <c r="B402" t="str">
        <f>IF(ISBLANK('List of Employees'!B511),"",'List of Employees'!B511)</f>
        <v>OBINA APOLINARIO B.</v>
      </c>
      <c r="C402" s="25" t="str">
        <f>VLOOKUP(Table3[[#This Row],[EMPLOYEE NAME]],Employees[[Employee Name]:[Office]],6)</f>
        <v>CASUAL</v>
      </c>
      <c r="I402" s="27">
        <f>SUM(Table3[[#This Row],['# SICK LEAVE]:['#OTHERS]])</f>
        <v>0</v>
      </c>
    </row>
    <row r="403" spans="1:9" ht="29.45" customHeight="1" x14ac:dyDescent="0.3">
      <c r="A403">
        <f t="shared" si="6"/>
        <v>398</v>
      </c>
      <c r="B403" t="str">
        <f>IF(ISBLANK('List of Employees'!B513),"",'List of Employees'!B513)</f>
        <v>OCAMPO EDRALYN B.</v>
      </c>
      <c r="C403" s="25" t="str">
        <f>VLOOKUP(Table3[[#This Row],[EMPLOYEE NAME]],Employees[[Employee Name]:[Office]],6)</f>
        <v>REGULAR</v>
      </c>
      <c r="I403" s="27">
        <f>SUM(Table3[[#This Row],['# SICK LEAVE]:['#OTHERS]])</f>
        <v>0</v>
      </c>
    </row>
    <row r="404" spans="1:9" ht="29.45" customHeight="1" x14ac:dyDescent="0.3">
      <c r="A404">
        <f t="shared" si="6"/>
        <v>399</v>
      </c>
      <c r="B404" t="str">
        <f>IF(ISBLANK('List of Employees'!B514),"",'List of Employees'!B514)</f>
        <v>OCAMPO MERLINDA R.</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Employees'!B515),"",'List of Employees'!B515)</f>
        <v>OCAMPO NOVELYN U.</v>
      </c>
      <c r="C405" s="25" t="str">
        <f>VLOOKUP(Table3[[#This Row],[EMPLOYEE NAME]],Employees[[Employee Name]:[Office]],6)</f>
        <v>CASUAL</v>
      </c>
      <c r="I405" s="27">
        <f>SUM(Table3[[#This Row],['# SICK LEAVE]:['#OTHERS]])</f>
        <v>0</v>
      </c>
    </row>
    <row r="406" spans="1:9" ht="29.45" customHeight="1" x14ac:dyDescent="0.3">
      <c r="A406">
        <f t="shared" si="6"/>
        <v>401</v>
      </c>
      <c r="B406" t="str">
        <f>IF(ISBLANK('List of Employees'!B516),"",'List of Employees'!B516)</f>
        <v>OCAMPO ORLANDO R.</v>
      </c>
      <c r="C406" s="25" t="str">
        <f>VLOOKUP(Table3[[#This Row],[EMPLOYEE NAME]],Employees[[Employee Name]:[Office]],6)</f>
        <v>REGULAR</v>
      </c>
      <c r="I406" s="27">
        <f>SUM(Table3[[#This Row],['# SICK LEAVE]:['#OTHERS]])</f>
        <v>0</v>
      </c>
    </row>
    <row r="407" spans="1:9" ht="29.45" customHeight="1" x14ac:dyDescent="0.3">
      <c r="A407">
        <f t="shared" si="6"/>
        <v>402</v>
      </c>
      <c r="B407" t="str">
        <f>IF(ISBLANK('List of Employees'!B517),"",'List of Employees'!B517)</f>
        <v>OLARTE GREATCHEL B.</v>
      </c>
      <c r="C407" s="25" t="str">
        <f>VLOOKUP(Table3[[#This Row],[EMPLOYEE NAME]],Employees[[Employee Name]:[Office]],6)</f>
        <v>REGULAR</v>
      </c>
      <c r="I407" s="27">
        <f>SUM(Table3[[#This Row],['# SICK LEAVE]:['#OTHERS]])</f>
        <v>0</v>
      </c>
    </row>
    <row r="408" spans="1:9" ht="29.45" customHeight="1" x14ac:dyDescent="0.3">
      <c r="A408">
        <f t="shared" si="6"/>
        <v>403</v>
      </c>
      <c r="B408" t="str">
        <f>IF(ISBLANK('List of Employees'!B518),"",'List of Employees'!B518)</f>
        <v>OLAZO LIZA E.</v>
      </c>
      <c r="C408" s="25" t="str">
        <f>VLOOKUP(Table3[[#This Row],[EMPLOYEE NAME]],Employees[[Employee Name]:[Office]],6)</f>
        <v>JOBCON</v>
      </c>
      <c r="I408" s="27">
        <f>SUM(Table3[[#This Row],['# SICK LEAVE]:['#OTHERS]])</f>
        <v>0</v>
      </c>
    </row>
    <row r="409" spans="1:9" ht="29.45" customHeight="1" x14ac:dyDescent="0.3">
      <c r="A409">
        <f t="shared" si="6"/>
        <v>404</v>
      </c>
      <c r="B409" t="str">
        <f>IF(ISBLANK('List of Employees'!B519),"",'List of Employees'!B519)</f>
        <v>OLEGARIO LEONARD ERIC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Employees'!B520),"",'List of Employees'!B520)</f>
        <v>OLEGARIO NENITA A.</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Employees'!B521),"",'List of Employees'!B521)</f>
        <v>OLEGARIO TEOFISTA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Employees'!B523),"",'List of Employees'!B523)</f>
        <v>OLIMPO SHARIE MAE M.</v>
      </c>
      <c r="C412" s="25">
        <f>VLOOKUP(Table3[[#This Row],[EMPLOYEE NAME]],Employees[[Employee Name]:[Office]],6)</f>
        <v>0</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Employees'!B524),"",'List of Employees'!B524)</f>
        <v>OLINO PRECIOSA A.</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Employees'!B525),"",'List of Employees'!B525)</f>
        <v>OLIVAR MARINA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Employees'!B526),"",'List of Employees'!B526)</f>
        <v>OPO CONEY V.</v>
      </c>
      <c r="C415" s="25" t="str">
        <f>VLOOKUP(Table3[[#This Row],[EMPLOYEE NAME]],Employees[[Employee Name]:[Office]],6)</f>
        <v>CASUAL</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Employees'!B527),"",'List of Employees'!B527)</f>
        <v>OPO CORAZON R.</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Employees'!B528),"",'List of Employees'!B528)</f>
        <v>ORSAL MARK LESTER B.</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Employees'!B529),"",'List of Employees'!B529)</f>
        <v>ORTEGA RODEL R.</v>
      </c>
      <c r="C418" s="25">
        <f>VLOOKUP(Table3[[#This Row],[EMPLOYEE NAME]],Employees[[Employee Name]:[Office]],6)</f>
        <v>0</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Employees'!B530),"",'List of Employees'!B530)</f>
        <v>ORTIZ TRINIDAD D.</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Employees'!B531),"",'List of Employees'!B531)</f>
        <v>OSTONAL IVY S.</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Employees'!B532),"",'List of Employees'!B532)</f>
        <v xml:space="preserve">OTACAN JAY  </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Employees'!B533),"",'List of Employees'!B533)</f>
        <v>PADILLA JANE Z.</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Employees'!B535),"",'List of Employees'!B535)</f>
        <v>PAITON MARY ANN M.</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Employees'!B536),"",'List of Employees'!B536)</f>
        <v>PAJENAGO FRANCIS B.</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Employees'!B537),"",'List of Employees'!B537)</f>
        <v>PAJENAGO MAIDEN A.</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Employees'!B538),"",'List of Employees'!B538)</f>
        <v>PALAD EMERSON U.</v>
      </c>
      <c r="C426" s="25" t="str">
        <f>VLOOKUP(Table3[[#This Row],[EMPLOYEE NAME]],Employees[[Employee Name]:[Office]],6)</f>
        <v>CO TERM</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Employees'!B540),"",'List of Employees'!B540)</f>
        <v xml:space="preserve">PALADAN VICENTE  </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Employees'!B541),"",'List of Employees'!B541)</f>
        <v>PALOMA ERICKA SHAYNE E.</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Employees'!B542),"",'List of Employees'!B542)</f>
        <v>PAMAT CELESTINA R.</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Employees'!B543),"",'List of Employees'!B543)</f>
        <v>PANALIGAN ERICSON R.</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Employees'!B544),"",'List of Employees'!B544)</f>
        <v>PANALIGAN GIL L.</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Employees'!B545),"",'List of Employees'!B545)</f>
        <v>PANGANIBAN CAROLINA L.</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Employees'!B546),"",'List of Employees'!B546)</f>
        <v>PANGANIBAN CRISTETA M.</v>
      </c>
      <c r="C433" s="25" t="str">
        <f>VLOOKUP(Table3[[#This Row],[EMPLOYEE NAME]],Employees[[Employee Name]:[Office]],6)</f>
        <v>REGULAR</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Employees'!B547),"",'List of Employees'!B547)</f>
        <v>PANGHULAN CONRADO C.</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Employees'!B549),"",'List of Employees'!B549)</f>
        <v>PARAS TEOFILA A.</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Employees'!B551),"",'List of Employees'!B551)</f>
        <v>PARRA ANABELLE P.</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Employees'!B552),"",'List of Employees'!B552)</f>
        <v>PARRA LORNA A.</v>
      </c>
      <c r="C437" s="25" t="str">
        <f>VLOOKUP(Table3[[#This Row],[EMPLOYEE NAME]],Employees[[Employee Name]:[Office]],6)</f>
        <v>REGULAR</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Employees'!B553),"",'List of Employees'!B553)</f>
        <v>PARRA MARCIANA L.</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Employees'!B554),"",'List of Employees'!B554)</f>
        <v>PARRA VICTORIA S.</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Employees'!B555),"",'List of Employees'!B555)</f>
        <v>PARRA VIOLETA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Employees'!B557),"",'List of Employees'!B557)</f>
        <v>PASENAGO MAIDEN A.</v>
      </c>
      <c r="C441" s="25">
        <f>VLOOKUP(Table3[[#This Row],[EMPLOYEE NAME]],Employees[[Employee Name]:[Office]],6)</f>
        <v>0</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Employees'!B558),"",'List of Employees'!B558)</f>
        <v>PATAWE ELMA M.</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Employees'!B559),"",'List of Employees'!B559)</f>
        <v>PATERNO MARIA LOURDERS P.</v>
      </c>
      <c r="C443" s="25" t="str">
        <f>VLOOKUP(Table3[[#This Row],[EMPLOYEE NAME]],Employees[[Employee Name]:[Office]],6)</f>
        <v>CASUAL</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Employees'!B561),"",'List of Employees'!B561)</f>
        <v>PATRICIO APRIL V.</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Employees'!B562),"",'List of Employees'!B562)</f>
        <v xml:space="preserve">PAYAD ALEXANDER  </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Employees'!B563),"",'List of Employees'!B563)</f>
        <v>PAYAD EDGARDO F.</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Employees'!B564),"",'List of Employees'!B564)</f>
        <v>PAYAD MARICEL  Q.</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Employees'!B565),"",'List of Employees'!B565)</f>
        <v xml:space="preserve">PAYAD RONALDO  </v>
      </c>
      <c r="C449" s="25" t="str">
        <f>VLOOKUP(Table3[[#This Row],[EMPLOYEE NAME]],Employees[[Employee Name]:[Office]],6)</f>
        <v>CASUAL</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Employees'!B566),"",'List of Employees'!B566)</f>
        <v>PAZ JOSUE O.</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Employees'!B567),"",'List of Employees'!B567)</f>
        <v>PEJI NARCISO V.</v>
      </c>
      <c r="C451" s="25" t="str">
        <f>VLOOKUP(Table3[[#This Row],[EMPLOYEE NAME]],Employees[[Employee Name]:[Office]],6)</f>
        <v>JOBCON</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Employees'!B568),"",'List of Employees'!B568)</f>
        <v>PEJI REGINE B.</v>
      </c>
      <c r="C452" s="25" t="str">
        <f>VLOOKUP(Table3[[#This Row],[EMPLOYEE NAME]],Employees[[Employee Name]:[Office]],6)</f>
        <v>CASUAL</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Employees'!B570),"",'List of Employees'!B570)</f>
        <v>PELLO BIANCA CAMILLE U.</v>
      </c>
      <c r="C453" s="25" t="str">
        <f>VLOOKUP(Table3[[#This Row],[EMPLOYEE NAME]],Employees[[Employee Name]:[Office]],6)</f>
        <v>CO-TERM</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Employees'!B571),"",'List of Employees'!B571)</f>
        <v>PELLO EMILMA U.</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G18" sqref="G18"/>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432</v>
      </c>
      <c r="B3" s="27" t="s">
        <v>434</v>
      </c>
    </row>
    <row r="4" spans="1:2" ht="14.45" x14ac:dyDescent="0.3">
      <c r="A4" s="48" t="s">
        <v>439</v>
      </c>
      <c r="B4" s="59">
        <v>19</v>
      </c>
    </row>
    <row r="5" spans="1:2" ht="14.45" x14ac:dyDescent="0.3">
      <c r="A5" s="48" t="s">
        <v>1722</v>
      </c>
      <c r="B5" s="59">
        <v>1</v>
      </c>
    </row>
    <row r="6" spans="1:2" ht="14.45" x14ac:dyDescent="0.3">
      <c r="A6" s="48" t="s">
        <v>109</v>
      </c>
      <c r="B6" s="59">
        <v>3</v>
      </c>
    </row>
    <row r="7" spans="1:2" ht="14.45" x14ac:dyDescent="0.3">
      <c r="A7" s="48" t="s">
        <v>308</v>
      </c>
      <c r="B7" s="59">
        <v>1</v>
      </c>
    </row>
    <row r="8" spans="1:2" ht="14.45" x14ac:dyDescent="0.3">
      <c r="A8" s="48" t="s">
        <v>642</v>
      </c>
      <c r="B8" s="59">
        <v>4</v>
      </c>
    </row>
    <row r="9" spans="1:2" ht="14.45" x14ac:dyDescent="0.3">
      <c r="A9" s="48" t="s">
        <v>1714</v>
      </c>
      <c r="B9" s="59">
        <v>2</v>
      </c>
    </row>
    <row r="10" spans="1:2" ht="14.45" x14ac:dyDescent="0.3">
      <c r="A10" s="48" t="s">
        <v>463</v>
      </c>
      <c r="B10" s="59">
        <v>9</v>
      </c>
    </row>
    <row r="11" spans="1:2" ht="14.45" x14ac:dyDescent="0.3">
      <c r="A11" s="48" t="s">
        <v>1727</v>
      </c>
      <c r="B11" s="59">
        <v>1</v>
      </c>
    </row>
    <row r="12" spans="1:2" ht="14.45" x14ac:dyDescent="0.3">
      <c r="A12" s="48" t="s">
        <v>152</v>
      </c>
      <c r="B12" s="59">
        <v>5</v>
      </c>
    </row>
    <row r="13" spans="1:2" ht="14.45" x14ac:dyDescent="0.3">
      <c r="A13" s="48" t="s">
        <v>1198</v>
      </c>
      <c r="B13" s="59">
        <v>2</v>
      </c>
    </row>
    <row r="14" spans="1:2" ht="14.45" x14ac:dyDescent="0.3">
      <c r="A14" s="48" t="s">
        <v>182</v>
      </c>
      <c r="B14" s="59">
        <v>8</v>
      </c>
    </row>
    <row r="15" spans="1:2" ht="14.45" x14ac:dyDescent="0.3">
      <c r="A15" s="48" t="s">
        <v>350</v>
      </c>
      <c r="B15" s="59">
        <v>1</v>
      </c>
    </row>
    <row r="16" spans="1:2" ht="14.45" x14ac:dyDescent="0.3">
      <c r="A16" s="48" t="s">
        <v>366</v>
      </c>
      <c r="B16" s="59">
        <v>18</v>
      </c>
    </row>
    <row r="17" spans="1:2" ht="14.45" x14ac:dyDescent="0.3">
      <c r="A17" s="48" t="s">
        <v>289</v>
      </c>
      <c r="B17" s="59">
        <v>44</v>
      </c>
    </row>
    <row r="18" spans="1:2" ht="14.45" x14ac:dyDescent="0.3">
      <c r="A18" s="48" t="s">
        <v>271</v>
      </c>
      <c r="B18" s="59">
        <v>19</v>
      </c>
    </row>
    <row r="19" spans="1:2" ht="14.45" x14ac:dyDescent="0.3">
      <c r="A19" s="48" t="s">
        <v>1718</v>
      </c>
      <c r="B19" s="59">
        <v>1</v>
      </c>
    </row>
    <row r="20" spans="1:2" ht="14.45" x14ac:dyDescent="0.3">
      <c r="A20" s="48" t="s">
        <v>115</v>
      </c>
      <c r="B20" s="59">
        <v>2</v>
      </c>
    </row>
    <row r="21" spans="1:2" x14ac:dyDescent="0.3">
      <c r="A21" s="48" t="s">
        <v>135</v>
      </c>
      <c r="B21" s="59">
        <v>39</v>
      </c>
    </row>
    <row r="22" spans="1:2" x14ac:dyDescent="0.3">
      <c r="A22" s="48" t="s">
        <v>1062</v>
      </c>
      <c r="B22" s="59">
        <v>2</v>
      </c>
    </row>
    <row r="23" spans="1:2" x14ac:dyDescent="0.3">
      <c r="A23" s="48" t="s">
        <v>335</v>
      </c>
      <c r="B23" s="59">
        <v>2</v>
      </c>
    </row>
    <row r="24" spans="1:2" ht="14.45" x14ac:dyDescent="0.3">
      <c r="A24" s="48" t="s">
        <v>1717</v>
      </c>
      <c r="B24" s="59">
        <v>1</v>
      </c>
    </row>
    <row r="25" spans="1:2" ht="14.45" x14ac:dyDescent="0.3">
      <c r="A25" s="48" t="s">
        <v>481</v>
      </c>
      <c r="B25" s="59">
        <v>5</v>
      </c>
    </row>
    <row r="26" spans="1:2" ht="14.45" x14ac:dyDescent="0.3">
      <c r="A26" s="48" t="s">
        <v>141</v>
      </c>
      <c r="B26" s="59">
        <v>9</v>
      </c>
    </row>
    <row r="27" spans="1:2" ht="14.45" x14ac:dyDescent="0.3">
      <c r="A27" s="48" t="s">
        <v>974</v>
      </c>
      <c r="B27" s="59">
        <v>4</v>
      </c>
    </row>
    <row r="28" spans="1:2" ht="14.45" x14ac:dyDescent="0.3">
      <c r="A28" s="48" t="s">
        <v>213</v>
      </c>
      <c r="B28" s="59">
        <v>26</v>
      </c>
    </row>
    <row r="29" spans="1:2" ht="14.45" x14ac:dyDescent="0.3">
      <c r="A29" s="48" t="s">
        <v>103</v>
      </c>
      <c r="B29" s="59">
        <v>33</v>
      </c>
    </row>
    <row r="30" spans="1:2" ht="14.45" x14ac:dyDescent="0.3">
      <c r="A30" s="48" t="s">
        <v>1708</v>
      </c>
      <c r="B30" s="59">
        <v>2</v>
      </c>
    </row>
    <row r="31" spans="1:2" ht="14.45" x14ac:dyDescent="0.3">
      <c r="A31" s="48" t="s">
        <v>1065</v>
      </c>
      <c r="B31" s="59">
        <v>2</v>
      </c>
    </row>
    <row r="32" spans="1:2" ht="14.45" x14ac:dyDescent="0.3">
      <c r="A32" s="48" t="s">
        <v>1066</v>
      </c>
      <c r="B32" s="59">
        <v>2</v>
      </c>
    </row>
    <row r="33" spans="1:2" ht="14.45" x14ac:dyDescent="0.3">
      <c r="A33" s="48" t="s">
        <v>178</v>
      </c>
      <c r="B33" s="59">
        <v>1</v>
      </c>
    </row>
    <row r="34" spans="1:2" ht="14.45" x14ac:dyDescent="0.3">
      <c r="A34" s="48" t="s">
        <v>1230</v>
      </c>
      <c r="B34" s="59">
        <v>1</v>
      </c>
    </row>
    <row r="35" spans="1:2" ht="14.45" x14ac:dyDescent="0.3">
      <c r="A35" s="48" t="s">
        <v>286</v>
      </c>
      <c r="B35" s="59">
        <v>9</v>
      </c>
    </row>
    <row r="36" spans="1:2" ht="14.45" x14ac:dyDescent="0.3">
      <c r="A36" s="48" t="s">
        <v>1707</v>
      </c>
      <c r="B36" s="59">
        <v>10</v>
      </c>
    </row>
    <row r="37" spans="1:2" x14ac:dyDescent="0.3">
      <c r="A37" s="48" t="s">
        <v>1712</v>
      </c>
      <c r="B37" s="59">
        <v>1</v>
      </c>
    </row>
    <row r="38" spans="1:2" x14ac:dyDescent="0.3">
      <c r="A38" s="48" t="s">
        <v>130</v>
      </c>
      <c r="B38" s="59">
        <v>1</v>
      </c>
    </row>
    <row r="39" spans="1:2" x14ac:dyDescent="0.3">
      <c r="A39" s="48" t="s">
        <v>209</v>
      </c>
      <c r="B39" s="59">
        <v>19</v>
      </c>
    </row>
    <row r="40" spans="1:2" x14ac:dyDescent="0.3">
      <c r="A40" s="48" t="s">
        <v>1724</v>
      </c>
      <c r="B40" s="59">
        <v>2</v>
      </c>
    </row>
    <row r="41" spans="1:2" x14ac:dyDescent="0.3">
      <c r="A41" s="48" t="s">
        <v>89</v>
      </c>
      <c r="B41" s="59">
        <v>7</v>
      </c>
    </row>
    <row r="42" spans="1:2" x14ac:dyDescent="0.3">
      <c r="A42" s="48" t="s">
        <v>1105</v>
      </c>
      <c r="B42" s="59">
        <v>1</v>
      </c>
    </row>
    <row r="43" spans="1:2" x14ac:dyDescent="0.3">
      <c r="A43" s="48" t="s">
        <v>647</v>
      </c>
      <c r="B43" s="59">
        <v>1</v>
      </c>
    </row>
    <row r="44" spans="1:2" x14ac:dyDescent="0.3">
      <c r="A44" s="48" t="s">
        <v>331</v>
      </c>
      <c r="B44" s="59">
        <v>4</v>
      </c>
    </row>
    <row r="45" spans="1:2" x14ac:dyDescent="0.3">
      <c r="A45" s="48" t="s">
        <v>1016</v>
      </c>
      <c r="B45" s="59">
        <v>1</v>
      </c>
    </row>
    <row r="46" spans="1:2" x14ac:dyDescent="0.3">
      <c r="A46" s="48" t="s">
        <v>537</v>
      </c>
      <c r="B46" s="59">
        <v>12</v>
      </c>
    </row>
    <row r="47" spans="1:2" x14ac:dyDescent="0.3">
      <c r="A47" s="48" t="s">
        <v>326</v>
      </c>
      <c r="B47" s="59">
        <v>2</v>
      </c>
    </row>
    <row r="48" spans="1:2" x14ac:dyDescent="0.3">
      <c r="A48" s="48" t="s">
        <v>369</v>
      </c>
      <c r="B48" s="59">
        <v>3</v>
      </c>
    </row>
    <row r="49" spans="1:2"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1719</v>
      </c>
      <c r="B59" s="59">
        <v>1</v>
      </c>
    </row>
    <row r="60" spans="1:2" x14ac:dyDescent="0.3">
      <c r="A60" s="48" t="s">
        <v>241</v>
      </c>
      <c r="B60" s="59">
        <v>5</v>
      </c>
    </row>
    <row r="61" spans="1:2" x14ac:dyDescent="0.3">
      <c r="A61" s="48" t="s">
        <v>1709</v>
      </c>
      <c r="B61" s="59">
        <v>9</v>
      </c>
    </row>
    <row r="62" spans="1:2" x14ac:dyDescent="0.3">
      <c r="A62" s="48" t="s">
        <v>1302</v>
      </c>
      <c r="B62" s="59">
        <v>3</v>
      </c>
    </row>
    <row r="63" spans="1:2" x14ac:dyDescent="0.3">
      <c r="A63" s="48" t="s">
        <v>1723</v>
      </c>
      <c r="B63" s="59">
        <v>1</v>
      </c>
    </row>
    <row r="64" spans="1:2" x14ac:dyDescent="0.3">
      <c r="A64" s="48" t="s">
        <v>1702</v>
      </c>
      <c r="B64" s="59">
        <v>3</v>
      </c>
    </row>
    <row r="65" spans="1:2" x14ac:dyDescent="0.3">
      <c r="A65" s="48" t="s">
        <v>1720</v>
      </c>
      <c r="B65" s="59">
        <v>1</v>
      </c>
    </row>
    <row r="66" spans="1:2" x14ac:dyDescent="0.3">
      <c r="A66" s="48" t="s">
        <v>436</v>
      </c>
      <c r="B66" s="59">
        <v>2</v>
      </c>
    </row>
    <row r="67" spans="1:2" x14ac:dyDescent="0.3">
      <c r="A67" s="48" t="s">
        <v>487</v>
      </c>
      <c r="B67" s="59">
        <v>2</v>
      </c>
    </row>
    <row r="68" spans="1:2" x14ac:dyDescent="0.3">
      <c r="A68" s="48" t="s">
        <v>1705</v>
      </c>
      <c r="B68" s="59">
        <v>26</v>
      </c>
    </row>
    <row r="69" spans="1:2" x14ac:dyDescent="0.3">
      <c r="A69" s="48" t="s">
        <v>1713</v>
      </c>
      <c r="B69" s="59">
        <v>2</v>
      </c>
    </row>
    <row r="70" spans="1:2" x14ac:dyDescent="0.3">
      <c r="A70" s="48" t="s">
        <v>527</v>
      </c>
      <c r="B70" s="59">
        <v>1</v>
      </c>
    </row>
    <row r="71" spans="1:2" x14ac:dyDescent="0.3">
      <c r="A71" s="48" t="s">
        <v>296</v>
      </c>
      <c r="B71" s="59">
        <v>5</v>
      </c>
    </row>
    <row r="72" spans="1:2" x14ac:dyDescent="0.3">
      <c r="A72" s="48" t="s">
        <v>1716</v>
      </c>
      <c r="B72" s="59">
        <v>2</v>
      </c>
    </row>
    <row r="73" spans="1:2" x14ac:dyDescent="0.3">
      <c r="A73" s="48" t="s">
        <v>357</v>
      </c>
      <c r="B73" s="59">
        <v>6</v>
      </c>
    </row>
    <row r="74" spans="1:2" x14ac:dyDescent="0.3">
      <c r="A74" s="48" t="s">
        <v>1706</v>
      </c>
      <c r="B74" s="59">
        <v>2</v>
      </c>
    </row>
    <row r="75" spans="1:2" x14ac:dyDescent="0.3">
      <c r="A75" s="48" t="s">
        <v>1999</v>
      </c>
      <c r="B75" s="60">
        <v>6</v>
      </c>
    </row>
    <row r="76" spans="1:2" ht="21"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2023-08-07T06:48:27Z</cp:lastPrinted>
  <dcterms:created xsi:type="dcterms:W3CDTF">2016-12-03T09:43:22Z</dcterms:created>
  <dcterms:modified xsi:type="dcterms:W3CDTF">2023-08-07T07:22:20Z</dcterms:modified>
</cp:coreProperties>
</file>