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0F8FFD1C-6091-4D99-86E1-1E84E1C9B03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2" i="1" l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F3" i="1"/>
  <c r="A7" i="3" l="1"/>
  <c r="G19" i="1" l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E9" i="1"/>
  <c r="G9" i="1"/>
  <c r="I124" i="1" l="1"/>
  <c r="I9" i="5"/>
  <c r="K3" i="3"/>
  <c r="L3" i="3" s="1"/>
  <c r="I9" i="1"/>
</calcChain>
</file>

<file path=xl/sharedStrings.xml><?xml version="1.0" encoding="utf-8"?>
<sst xmlns="http://schemas.openxmlformats.org/spreadsheetml/2006/main" count="343" uniqueCount="179">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</sst>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ole-pc\Users\DOLE\Desktop\LEAVE-CARD\REGULAR\TREASURY\ATIENZA,%20JULIE%20ANN%20ANCIANO.xlsx" TargetMode="External"/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 LEAVE CREDITS"/>
      <sheetName val="2017 LEAVE BALANCE"/>
      <sheetName val="CONVERTION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36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Normal="100" workbookViewId="0">
      <pane ySplit="3696" topLeftCell="A7" activePane="bottomLeft"/>
      <selection activeCell="F3" sqref="F3:G3"/>
      <selection pane="bottomLeft" activeCell="E104" sqref="E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48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">
        <v>49</v>
      </c>
      <c r="C3" s="53"/>
      <c r="D3" s="22" t="s">
        <v>13</v>
      </c>
      <c r="F3" s="57">
        <v>37559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361"/>
  <sheetViews>
    <sheetView tabSelected="1" zoomScaleNormal="100" workbookViewId="0">
      <pane ySplit="3576" topLeftCell="A278" activePane="bottomLeft"/>
      <selection activeCell="B3" sqref="B2:C3"/>
      <selection pane="bottomLeft" activeCell="K294" sqref="K2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MARASIGAN, BIENVENIDO JR.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tr">
        <f>IF(ISBLANK('2018 LEAVE CREDITS'!B3:C3),"",'2018 LEAVE CREDITS'!B3:C3)</f>
        <v>CASUAL</v>
      </c>
      <c r="C3" s="53"/>
      <c r="D3" s="22" t="s">
        <v>13</v>
      </c>
      <c r="F3" s="57">
        <f>IF(ISBLANK('2018 LEAVE CREDITS'!F3:G3),"",'2018 LEAVE CREDITS'!F3:G3)</f>
        <v>37559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 t="s">
        <v>49</v>
      </c>
      <c r="C4" s="53"/>
      <c r="D4" s="22" t="s">
        <v>12</v>
      </c>
      <c r="F4" s="58" t="str">
        <f>IF(ISBLANK('2018 LEAVE CREDITS'!F4:G4),"",'2018 LEAVE CREDITS'!F4:G4)</f>
        <v/>
      </c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20.568999999999988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30.292000000000002</v>
      </c>
      <c r="J9" s="11"/>
      <c r="K9" s="20"/>
    </row>
    <row r="10" spans="1:11" x14ac:dyDescent="0.3">
      <c r="A10" s="48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3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8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/>
    </row>
    <row r="16" spans="1:11" x14ac:dyDescent="0.3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37711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/>
    </row>
    <row r="18" spans="1:11" x14ac:dyDescent="0.3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3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/>
    </row>
    <row r="20" spans="1:11" x14ac:dyDescent="0.3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/>
    </row>
    <row r="21" spans="1:11" x14ac:dyDescent="0.3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3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3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3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3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3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3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3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8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3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3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3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3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3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3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3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3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3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3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3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3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3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3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3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39493</v>
      </c>
    </row>
    <row r="92" spans="1:11" x14ac:dyDescent="0.3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39657</v>
      </c>
    </row>
    <row r="97" spans="1:11" x14ac:dyDescent="0.3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39661</v>
      </c>
    </row>
    <row r="98" spans="1:11" x14ac:dyDescent="0.3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3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3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3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39754</v>
      </c>
    </row>
    <row r="103" spans="1:11" x14ac:dyDescent="0.3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39762</v>
      </c>
    </row>
    <row r="104" spans="1:11" x14ac:dyDescent="0.3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39785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3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9" t="s">
        <v>95</v>
      </c>
    </row>
    <row r="107" spans="1:11" x14ac:dyDescent="0.3">
      <c r="A107" s="48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/>
    </row>
    <row r="108" spans="1:11" x14ac:dyDescent="0.3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39815</v>
      </c>
    </row>
    <row r="109" spans="1:11" x14ac:dyDescent="0.3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39846</v>
      </c>
    </row>
    <row r="110" spans="1:11" x14ac:dyDescent="0.3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39867</v>
      </c>
    </row>
    <row r="111" spans="1:11" x14ac:dyDescent="0.3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3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39899</v>
      </c>
    </row>
    <row r="113" spans="1:11" x14ac:dyDescent="0.3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39919</v>
      </c>
    </row>
    <row r="114" spans="1:11" x14ac:dyDescent="0.3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3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3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3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3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3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3">
      <c r="A124" s="48" t="s">
        <v>107</v>
      </c>
      <c r="B124" s="20"/>
      <c r="C124" s="13"/>
      <c r="D124" s="39"/>
      <c r="E124" s="9">
        <f>SUM(Table1[EARNED])-SUM(Table1[Absence Undertime W/ Pay])+CONVERTION!$A$3</f>
        <v>20.568999999999988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30.292000000000002</v>
      </c>
      <c r="J124" s="11"/>
      <c r="K124" s="20"/>
    </row>
    <row r="125" spans="1:11" x14ac:dyDescent="0.3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9">
        <v>40190</v>
      </c>
    </row>
    <row r="126" spans="1:11" x14ac:dyDescent="0.3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9">
        <v>40193</v>
      </c>
    </row>
    <row r="127" spans="1:11" x14ac:dyDescent="0.3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3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40353</v>
      </c>
    </row>
    <row r="132" spans="1:11" x14ac:dyDescent="0.3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>
        <v>40368</v>
      </c>
    </row>
    <row r="133" spans="1:11" x14ac:dyDescent="0.3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40448</v>
      </c>
    </row>
    <row r="135" spans="1:11" x14ac:dyDescent="0.3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3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40522</v>
      </c>
    </row>
    <row r="138" spans="1:11" x14ac:dyDescent="0.3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3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40555</v>
      </c>
    </row>
    <row r="142" spans="1:11" x14ac:dyDescent="0.3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9" t="s">
        <v>115</v>
      </c>
    </row>
    <row r="143" spans="1:11" x14ac:dyDescent="0.3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40576</v>
      </c>
    </row>
    <row r="144" spans="1:11" x14ac:dyDescent="0.3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9" t="s">
        <v>116</v>
      </c>
    </row>
    <row r="145" spans="1:11" x14ac:dyDescent="0.3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40639</v>
      </c>
    </row>
    <row r="147" spans="1:11" x14ac:dyDescent="0.3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>
        <v>40774</v>
      </c>
    </row>
    <row r="151" spans="1:11" x14ac:dyDescent="0.3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40855</v>
      </c>
    </row>
    <row r="154" spans="1:11" x14ac:dyDescent="0.3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3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40920</v>
      </c>
    </row>
    <row r="158" spans="1:11" x14ac:dyDescent="0.3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>
        <v>40917</v>
      </c>
    </row>
    <row r="159" spans="1:11" x14ac:dyDescent="0.3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9">
        <v>40949</v>
      </c>
    </row>
    <row r="160" spans="1:11" x14ac:dyDescent="0.3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41019</v>
      </c>
    </row>
    <row r="162" spans="1:11" x14ac:dyDescent="0.3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41044</v>
      </c>
    </row>
    <row r="163" spans="1:11" x14ac:dyDescent="0.3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9">
        <v>41040</v>
      </c>
    </row>
    <row r="164" spans="1:11" x14ac:dyDescent="0.3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9" t="s">
        <v>120</v>
      </c>
    </row>
    <row r="165" spans="1:11" x14ac:dyDescent="0.3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41149</v>
      </c>
    </row>
    <row r="168" spans="1:11" x14ac:dyDescent="0.3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3">
      <c r="A169" s="40">
        <v>41213</v>
      </c>
      <c r="B169" s="15" t="s">
        <v>77</v>
      </c>
      <c r="C169" s="13">
        <v>1.25</v>
      </c>
      <c r="D169" s="43"/>
      <c r="E169" s="9"/>
      <c r="F169" s="15"/>
      <c r="G169" s="42">
        <f>IF(ISBLANK(Table1[[#This Row],[EARNED]]),"",Table1[[#This Row],[EARNED]])</f>
        <v>1.25</v>
      </c>
      <c r="H169" s="43">
        <v>1</v>
      </c>
      <c r="I169" s="9"/>
      <c r="J169" s="12"/>
      <c r="K169" s="50">
        <v>41200</v>
      </c>
    </row>
    <row r="170" spans="1:11" x14ac:dyDescent="0.3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3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3">
      <c r="A172" s="48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8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41647</v>
      </c>
    </row>
    <row r="187" spans="1:11" x14ac:dyDescent="0.3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9">
        <v>41726</v>
      </c>
    </row>
    <row r="189" spans="1:11" x14ac:dyDescent="0.3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41757</v>
      </c>
    </row>
    <row r="190" spans="1:11" x14ac:dyDescent="0.3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>
        <v>41761</v>
      </c>
    </row>
    <row r="191" spans="1:11" x14ac:dyDescent="0.3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41768</v>
      </c>
    </row>
    <row r="192" spans="1:11" x14ac:dyDescent="0.3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9" t="s">
        <v>123</v>
      </c>
    </row>
    <row r="193" spans="1:11" x14ac:dyDescent="0.3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3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3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3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3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41912</v>
      </c>
    </row>
    <row r="199" spans="1:11" x14ac:dyDescent="0.3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3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3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9">
        <v>41925</v>
      </c>
    </row>
    <row r="202" spans="1:11" x14ac:dyDescent="0.3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9" t="s">
        <v>131</v>
      </c>
    </row>
    <row r="203" spans="1:11" x14ac:dyDescent="0.3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3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3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9">
        <v>42002</v>
      </c>
    </row>
    <row r="206" spans="1:11" x14ac:dyDescent="0.3">
      <c r="A206" s="48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9"/>
    </row>
    <row r="207" spans="1:11" x14ac:dyDescent="0.3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42101</v>
      </c>
    </row>
    <row r="211" spans="1:11" x14ac:dyDescent="0.3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 t="s">
        <v>136</v>
      </c>
    </row>
    <row r="212" spans="1:11" x14ac:dyDescent="0.3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42139</v>
      </c>
    </row>
    <row r="213" spans="1:11" x14ac:dyDescent="0.3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42149</v>
      </c>
    </row>
    <row r="214" spans="1:11" x14ac:dyDescent="0.3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42277</v>
      </c>
    </row>
    <row r="218" spans="1:11" x14ac:dyDescent="0.3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3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3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3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3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42352</v>
      </c>
    </row>
    <row r="223" spans="1:11" x14ac:dyDescent="0.3">
      <c r="A223" s="48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42570</v>
      </c>
    </row>
    <row r="231" spans="1:11" x14ac:dyDescent="0.3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9" t="s">
        <v>144</v>
      </c>
    </row>
    <row r="232" spans="1:11" x14ac:dyDescent="0.3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42591</v>
      </c>
    </row>
    <row r="233" spans="1:11" x14ac:dyDescent="0.3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 t="s">
        <v>145</v>
      </c>
    </row>
    <row r="234" spans="1:11" x14ac:dyDescent="0.3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9" t="s">
        <v>146</v>
      </c>
    </row>
    <row r="235" spans="1:11" x14ac:dyDescent="0.3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42619</v>
      </c>
    </row>
    <row r="236" spans="1:11" x14ac:dyDescent="0.3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3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>
        <v>42632</v>
      </c>
    </row>
    <row r="238" spans="1:11" x14ac:dyDescent="0.3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3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42671</v>
      </c>
    </row>
    <row r="240" spans="1:11" x14ac:dyDescent="0.3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 t="s">
        <v>150</v>
      </c>
    </row>
    <row r="241" spans="1:11" x14ac:dyDescent="0.3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 t="s">
        <v>149</v>
      </c>
    </row>
    <row r="242" spans="1:11" x14ac:dyDescent="0.3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 t="s">
        <v>151</v>
      </c>
    </row>
    <row r="243" spans="1:11" x14ac:dyDescent="0.3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42703</v>
      </c>
    </row>
    <row r="244" spans="1:11" x14ac:dyDescent="0.3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9">
        <v>42706</v>
      </c>
    </row>
    <row r="245" spans="1:11" x14ac:dyDescent="0.3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9" t="s">
        <v>152</v>
      </c>
    </row>
    <row r="246" spans="1:11" x14ac:dyDescent="0.3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42721</v>
      </c>
    </row>
    <row r="247" spans="1:11" x14ac:dyDescent="0.3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9" t="s">
        <v>153</v>
      </c>
    </row>
    <row r="248" spans="1:11" x14ac:dyDescent="0.3">
      <c r="A248" s="48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3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155</v>
      </c>
    </row>
    <row r="250" spans="1:11" x14ac:dyDescent="0.3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3">
      <c r="A251" s="40"/>
      <c r="B251" s="20" t="s">
        <v>156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157</v>
      </c>
    </row>
    <row r="252" spans="1:11" x14ac:dyDescent="0.3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158</v>
      </c>
    </row>
    <row r="253" spans="1:11" x14ac:dyDescent="0.3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159</v>
      </c>
    </row>
    <row r="254" spans="1:11" x14ac:dyDescent="0.3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9">
        <v>42794</v>
      </c>
    </row>
    <row r="255" spans="1:11" x14ac:dyDescent="0.3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42797</v>
      </c>
    </row>
    <row r="256" spans="1:11" x14ac:dyDescent="0.3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43039</v>
      </c>
      <c r="B262" s="20" t="s">
        <v>160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161</v>
      </c>
    </row>
    <row r="263" spans="1:11" x14ac:dyDescent="0.3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43131</v>
      </c>
      <c r="B266" s="20" t="s">
        <v>162</v>
      </c>
      <c r="C266" s="13"/>
      <c r="D266" s="39">
        <v>21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43159</v>
      </c>
      <c r="B267" s="20" t="s">
        <v>77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43136</v>
      </c>
    </row>
    <row r="268" spans="1:11" x14ac:dyDescent="0.3">
      <c r="A268" s="40">
        <v>43190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163</v>
      </c>
    </row>
    <row r="269" spans="1:11" x14ac:dyDescent="0.3">
      <c r="A269" s="40">
        <v>43220</v>
      </c>
      <c r="B269" s="20" t="s">
        <v>96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>
        <v>43193</v>
      </c>
    </row>
    <row r="270" spans="1:11" x14ac:dyDescent="0.3">
      <c r="A270" s="40"/>
      <c r="B270" s="20" t="s">
        <v>164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9" t="s">
        <v>165</v>
      </c>
    </row>
    <row r="271" spans="1:11" x14ac:dyDescent="0.3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9">
        <v>43217</v>
      </c>
    </row>
    <row r="272" spans="1:11" x14ac:dyDescent="0.3">
      <c r="A272" s="40">
        <v>43251</v>
      </c>
      <c r="B272" s="20" t="s">
        <v>69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166</v>
      </c>
    </row>
    <row r="273" spans="1:11" x14ac:dyDescent="0.3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43229</v>
      </c>
    </row>
    <row r="274" spans="1:11" x14ac:dyDescent="0.3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>
        <v>43241</v>
      </c>
    </row>
    <row r="275" spans="1:11" x14ac:dyDescent="0.3">
      <c r="A275" s="40">
        <v>43281</v>
      </c>
      <c r="B275" s="20" t="s">
        <v>77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43262</v>
      </c>
    </row>
    <row r="276" spans="1:11" x14ac:dyDescent="0.3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9" t="s">
        <v>167</v>
      </c>
    </row>
    <row r="277" spans="1:11" x14ac:dyDescent="0.3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9">
        <v>43277</v>
      </c>
    </row>
    <row r="278" spans="1:11" x14ac:dyDescent="0.3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9" t="s">
        <v>168</v>
      </c>
    </row>
    <row r="279" spans="1:11" x14ac:dyDescent="0.3">
      <c r="A279" s="40">
        <v>43312</v>
      </c>
      <c r="B279" s="20" t="s">
        <v>77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43283</v>
      </c>
    </row>
    <row r="280" spans="1:11" x14ac:dyDescent="0.3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9" t="s">
        <v>169</v>
      </c>
    </row>
    <row r="281" spans="1:11" x14ac:dyDescent="0.3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9">
        <v>43304</v>
      </c>
    </row>
    <row r="282" spans="1:11" x14ac:dyDescent="0.3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>
        <v>43307</v>
      </c>
    </row>
    <row r="283" spans="1:11" x14ac:dyDescent="0.3">
      <c r="A283" s="40">
        <v>43343</v>
      </c>
      <c r="B283" s="20" t="s">
        <v>170</v>
      </c>
      <c r="C283" s="13"/>
      <c r="D283" s="39">
        <v>4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171</v>
      </c>
    </row>
    <row r="284" spans="1:11" x14ac:dyDescent="0.3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172</v>
      </c>
    </row>
    <row r="285" spans="1:11" x14ac:dyDescent="0.3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9">
        <v>43340</v>
      </c>
    </row>
    <row r="286" spans="1:11" x14ac:dyDescent="0.3">
      <c r="A286" s="40">
        <v>43373</v>
      </c>
      <c r="B286" s="20" t="s">
        <v>105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173</v>
      </c>
    </row>
    <row r="287" spans="1:11" x14ac:dyDescent="0.3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43363</v>
      </c>
    </row>
    <row r="288" spans="1:11" x14ac:dyDescent="0.3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174</v>
      </c>
    </row>
    <row r="289" spans="1:11" x14ac:dyDescent="0.3">
      <c r="A289" s="40">
        <v>43404</v>
      </c>
      <c r="B289" s="20" t="s">
        <v>77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9">
        <v>43374</v>
      </c>
    </row>
    <row r="290" spans="1:11" x14ac:dyDescent="0.3">
      <c r="A290" s="40"/>
      <c r="B290" s="20" t="s">
        <v>175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176</v>
      </c>
    </row>
    <row r="291" spans="1:11" x14ac:dyDescent="0.3">
      <c r="A291" s="40">
        <v>43434</v>
      </c>
      <c r="B291" s="20" t="s">
        <v>177</v>
      </c>
      <c r="C291" s="13"/>
      <c r="D291" s="39">
        <v>19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>
        <v>43395</v>
      </c>
    </row>
    <row r="292" spans="1:11" x14ac:dyDescent="0.3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 t="s">
        <v>178</v>
      </c>
    </row>
    <row r="293" spans="1:11" x14ac:dyDescent="0.3">
      <c r="A293" s="40">
        <v>43465</v>
      </c>
      <c r="B293" s="20" t="s">
        <v>77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9">
        <v>43438</v>
      </c>
    </row>
    <row r="294" spans="1:11" x14ac:dyDescent="0.3">
      <c r="A294" s="40">
        <v>43496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43524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43555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43585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43616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43646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43677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43708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43738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43769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43799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43830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43861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43890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43921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43951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43982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44012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44043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44074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44104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44135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44165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44196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44227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44255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44286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44316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44347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44377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44408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44439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44469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44500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44530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44561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44592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44620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44651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44681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44712</v>
      </c>
      <c r="B334" s="15"/>
      <c r="C334" s="42"/>
      <c r="D334" s="43"/>
      <c r="E334" s="9"/>
      <c r="F334" s="15"/>
      <c r="G334" s="42" t="str">
        <f>IF(ISBLANK(Table1[[#This Row],[EARNED]]),"",Table1[[#This Row],[EARNED]])</f>
        <v/>
      </c>
      <c r="H334" s="43"/>
      <c r="I334" s="9"/>
      <c r="J334" s="12"/>
      <c r="K334" s="15"/>
    </row>
    <row r="335" spans="1:11" x14ac:dyDescent="0.3">
      <c r="A335" s="40">
        <v>44742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44773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44804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44834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44865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44895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44926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44957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44985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45016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45046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45077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45107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45138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45169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45199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45230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45260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45291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45322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45351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45382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45412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45443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45473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45504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45535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D28" sqref="D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7</v>
      </c>
      <c r="F3">
        <v>13</v>
      </c>
      <c r="G3" s="47">
        <f>SUMIFS(F7:F14,E7:E14,E3)+SUMIFS(D7:D66,C7:C66,F3)+D3</f>
        <v>1.9020000000000001</v>
      </c>
      <c r="J3" s="1">
        <v>30</v>
      </c>
      <c r="K3" s="35">
        <f>J4-1</f>
        <v>29</v>
      </c>
      <c r="L3" s="45">
        <f>IF($J$4=1,1.25,IF(ISBLANK($J$3),"---",1.25-VLOOKUP($K$3,$I$8:$K$37,2)))</f>
        <v>4.1999999999999815E-2</v>
      </c>
    </row>
    <row r="4" spans="1:12" hidden="1" x14ac:dyDescent="0.3">
      <c r="G4" s="33"/>
      <c r="J4" s="1" t="str">
        <f>IF(TEXT(J3,"D")=1,1,TEXT(J3,"D"))</f>
        <v>30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2023-07-28T07:38:37Z</dcterms:modified>
</cp:coreProperties>
</file>