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codeName="ThisWorkbook"/>
  <mc:AlternateContent xmlns:mc="http://schemas.openxmlformats.org/markup-compatibility/2006">
    <mc:Choice Requires="x15">
      <x15ac:absPath xmlns:x15ac="http://schemas.microsoft.com/office/spreadsheetml/2010/11/ac" url="\\dole-pc\Users\DOLE\Desktop\LEAVE-CARD\NEW HR\DONE\"/>
    </mc:Choice>
  </mc:AlternateContent>
  <xr:revisionPtr revIDLastSave="0" documentId="13_ncr:1_{98F29DBD-D54C-42E9-90E8-57958B21D43A}" xr6:coauthVersionLast="47" xr6:coauthVersionMax="47" xr10:uidLastSave="{00000000-0000-0000-0000-000000000000}"/>
  <bookViews>
    <workbookView xWindow="-108" yWindow="-108" windowWidth="23256" windowHeight="12576" firstSheet="1" activeTab="1" xr2:uid="{00000000-000D-0000-FFFF-FFFF00000000}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5" i="5" l="1"/>
  <c r="G35" i="1"/>
  <c r="G27" i="1"/>
  <c r="G28" i="1"/>
  <c r="G29" i="1"/>
  <c r="G30" i="1"/>
  <c r="G31" i="1"/>
  <c r="G32" i="1"/>
  <c r="F3" i="1"/>
  <c r="B4" i="1"/>
  <c r="F4" i="1" l="1"/>
  <c r="B3" i="1"/>
  <c r="B2" i="1"/>
  <c r="G62" i="5"/>
  <c r="G49" i="5"/>
  <c r="G36" i="5"/>
  <c r="G23" i="5"/>
  <c r="E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33" i="1"/>
  <c r="G34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<sst xmlns="http://schemas.openxmlformats.org/spreadsheetml/2006/main" count="140" uniqueCount="75">
  <si>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</si>
  <si>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</si>
  <si>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</si>
  <si>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</si>
  <si>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</si>
  <si>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</si>
  <si>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</si>
  <si>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</si>
  <si>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</si>
  <si>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</si>
  <si>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</si>
  <si>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</si>
  <si>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</si>
  <si>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</si>
  <si>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</si>
  <si>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</si>
  <si>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</si>
  <si>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</si>
  <si>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</si>
  <si>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</si>
  <si>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</si>
  <si>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</si>
  <si>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</si>
  <si>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</si>
  <si>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</si>
  <si>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</si>
  <si>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</si>
  <si>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</si>
  <si>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</si>
  <si>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</si>
  <si>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</si>
  <si>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</si>
  <si>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</si>
  <si>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</si>
  <si>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</si>
  <si>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</si>
  <si>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</si>
  <si>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</si>
  <si>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</si>
  <si>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</si>
  <si>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</si>
  <si>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</si>
  <si>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</si>
  <si>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</si>
  <si>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</si>
  <si>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</si>
  <si>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</si>
  <si>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</si>
  <si>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</si>
  <si>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</si>
  <si>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VL(7-0-0)</t>
  </si>
  <si>
    <t>VL(2-0-0)</t>
  </si>
  <si>
    <t>FL(3-0-0)</t>
  </si>
  <si>
    <t>3/19,20/2018</t>
  </si>
  <si>
    <t>SL(1-0-0)</t>
  </si>
  <si>
    <t>VL(1-0-0)</t>
  </si>
  <si>
    <t>CL (5-0-0)</t>
  </si>
  <si>
    <t>1/15,16,19,20,24/2020</t>
  </si>
  <si>
    <t>5/22-30/2019</t>
  </si>
  <si>
    <t>SL(2-0-0)</t>
  </si>
  <si>
    <t>3/6,9/2020</t>
  </si>
  <si>
    <t>VL(3-0-0)</t>
  </si>
  <si>
    <t>3/18-20/2020</t>
  </si>
  <si>
    <t>FL(2-0-0)</t>
  </si>
  <si>
    <t>SP(1-0-0)</t>
  </si>
  <si>
    <t>7/22,23/2021</t>
  </si>
  <si>
    <t>BDAY 8/2/22</t>
  </si>
  <si>
    <t>ENROLLMENT 8/22/22</t>
  </si>
  <si>
    <t>9/27-28/2022</t>
  </si>
  <si>
    <t>12/14-16/2022</t>
  </si>
  <si>
    <t>1/12,13/2023</t>
  </si>
  <si>
    <t>DIMAILIG, ARLYN RODRIGUEZ</t>
  </si>
  <si>
    <t>3/17,28/2023</t>
  </si>
  <si>
    <t>6/7-8/2023</t>
  </si>
  <si>
    <t>GRAD 7/13/2023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</si>
</sst>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65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le15" displayName="Table15" ref="A8:K128" totalsRowShown="0" headerRowDxfId="39" headerRowBorderDxfId="38" tableBorderDxfId="37" totalsRowBorderDxfId="36">
  <tableColumns count="11">
    <tableColumn id="1" xr3:uid="{00000000-0010-0000-0000-000001000000}" name="PERIOD" dataDxfId="35"/>
    <tableColumn id="2" xr3:uid="{00000000-0010-0000-0000-000002000000}" name="PARTICULARS" dataDxfId="34"/>
    <tableColumn id="3" xr3:uid="{00000000-0010-0000-0000-000003000000}" name="EARNED" dataDxfId="33"/>
    <tableColumn id="4" xr3:uid="{00000000-0010-0000-0000-000004000000}" name="Absence Undertime W/ Pay" dataDxfId="32"/>
    <tableColumn id="5" xr3:uid="{00000000-0010-0000-0000-000005000000}" name="BALANCE" dataDxfId="31">
      <calculatedColumnFormula>SUM(Table15[EARNED])-SUM(Table15[Absence Undertime W/ Pay])+CONVERTION!$A$3</calculatedColumnFormula>
    </tableColumn>
    <tableColumn id="6" xr3:uid="{00000000-0010-0000-0000-000006000000}" name="Absence Undertime W/O Pay" dataDxfId="30"/>
    <tableColumn id="7" xr3:uid="{00000000-0010-0000-0000-000007000000}" name="EARNED " dataDxfId="29">
      <calculatedColumnFormula>IF(ISBLANK(Table15[[#This Row],[EARNED]]),"",Table15[[#This Row],[EARNED]])</calculatedColumnFormula>
    </tableColumn>
    <tableColumn id="8" xr3:uid="{00000000-0010-0000-0000-000008000000}" name="Absence Undertime  W/ Pay" dataDxfId="28"/>
    <tableColumn id="9" xr3:uid="{00000000-0010-0000-0000-000009000000}" name="BALANCE " dataDxfId="27">
      <calculatedColumnFormula>SUM(Table15[[EARNED ]])-SUM(Table15[Absence Undertime  W/ Pay])+CONVERTION!$B$3</calculatedColumnFormula>
    </tableColumn>
    <tableColumn id="10" xr3:uid="{00000000-0010-0000-0000-00000A000000}" name="Absence Undertime  W/O Pay" dataDxfId="26"/>
    <tableColumn id="11" xr3:uid="{00000000-0010-0000-0000-00000B000000}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8:K130" totalsRowShown="0" headerRowDxfId="24" headerRowBorderDxfId="23" tableBorderDxfId="22" totalsRowBorderDxfId="21">
  <tableColumns count="11">
    <tableColumn id="1" xr3:uid="{00000000-0010-0000-0100-000001000000}" name="PERIOD" dataDxfId="20"/>
    <tableColumn id="2" xr3:uid="{00000000-0010-0000-0100-000002000000}" name="PARTICULARS" dataDxfId="19"/>
    <tableColumn id="3" xr3:uid="{00000000-0010-0000-0100-000003000000}" name="EARNED" dataDxfId="18"/>
    <tableColumn id="4" xr3:uid="{00000000-0010-0000-0100-000004000000}" name="Absence Undertime W/ Pay" dataDxfId="17"/>
    <tableColumn id="5" xr3:uid="{00000000-0010-0000-0100-000005000000}" name="BALANCE" dataDxfId="16">
      <calculatedColumnFormula>SUM(Table1[EARNED])-SUM(Table1[Absence Undertime W/ Pay])+CONVERTION!$A$3</calculatedColumnFormula>
    </tableColumn>
    <tableColumn id="6" xr3:uid="{00000000-0010-0000-0100-000006000000}" name="Absence Undertime W/O Pay" dataDxfId="15"/>
    <tableColumn id="7" xr3:uid="{00000000-0010-0000-0100-000007000000}" name="EARNED " dataDxfId="14">
      <calculatedColumnFormula>IF(ISBLANK(Table1[[#This Row],[EARNED]]),"",Table1[[#This Row],[EARNED]])</calculatedColumnFormula>
    </tableColumn>
    <tableColumn id="8" xr3:uid="{00000000-0010-0000-0100-000008000000}" name="Absence Undertime  W/ Pay" dataDxfId="13"/>
    <tableColumn id="9" xr3:uid="{00000000-0010-0000-0100-000009000000}" name="BALANCE " dataDxfId="12">
      <calculatedColumnFormula>SUM(Table1[[EARNED ]])-SUM(Table1[Absence Undertime  W/ Pay])+CONVERTION!$B$3</calculatedColumnFormula>
    </tableColumn>
    <tableColumn id="10" xr3:uid="{00000000-0010-0000-0100-00000A000000}" name="Absence Undertime  W/O Pay" dataDxfId="11"/>
    <tableColumn id="11" xr3:uid="{00000000-0010-0000-01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200-000001000000}" name="DAYS"/>
    <tableColumn id="2" xr3:uid="{00000000-0010-0000-0200-000002000000}" name="HOURS"/>
    <tableColumn id="3" xr3:uid="{00000000-0010-0000-0200-000003000000}" name="MINUTES"/>
    <tableColumn id="4" xr3:uid="{00000000-0010-0000-02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3" displayName="Table3" ref="J2:L3" totalsRowShown="0" headerRowBorderDxfId="4" tableBorderDxfId="3">
  <autoFilter ref="J2:L3" xr:uid="{00000000-0009-0000-0100-000003000000}"/>
  <tableColumns count="3">
    <tableColumn id="1" xr3:uid="{00000000-0010-0000-0300-000001000000}" name="DATE STARTED" dataDxfId="2"/>
    <tableColumn id="2" xr3:uid="{00000000-0010-0000-0300-000002000000}" name="LEAVE EARN" dataDxfId="1">
      <calculatedColumnFormula>J4-1</calculatedColumnFormula>
    </tableColumn>
    <tableColumn id="3" xr3:uid="{00000000-0010-0000-03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128"/>
  <sheetViews>
    <sheetView tabSelected="1" zoomScale="98" zoomScaleNormal="98" workbookViewId="0">
      <pane ySplit="3648" topLeftCell="A73" activePane="bottomLeft"/>
      <selection activeCell="E5" sqref="E5"/>
      <selection pane="bottomLeft" activeCell="B85" sqref="B85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2" t="s">
        <v>71</v>
      </c>
      <c r="C2" s="52"/>
      <c r="D2" s="21" t="s">
        <v>14</v>
      </c>
      <c r="E2" s="10"/>
      <c r="F2" s="53"/>
      <c r="G2" s="53"/>
      <c r="H2" s="28" t="s">
        <v>10</v>
      </c>
      <c r="I2" s="25"/>
      <c r="J2" s="54"/>
      <c r="K2" s="55"/>
    </row>
    <row r="3" spans="1:11" x14ac:dyDescent="0.3">
      <c r="A3" s="18" t="s">
        <v>15</v>
      </c>
      <c r="B3" s="52"/>
      <c r="C3" s="52"/>
      <c r="D3" s="22" t="s">
        <v>13</v>
      </c>
      <c r="F3" s="56">
        <v>40787</v>
      </c>
      <c r="G3" s="57"/>
      <c r="H3" s="26" t="s">
        <v>11</v>
      </c>
      <c r="I3" s="26"/>
      <c r="J3" s="58"/>
      <c r="K3" s="59"/>
    </row>
    <row r="4" spans="1:11" ht="14.4" customHeight="1" x14ac:dyDescent="0.3">
      <c r="A4" s="18" t="s">
        <v>16</v>
      </c>
      <c r="B4" s="52" t="s">
        <v>48</v>
      </c>
      <c r="C4" s="52"/>
      <c r="D4" s="22" t="s">
        <v>12</v>
      </c>
      <c r="F4" s="57"/>
      <c r="G4" s="57"/>
      <c r="H4" s="26" t="s">
        <v>17</v>
      </c>
      <c r="I4" s="26"/>
      <c r="J4" s="57"/>
      <c r="K4" s="60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61" t="s">
        <v>8</v>
      </c>
      <c r="D7" s="61"/>
      <c r="E7" s="61"/>
      <c r="F7" s="61"/>
      <c r="G7" s="61" t="s">
        <v>7</v>
      </c>
      <c r="H7" s="61"/>
      <c r="I7" s="61"/>
      <c r="J7" s="61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SUM(Table15[EARNED])-SUM(Table15[Absence Undertime W/ Pay])</f>
        <v>56.75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83.75</v>
      </c>
      <c r="J9" s="11"/>
      <c r="K9" s="20"/>
    </row>
    <row r="10" spans="1:11" x14ac:dyDescent="0.3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3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3">
      <c r="A13" s="40">
        <v>43160</v>
      </c>
      <c r="B13" s="20" t="s">
        <v>51</v>
      </c>
      <c r="C13" s="13">
        <v>1.25</v>
      </c>
      <c r="D13" s="39">
        <v>2</v>
      </c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 t="s">
        <v>53</v>
      </c>
    </row>
    <row r="14" spans="1:11" x14ac:dyDescent="0.3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3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3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3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3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3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3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3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3">
      <c r="A22" s="40">
        <v>43435</v>
      </c>
      <c r="B22" s="20" t="s">
        <v>52</v>
      </c>
      <c r="C22" s="13">
        <v>1.25</v>
      </c>
      <c r="D22" s="39">
        <v>3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3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3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3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3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3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3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3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3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3">
      <c r="A31" s="40">
        <v>43678</v>
      </c>
      <c r="B31" s="20" t="s">
        <v>55</v>
      </c>
      <c r="C31" s="13">
        <v>1.25</v>
      </c>
      <c r="D31" s="39">
        <v>1</v>
      </c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49">
        <v>43704</v>
      </c>
    </row>
    <row r="32" spans="1:11" x14ac:dyDescent="0.3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3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3">
      <c r="A34" s="40">
        <v>43770</v>
      </c>
      <c r="B34" s="20" t="s">
        <v>55</v>
      </c>
      <c r="C34" s="13">
        <v>1.25</v>
      </c>
      <c r="D34" s="39">
        <v>1</v>
      </c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49">
        <v>43795</v>
      </c>
    </row>
    <row r="35" spans="1:11" x14ac:dyDescent="0.3">
      <c r="A35" s="40">
        <v>43800</v>
      </c>
      <c r="B35" s="20" t="s">
        <v>52</v>
      </c>
      <c r="C35" s="13">
        <v>1.25</v>
      </c>
      <c r="D35" s="39">
        <v>3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3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3">
      <c r="A37" s="40">
        <v>43831</v>
      </c>
      <c r="B37" s="20" t="s">
        <v>56</v>
      </c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 t="s">
        <v>57</v>
      </c>
    </row>
    <row r="38" spans="1:11" x14ac:dyDescent="0.3">
      <c r="A38" s="40">
        <v>43862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3">
      <c r="A39" s="40">
        <v>43891</v>
      </c>
      <c r="B39" s="20" t="s">
        <v>61</v>
      </c>
      <c r="C39" s="13">
        <v>1.25</v>
      </c>
      <c r="D39" s="39">
        <v>3</v>
      </c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 t="s">
        <v>62</v>
      </c>
    </row>
    <row r="40" spans="1:11" x14ac:dyDescent="0.3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3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3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3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3">
      <c r="A44" s="40">
        <v>44044</v>
      </c>
      <c r="B44" s="20" t="s">
        <v>64</v>
      </c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49">
        <v>44015</v>
      </c>
    </row>
    <row r="45" spans="1:11" x14ac:dyDescent="0.3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3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3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3">
      <c r="A48" s="40">
        <v>44166</v>
      </c>
      <c r="B48" s="20" t="s">
        <v>63</v>
      </c>
      <c r="C48" s="13">
        <v>1.25</v>
      </c>
      <c r="D48" s="39">
        <v>2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3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3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3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3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3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3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3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3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3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3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3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3">
      <c r="A60" s="40">
        <v>44501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3">
      <c r="A61" s="40">
        <v>44531</v>
      </c>
      <c r="B61" s="20" t="s">
        <v>49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3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3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3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3">
      <c r="A65" s="40">
        <v>44621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49"/>
    </row>
    <row r="66" spans="1:11" x14ac:dyDescent="0.3">
      <c r="A66" s="40">
        <v>44652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3">
      <c r="A67" s="40">
        <v>44682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3">
      <c r="A68" s="40">
        <v>44713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3">
      <c r="A69" s="40">
        <v>44743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49"/>
    </row>
    <row r="70" spans="1:11" x14ac:dyDescent="0.3">
      <c r="A70" s="40">
        <v>44774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3">
      <c r="A71" s="40">
        <v>44805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3">
      <c r="A72" s="40">
        <v>44835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49"/>
    </row>
    <row r="73" spans="1:11" x14ac:dyDescent="0.3">
      <c r="A73" s="40">
        <v>44866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3">
      <c r="A74" s="40">
        <v>44896</v>
      </c>
      <c r="B74" s="20" t="s">
        <v>52</v>
      </c>
      <c r="C74" s="13">
        <v>1.25</v>
      </c>
      <c r="D74" s="39">
        <v>3</v>
      </c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 t="s">
        <v>69</v>
      </c>
    </row>
    <row r="75" spans="1:11" x14ac:dyDescent="0.3">
      <c r="A75" s="40"/>
      <c r="B75" s="20" t="s">
        <v>63</v>
      </c>
      <c r="C75" s="13"/>
      <c r="D75" s="39">
        <v>2</v>
      </c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3">
      <c r="A76" s="51" t="s">
        <v>47</v>
      </c>
      <c r="B76" s="20"/>
      <c r="C76" s="13"/>
      <c r="D76" s="39"/>
      <c r="E76" s="9"/>
      <c r="F76" s="20"/>
      <c r="G76" s="13" t="str">
        <f>IF(ISBLANK(Table15[[#This Row],[EARNED]]),"",Table15[[#This Row],[EARNED]])</f>
        <v/>
      </c>
      <c r="H76" s="39"/>
      <c r="I76" s="9"/>
      <c r="J76" s="11"/>
      <c r="K76" s="20"/>
    </row>
    <row r="77" spans="1:11" x14ac:dyDescent="0.3">
      <c r="A77" s="40">
        <v>44957</v>
      </c>
      <c r="B77" s="20"/>
      <c r="C77" s="13">
        <v>1.25</v>
      </c>
      <c r="D77" s="39"/>
      <c r="E77" s="9"/>
      <c r="F77" s="20"/>
      <c r="G77" s="13">
        <f>IF(ISBLANK(Table15[[#This Row],[EARNED]]),"",Table15[[#This Row],[EARNED]])</f>
        <v>1.25</v>
      </c>
      <c r="H77" s="39"/>
      <c r="I77" s="9"/>
      <c r="J77" s="11"/>
      <c r="K77" s="20"/>
    </row>
    <row r="78" spans="1:11" x14ac:dyDescent="0.3">
      <c r="A78" s="40">
        <v>44985</v>
      </c>
      <c r="B78" s="20"/>
      <c r="C78" s="13">
        <v>1.25</v>
      </c>
      <c r="D78" s="39"/>
      <c r="E78" s="9"/>
      <c r="F78" s="20"/>
      <c r="G78" s="13">
        <f>IF(ISBLANK(Table15[[#This Row],[EARNED]]),"",Table15[[#This Row],[EARNED]])</f>
        <v>1.25</v>
      </c>
      <c r="H78" s="39"/>
      <c r="I78" s="9"/>
      <c r="J78" s="11"/>
      <c r="K78" s="20"/>
    </row>
    <row r="79" spans="1:11" x14ac:dyDescent="0.3">
      <c r="A79" s="40">
        <v>45016</v>
      </c>
      <c r="B79" s="20" t="s">
        <v>63</v>
      </c>
      <c r="C79" s="13">
        <v>1.25</v>
      </c>
      <c r="D79" s="39">
        <v>2</v>
      </c>
      <c r="E79" s="9"/>
      <c r="F79" s="20"/>
      <c r="G79" s="13">
        <f>IF(ISBLANK(Table15[[#This Row],[EARNED]]),"",Table15[[#This Row],[EARNED]])</f>
        <v>1.25</v>
      </c>
      <c r="H79" s="39"/>
      <c r="I79" s="9"/>
      <c r="J79" s="11"/>
      <c r="K79" s="20" t="s">
        <v>72</v>
      </c>
    </row>
    <row r="80" spans="1:11" x14ac:dyDescent="0.3">
      <c r="A80" s="40">
        <v>45046</v>
      </c>
      <c r="B80" s="20"/>
      <c r="C80" s="13">
        <v>1.25</v>
      </c>
      <c r="D80" s="39"/>
      <c r="E80" s="9"/>
      <c r="F80" s="20"/>
      <c r="G80" s="13">
        <f>IF(ISBLANK(Table15[[#This Row],[EARNED]]),"",Table15[[#This Row],[EARNED]])</f>
        <v>1.25</v>
      </c>
      <c r="H80" s="39"/>
      <c r="I80" s="9"/>
      <c r="J80" s="11"/>
      <c r="K80" s="20"/>
    </row>
    <row r="81" spans="1:11" x14ac:dyDescent="0.3">
      <c r="A81" s="40">
        <v>45077</v>
      </c>
      <c r="B81" s="20"/>
      <c r="C81" s="13">
        <v>1.25</v>
      </c>
      <c r="D81" s="39"/>
      <c r="E81" s="9"/>
      <c r="F81" s="20"/>
      <c r="G81" s="13">
        <f>IF(ISBLANK(Table15[[#This Row],[EARNED]]),"",Table15[[#This Row],[EARNED]])</f>
        <v>1.25</v>
      </c>
      <c r="H81" s="39"/>
      <c r="I81" s="9"/>
      <c r="J81" s="11"/>
      <c r="K81" s="20"/>
    </row>
    <row r="82" spans="1:11" x14ac:dyDescent="0.3">
      <c r="A82" s="40">
        <v>45107</v>
      </c>
      <c r="B82" s="20"/>
      <c r="C82" s="13">
        <v>1.25</v>
      </c>
      <c r="D82" s="39"/>
      <c r="E82" s="9"/>
      <c r="F82" s="20"/>
      <c r="G82" s="13">
        <f>IF(ISBLANK(Table15[[#This Row],[EARNED]]),"",Table15[[#This Row],[EARNED]])</f>
        <v>1.25</v>
      </c>
      <c r="H82" s="39"/>
      <c r="I82" s="9"/>
      <c r="J82" s="11"/>
      <c r="K82" s="20"/>
    </row>
    <row r="83" spans="1:11" x14ac:dyDescent="0.3">
      <c r="A83" s="40">
        <v>45138</v>
      </c>
      <c r="B83" s="20" t="s">
        <v>64</v>
      </c>
      <c r="C83" s="13">
        <v>1.25</v>
      </c>
      <c r="D83" s="39"/>
      <c r="E83" s="9"/>
      <c r="F83" s="20"/>
      <c r="G83" s="13">
        <f>IF(ISBLANK(Table15[[#This Row],[EARNED]]),"",Table15[[#This Row],[EARNED]])</f>
        <v>1.25</v>
      </c>
      <c r="H83" s="39"/>
      <c r="I83" s="9"/>
      <c r="J83" s="11"/>
      <c r="K83" s="20" t="s">
        <v>74</v>
      </c>
    </row>
    <row r="84" spans="1:11" x14ac:dyDescent="0.3">
      <c r="A84" s="40">
        <v>45169</v>
      </c>
      <c r="B84" s="20" t="s">
        <v>64</v>
      </c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49">
        <v>45140</v>
      </c>
    </row>
    <row r="85" spans="1:11" x14ac:dyDescent="0.3">
      <c r="A85" s="40">
        <v>45199</v>
      </c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3">
      <c r="A86" s="40">
        <v>45230</v>
      </c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3">
      <c r="A87" s="40">
        <v>45260</v>
      </c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3">
      <c r="A88" s="40">
        <v>45291</v>
      </c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3">
      <c r="A89" s="40">
        <v>45322</v>
      </c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3">
      <c r="A90" s="40">
        <v>45351</v>
      </c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3">
      <c r="A91" s="40">
        <v>45382</v>
      </c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3">
      <c r="A92" s="40">
        <v>45412</v>
      </c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3">
      <c r="A93" s="40">
        <v>45443</v>
      </c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3">
      <c r="A94" s="40">
        <v>45473</v>
      </c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3">
      <c r="A95" s="40">
        <v>45504</v>
      </c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3">
      <c r="A96" s="40">
        <v>45535</v>
      </c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3">
      <c r="A97" s="40">
        <v>45565</v>
      </c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3">
      <c r="A98" s="40">
        <v>45596</v>
      </c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3">
      <c r="A99" s="40">
        <v>45626</v>
      </c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3">
      <c r="A100" s="40">
        <v>45657</v>
      </c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3">
      <c r="A101" s="40">
        <v>45688</v>
      </c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3">
      <c r="A102" s="40">
        <v>45716</v>
      </c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3">
      <c r="A103" s="40">
        <v>45747</v>
      </c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3">
      <c r="A104" s="40">
        <v>45777</v>
      </c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3">
      <c r="A105" s="40">
        <v>45808</v>
      </c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3">
      <c r="A106" s="40">
        <v>45838</v>
      </c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3">
      <c r="A107" s="40">
        <v>45869</v>
      </c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3">
      <c r="A108" s="40">
        <v>45900</v>
      </c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3">
      <c r="A109" s="40">
        <v>45930</v>
      </c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3">
      <c r="A110" s="40">
        <v>45961</v>
      </c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3">
      <c r="A111" s="40">
        <v>45991</v>
      </c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3">
      <c r="A128" s="41"/>
      <c r="B128" s="15"/>
      <c r="C128" s="42"/>
      <c r="D128" s="43"/>
      <c r="E128" s="9"/>
      <c r="F128" s="15"/>
      <c r="G128" s="42" t="str">
        <f>IF(ISBLANK(Table15[[#This Row],[EARNED]]),"",Table15[[#This Row],[EARNED]])</f>
        <v/>
      </c>
      <c r="H128" s="43"/>
      <c r="I128" s="9"/>
      <c r="J128" s="12"/>
      <c r="K128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 xr:uid="{00000000-0002-0000-0100-000000000000}">
      <formula1>"PERMANENT, CO-TERMINUS, CASUAL, JOBCON"</formula1>
    </dataValidation>
    <dataValidation type="list" allowBlank="1" showInputMessage="1" showErrorMessage="1" sqref="F2:G2" xr:uid="{00000000-0002-0000-0100-000001000000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2:K130"/>
  <sheetViews>
    <sheetView zoomScale="99" zoomScaleNormal="99" workbookViewId="0">
      <pane ySplit="3672" topLeftCell="A31" activePane="bottomLeft"/>
      <selection activeCell="B2" sqref="B2:C2"/>
      <selection pane="bottomLeft" activeCell="B41" sqref="B41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2" t="str">
        <f>IF(ISBLANK('2018 LEAVE CREDITS'!B2:C2),"---------",'2018 LEAVE CREDITS'!B2:C2)</f>
        <v>DIMAILIG, ARLYN RODRIGUEZ</v>
      </c>
      <c r="C2" s="52"/>
      <c r="D2" s="21" t="s">
        <v>14</v>
      </c>
      <c r="E2" s="10"/>
      <c r="F2" s="53"/>
      <c r="G2" s="53"/>
      <c r="H2" s="28" t="s">
        <v>10</v>
      </c>
      <c r="I2" s="25"/>
      <c r="J2" s="54"/>
      <c r="K2" s="55"/>
    </row>
    <row r="3" spans="1:11" x14ac:dyDescent="0.3">
      <c r="A3" s="18" t="s">
        <v>15</v>
      </c>
      <c r="B3" s="52" t="str">
        <f>IF(ISBLANK('2018 LEAVE CREDITS'!B3:C3),"",'2018 LEAVE CREDITS'!B3:C3)</f>
        <v/>
      </c>
      <c r="C3" s="52"/>
      <c r="D3" s="22" t="s">
        <v>13</v>
      </c>
      <c r="F3" s="56">
        <f>IF(ISBLANK('2018 LEAVE CREDITS'!F3:G3),"---------",'2018 LEAVE CREDITS'!F3:G3)</f>
        <v>40787</v>
      </c>
      <c r="G3" s="57"/>
      <c r="H3" s="26" t="s">
        <v>11</v>
      </c>
      <c r="I3" s="26"/>
      <c r="J3" s="58"/>
      <c r="K3" s="59"/>
    </row>
    <row r="4" spans="1:11" ht="14.4" customHeight="1" x14ac:dyDescent="0.3">
      <c r="A4" s="18" t="s">
        <v>16</v>
      </c>
      <c r="B4" s="52" t="str">
        <f>IF(ISBLANK('2018 LEAVE CREDITS'!B4:C4),"---------",'2018 LEAVE CREDITS'!B4:C4)</f>
        <v>CASUAL</v>
      </c>
      <c r="C4" s="52"/>
      <c r="D4" s="22" t="s">
        <v>12</v>
      </c>
      <c r="F4" s="57" t="str">
        <f>IF(ISBLANK('2018 LEAVE CREDITS'!F4:G4),"",'2018 LEAVE CREDITS'!F4:G4)</f>
        <v/>
      </c>
      <c r="G4" s="57"/>
      <c r="H4" s="26" t="s">
        <v>17</v>
      </c>
      <c r="I4" s="26"/>
      <c r="J4" s="57"/>
      <c r="K4" s="60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61" t="s">
        <v>8</v>
      </c>
      <c r="D7" s="61"/>
      <c r="E7" s="61"/>
      <c r="F7" s="61"/>
      <c r="G7" s="61" t="s">
        <v>7</v>
      </c>
      <c r="H7" s="61"/>
      <c r="I7" s="61"/>
      <c r="J7" s="61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11.957999999999998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17</v>
      </c>
      <c r="J9" s="11"/>
      <c r="K9" s="20"/>
    </row>
    <row r="10" spans="1:11" x14ac:dyDescent="0.3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43221</v>
      </c>
      <c r="B11" s="20" t="s">
        <v>50</v>
      </c>
      <c r="C11" s="13"/>
      <c r="D11" s="39">
        <v>7</v>
      </c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 t="s">
        <v>58</v>
      </c>
    </row>
    <row r="12" spans="1:11" x14ac:dyDescent="0.3">
      <c r="A12" s="48" t="s">
        <v>43</v>
      </c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3">
      <c r="A13" s="40">
        <v>43678</v>
      </c>
      <c r="B13" s="20" t="s">
        <v>54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>
        <v>1</v>
      </c>
      <c r="I13" s="9"/>
      <c r="J13" s="11"/>
      <c r="K13" s="49">
        <v>43681</v>
      </c>
    </row>
    <row r="14" spans="1:11" x14ac:dyDescent="0.3">
      <c r="A14" s="40">
        <v>43770</v>
      </c>
      <c r="B14" s="20" t="s">
        <v>54</v>
      </c>
      <c r="C14" s="13"/>
      <c r="D14" s="39"/>
      <c r="E14" s="9"/>
      <c r="F14" s="20"/>
      <c r="G14" s="13" t="str">
        <f>IF(ISBLANK(Table1[[#This Row],[EARNED]]),"",Table1[[#This Row],[EARNED]])</f>
        <v/>
      </c>
      <c r="H14" s="39">
        <v>1</v>
      </c>
      <c r="I14" s="9"/>
      <c r="J14" s="11"/>
      <c r="K14" s="49">
        <v>43781</v>
      </c>
    </row>
    <row r="15" spans="1:11" x14ac:dyDescent="0.3">
      <c r="A15" s="48" t="s">
        <v>44</v>
      </c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3">
      <c r="A16" s="41">
        <v>43862</v>
      </c>
      <c r="B16" s="15" t="s">
        <v>54</v>
      </c>
      <c r="C16" s="42"/>
      <c r="D16" s="43"/>
      <c r="E16" s="9"/>
      <c r="F16" s="15"/>
      <c r="G16" s="42" t="str">
        <f>IF(ISBLANK(Table1[[#This Row],[EARNED]]),"",Table1[[#This Row],[EARNED]])</f>
        <v/>
      </c>
      <c r="H16" s="43">
        <v>1</v>
      </c>
      <c r="I16" s="9"/>
      <c r="J16" s="12"/>
      <c r="K16" s="50">
        <v>43864</v>
      </c>
    </row>
    <row r="17" spans="1:11" x14ac:dyDescent="0.3">
      <c r="A17" s="40"/>
      <c r="B17" s="20" t="s">
        <v>54</v>
      </c>
      <c r="C17" s="13"/>
      <c r="D17" s="39"/>
      <c r="E17" s="9"/>
      <c r="F17" s="20"/>
      <c r="G17" s="13" t="str">
        <f>IF(ISBLANK(Table1[[#This Row],[EARNED]]),"",Table1[[#This Row],[EARNED]])</f>
        <v/>
      </c>
      <c r="H17" s="39">
        <v>1</v>
      </c>
      <c r="I17" s="9"/>
      <c r="J17" s="11"/>
      <c r="K17" s="49">
        <v>43888</v>
      </c>
    </row>
    <row r="18" spans="1:11" x14ac:dyDescent="0.3">
      <c r="A18" s="40"/>
      <c r="B18" s="20" t="s">
        <v>54</v>
      </c>
      <c r="C18" s="13"/>
      <c r="D18" s="39"/>
      <c r="E18" s="9"/>
      <c r="F18" s="20"/>
      <c r="G18" s="13" t="str">
        <f>IF(ISBLANK(Table1[[#This Row],[EARNED]]),"",Table1[[#This Row],[EARNED]])</f>
        <v/>
      </c>
      <c r="H18" s="39">
        <v>1</v>
      </c>
      <c r="I18" s="9"/>
      <c r="J18" s="11"/>
      <c r="K18" s="49">
        <v>43881</v>
      </c>
    </row>
    <row r="19" spans="1:11" x14ac:dyDescent="0.3">
      <c r="A19" s="40">
        <v>43891</v>
      </c>
      <c r="B19" s="20" t="s">
        <v>59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>
        <v>2</v>
      </c>
      <c r="I19" s="9"/>
      <c r="J19" s="11"/>
      <c r="K19" s="20" t="s">
        <v>60</v>
      </c>
    </row>
    <row r="20" spans="1:11" x14ac:dyDescent="0.3">
      <c r="A20" s="40">
        <v>44075</v>
      </c>
      <c r="B20" s="20" t="s">
        <v>54</v>
      </c>
      <c r="C20" s="13"/>
      <c r="D20" s="39"/>
      <c r="E20" s="9"/>
      <c r="F20" s="20"/>
      <c r="G20" s="13" t="str">
        <f>IF(ISBLANK(Table1[[#This Row],[EARNED]]),"",Table1[[#This Row],[EARNED]])</f>
        <v/>
      </c>
      <c r="H20" s="39">
        <v>1</v>
      </c>
      <c r="I20" s="9"/>
      <c r="J20" s="11"/>
      <c r="K20" s="49">
        <v>44077</v>
      </c>
    </row>
    <row r="21" spans="1:11" x14ac:dyDescent="0.3">
      <c r="A21" s="40">
        <v>44105</v>
      </c>
      <c r="B21" s="20" t="s">
        <v>54</v>
      </c>
      <c r="C21" s="13"/>
      <c r="D21" s="39"/>
      <c r="E21" s="9"/>
      <c r="F21" s="20"/>
      <c r="G21" s="13" t="str">
        <f>IF(ISBLANK(Table1[[#This Row],[EARNED]]),"",Table1[[#This Row],[EARNED]])</f>
        <v/>
      </c>
      <c r="H21" s="39">
        <v>1</v>
      </c>
      <c r="I21" s="9"/>
      <c r="J21" s="11"/>
      <c r="K21" s="49">
        <v>44109</v>
      </c>
    </row>
    <row r="22" spans="1:11" x14ac:dyDescent="0.3">
      <c r="A22" s="48" t="s">
        <v>45</v>
      </c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3">
      <c r="A23" s="40">
        <v>44378</v>
      </c>
      <c r="B23" s="20" t="s">
        <v>59</v>
      </c>
      <c r="C23" s="13"/>
      <c r="D23" s="39"/>
      <c r="E23" s="9"/>
      <c r="F23" s="20"/>
      <c r="G23" s="13" t="str">
        <f>IF(ISBLANK(Table1[[#This Row],[EARNED]]),"",Table1[[#This Row],[EARNED]])</f>
        <v/>
      </c>
      <c r="H23" s="39">
        <v>2</v>
      </c>
      <c r="I23" s="9"/>
      <c r="J23" s="11"/>
      <c r="K23" s="20" t="s">
        <v>65</v>
      </c>
    </row>
    <row r="24" spans="1:11" x14ac:dyDescent="0.3">
      <c r="A24" s="40">
        <v>44409</v>
      </c>
      <c r="B24" s="20" t="s">
        <v>54</v>
      </c>
      <c r="C24" s="13"/>
      <c r="D24" s="39"/>
      <c r="E24" s="9"/>
      <c r="F24" s="20"/>
      <c r="G24" s="13" t="str">
        <f>IF(ISBLANK(Table1[[#This Row],[EARNED]]),"",Table1[[#This Row],[EARNED]])</f>
        <v/>
      </c>
      <c r="H24" s="39">
        <v>1</v>
      </c>
      <c r="I24" s="9"/>
      <c r="J24" s="11"/>
      <c r="K24" s="49">
        <v>44381</v>
      </c>
    </row>
    <row r="25" spans="1:11" x14ac:dyDescent="0.3">
      <c r="A25" s="48" t="s">
        <v>46</v>
      </c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3">
      <c r="A26" s="40">
        <v>44743</v>
      </c>
      <c r="B26" s="20" t="s">
        <v>54</v>
      </c>
      <c r="C26" s="13"/>
      <c r="D26" s="39"/>
      <c r="E26" s="9"/>
      <c r="F26" s="20"/>
      <c r="G26" s="13" t="str">
        <f>IF(ISBLANK(Table1[[#This Row],[EARNED]]),"",Table1[[#This Row],[EARNED]])</f>
        <v/>
      </c>
      <c r="H26" s="39">
        <v>1</v>
      </c>
      <c r="I26" s="9"/>
      <c r="J26" s="11"/>
      <c r="K26" s="49">
        <v>44764</v>
      </c>
    </row>
    <row r="27" spans="1:11" x14ac:dyDescent="0.3">
      <c r="A27" s="40">
        <v>44774</v>
      </c>
      <c r="B27" s="20" t="s">
        <v>64</v>
      </c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 t="s">
        <v>66</v>
      </c>
    </row>
    <row r="28" spans="1:11" x14ac:dyDescent="0.3">
      <c r="A28" s="40"/>
      <c r="B28" s="20" t="s">
        <v>64</v>
      </c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 t="s">
        <v>67</v>
      </c>
    </row>
    <row r="29" spans="1:11" x14ac:dyDescent="0.3">
      <c r="A29" s="40">
        <v>44805</v>
      </c>
      <c r="B29" s="20" t="s">
        <v>59</v>
      </c>
      <c r="C29" s="13"/>
      <c r="D29" s="39"/>
      <c r="E29" s="9"/>
      <c r="F29" s="20"/>
      <c r="G29" s="13" t="str">
        <f>IF(ISBLANK(Table1[[#This Row],[EARNED]]),"",Table1[[#This Row],[EARNED]])</f>
        <v/>
      </c>
      <c r="H29" s="39">
        <v>2</v>
      </c>
      <c r="I29" s="9"/>
      <c r="J29" s="11"/>
      <c r="K29" s="20" t="s">
        <v>68</v>
      </c>
    </row>
    <row r="30" spans="1:11" x14ac:dyDescent="0.3">
      <c r="A30" s="40"/>
      <c r="B30" s="20" t="s">
        <v>54</v>
      </c>
      <c r="C30" s="13"/>
      <c r="D30" s="39"/>
      <c r="E30" s="9"/>
      <c r="F30" s="20"/>
      <c r="G30" s="13" t="str">
        <f>IF(ISBLANK(Table1[[#This Row],[EARNED]]),"",Table1[[#This Row],[EARNED]])</f>
        <v/>
      </c>
      <c r="H30" s="39">
        <v>1</v>
      </c>
      <c r="I30" s="9"/>
      <c r="J30" s="11"/>
      <c r="K30" s="49">
        <v>44826</v>
      </c>
    </row>
    <row r="31" spans="1:11" x14ac:dyDescent="0.3">
      <c r="A31" s="40"/>
      <c r="B31" s="20" t="s">
        <v>64</v>
      </c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49">
        <v>44834</v>
      </c>
    </row>
    <row r="32" spans="1:11" x14ac:dyDescent="0.3">
      <c r="A32" s="40">
        <v>44835</v>
      </c>
      <c r="B32" s="20" t="s">
        <v>54</v>
      </c>
      <c r="C32" s="13"/>
      <c r="D32" s="39"/>
      <c r="E32" s="9"/>
      <c r="F32" s="20"/>
      <c r="G32" s="13" t="str">
        <f>IF(ISBLANK(Table1[[#This Row],[EARNED]]),"",Table1[[#This Row],[EARNED]])</f>
        <v/>
      </c>
      <c r="H32" s="39">
        <v>1</v>
      </c>
      <c r="I32" s="9"/>
      <c r="J32" s="11"/>
      <c r="K32" s="49">
        <v>44868</v>
      </c>
    </row>
    <row r="33" spans="1:11" x14ac:dyDescent="0.3">
      <c r="A33" s="48" t="s">
        <v>47</v>
      </c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3">
      <c r="A34" s="40">
        <v>44927</v>
      </c>
      <c r="B34" s="20" t="s">
        <v>59</v>
      </c>
      <c r="C34" s="13"/>
      <c r="D34" s="39"/>
      <c r="E34" s="9"/>
      <c r="F34" s="20"/>
      <c r="G34" s="13" t="str">
        <f>IF(ISBLANK(Table1[[#This Row],[EARNED]]),"",Table1[[#This Row],[EARNED]])</f>
        <v/>
      </c>
      <c r="H34" s="39">
        <v>2</v>
      </c>
      <c r="I34" s="9"/>
      <c r="J34" s="11"/>
      <c r="K34" s="20" t="s">
        <v>70</v>
      </c>
    </row>
    <row r="35" spans="1:11" x14ac:dyDescent="0.3">
      <c r="A35" s="40">
        <v>44986</v>
      </c>
      <c r="B35" s="20" t="s">
        <v>55</v>
      </c>
      <c r="C35" s="13"/>
      <c r="D35" s="39">
        <v>1</v>
      </c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49">
        <v>44638</v>
      </c>
    </row>
    <row r="36" spans="1:11" x14ac:dyDescent="0.3">
      <c r="A36" s="40">
        <v>45017</v>
      </c>
      <c r="B36" s="20" t="s">
        <v>54</v>
      </c>
      <c r="C36" s="13"/>
      <c r="D36" s="39"/>
      <c r="E36" s="9"/>
      <c r="F36" s="20"/>
      <c r="G36" s="13" t="str">
        <f>IF(ISBLANK(Table1[[#This Row],[EARNED]]),"",Table1[[#This Row],[EARNED]])</f>
        <v/>
      </c>
      <c r="H36" s="39">
        <v>1</v>
      </c>
      <c r="I36" s="9"/>
      <c r="J36" s="11"/>
      <c r="K36" s="49">
        <v>45036</v>
      </c>
    </row>
    <row r="37" spans="1:11" x14ac:dyDescent="0.3">
      <c r="A37" s="40">
        <v>45047</v>
      </c>
      <c r="B37" s="20" t="s">
        <v>54</v>
      </c>
      <c r="C37" s="13"/>
      <c r="D37" s="39"/>
      <c r="E37" s="9"/>
      <c r="F37" s="20"/>
      <c r="G37" s="13" t="str">
        <f>IF(ISBLANK(Table1[[#This Row],[EARNED]]),"",Table1[[#This Row],[EARNED]])</f>
        <v/>
      </c>
      <c r="H37" s="39">
        <v>1</v>
      </c>
      <c r="I37" s="9"/>
      <c r="J37" s="11"/>
      <c r="K37" s="49">
        <v>45048</v>
      </c>
    </row>
    <row r="38" spans="1:11" x14ac:dyDescent="0.3">
      <c r="A38" s="40">
        <v>45078</v>
      </c>
      <c r="B38" s="20" t="s">
        <v>54</v>
      </c>
      <c r="C38" s="13"/>
      <c r="D38" s="39"/>
      <c r="E38" s="9"/>
      <c r="F38" s="20"/>
      <c r="G38" s="13" t="str">
        <f>IF(ISBLANK(Table1[[#This Row],[EARNED]]),"",Table1[[#This Row],[EARNED]])</f>
        <v/>
      </c>
      <c r="H38" s="39">
        <v>1</v>
      </c>
      <c r="I38" s="9"/>
      <c r="J38" s="11"/>
      <c r="K38" s="49">
        <v>45077</v>
      </c>
    </row>
    <row r="39" spans="1:11" x14ac:dyDescent="0.3">
      <c r="A39" s="40"/>
      <c r="B39" s="20" t="s">
        <v>59</v>
      </c>
      <c r="C39" s="13"/>
      <c r="D39" s="39"/>
      <c r="E39" s="9"/>
      <c r="F39" s="20"/>
      <c r="G39" s="13" t="str">
        <f>IF(ISBLANK(Table1[[#This Row],[EARNED]]),"",Table1[[#This Row],[EARNED]])</f>
        <v/>
      </c>
      <c r="H39" s="39">
        <v>2</v>
      </c>
      <c r="I39" s="9"/>
      <c r="J39" s="11"/>
      <c r="K39" s="20" t="s">
        <v>73</v>
      </c>
    </row>
    <row r="40" spans="1:11" x14ac:dyDescent="0.3">
      <c r="A40" s="40">
        <v>45135</v>
      </c>
      <c r="B40" s="20" t="s">
        <v>54</v>
      </c>
      <c r="C40" s="13"/>
      <c r="D40" s="39"/>
      <c r="E40" s="9"/>
      <c r="F40" s="20"/>
      <c r="G40" s="13" t="str">
        <f>IF(ISBLANK(Table1[[#This Row],[EARNED]]),"",Table1[[#This Row],[EARNED]])</f>
        <v/>
      </c>
      <c r="H40" s="39">
        <v>1</v>
      </c>
      <c r="I40" s="9"/>
      <c r="J40" s="11"/>
      <c r="K40" s="49">
        <v>45134</v>
      </c>
    </row>
    <row r="41" spans="1:11" x14ac:dyDescent="0.3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3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3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3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3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3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3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3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3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3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3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3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3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3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3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3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3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3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3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3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3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3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phoneticPr fontId="5" type="noConversion"/>
  <dataValidations count="2">
    <dataValidation type="list" allowBlank="1" showInputMessage="1" showErrorMessage="1" sqref="F2:G2" xr:uid="{00000000-0002-0000-02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2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L67"/>
  <sheetViews>
    <sheetView zoomScale="120" zoomScaleNormal="120" workbookViewId="0">
      <selection activeCell="A6" sqref="A6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2" t="s">
        <v>33</v>
      </c>
      <c r="E1" s="62"/>
      <c r="F1" s="62"/>
      <c r="G1" s="62"/>
      <c r="J1" s="63" t="s">
        <v>34</v>
      </c>
      <c r="K1" s="63"/>
      <c r="L1" s="63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>
        <v>19.957999999999998</v>
      </c>
      <c r="B3" s="11">
        <v>42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3" t="s">
        <v>38</v>
      </c>
      <c r="J6" s="63"/>
      <c r="K6" s="63"/>
      <c r="L6" s="63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2023-08-02T03:13:21Z</dcterms:modified>
</cp:coreProperties>
</file>