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PDO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5" l="1"/>
  <c r="G71" i="5" l="1"/>
  <c r="G15" i="5"/>
  <c r="G11" i="5"/>
  <c r="G12" i="5"/>
  <c r="G13" i="5"/>
  <c r="G14" i="5"/>
  <c r="G16" i="5"/>
  <c r="G17" i="5"/>
  <c r="G18" i="5"/>
  <c r="G19" i="5"/>
  <c r="G20" i="5"/>
  <c r="G21" i="5"/>
  <c r="G39" i="5"/>
  <c r="F3" i="1" l="1"/>
  <c r="B4" i="1"/>
  <c r="F4" i="1" l="1"/>
  <c r="B3" i="1"/>
  <c r="B2" i="1"/>
  <c r="G55" i="5"/>
  <c r="G42" i="5"/>
  <c r="G28" i="5"/>
  <c r="G10" i="5"/>
  <c r="E9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0" i="5"/>
  <c r="G69" i="5"/>
  <c r="G67" i="5"/>
  <c r="G66" i="5"/>
  <c r="G65" i="5"/>
  <c r="G64" i="5"/>
  <c r="G63" i="5"/>
  <c r="G62" i="5"/>
  <c r="G61" i="5"/>
  <c r="G60" i="5"/>
  <c r="G59" i="5"/>
  <c r="G58" i="5"/>
  <c r="G57" i="5"/>
  <c r="G56" i="5"/>
  <c r="G54" i="5"/>
  <c r="G53" i="5"/>
  <c r="G52" i="5"/>
  <c r="G51" i="5"/>
  <c r="G50" i="5"/>
  <c r="G49" i="5"/>
  <c r="G48" i="5"/>
  <c r="G47" i="5"/>
  <c r="G46" i="5"/>
  <c r="G45" i="5"/>
  <c r="G44" i="5"/>
  <c r="G43" i="5"/>
  <c r="G41" i="5"/>
  <c r="G40" i="5"/>
  <c r="G38" i="5"/>
  <c r="G37" i="5"/>
  <c r="G36" i="5"/>
  <c r="G35" i="5"/>
  <c r="G34" i="5"/>
  <c r="G33" i="5"/>
  <c r="G32" i="5"/>
  <c r="G31" i="5"/>
  <c r="G30" i="5"/>
  <c r="G29" i="5"/>
  <c r="G27" i="5"/>
  <c r="G26" i="5"/>
  <c r="G25" i="5"/>
  <c r="G24" i="5"/>
  <c r="G23" i="5"/>
  <c r="G22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<sst xmlns="http://schemas.openxmlformats.org/spreadsheetml/2006/main" count="96" uniqueCount="62">
  <si>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</si>
  <si>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</si>
  <si>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</si>
  <si>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</si>
  <si>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</si>
  <si>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</si>
  <si>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</si>
  <si>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</si>
  <si>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</si>
  <si>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</si>
  <si>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</si>
  <si>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</si>
  <si>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</si>
  <si>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</si>
  <si>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</si>
  <si>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</si>
  <si>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</si>
  <si>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</si>
  <si>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</si>
  <si>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</si>
  <si>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</si>
  <si>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</si>
  <si>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</si>
  <si>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</si>
  <si>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</si>
  <si>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</si>
  <si>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</si>
  <si>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</si>
  <si>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</si>
  <si>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</si>
  <si>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</si>
  <si>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</si>
  <si>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</si>
  <si>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</si>
  <si>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</si>
  <si>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</si>
  <si>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</si>
  <si>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</si>
  <si>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</si>
  <si>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</si>
  <si>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</si>
  <si>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</si>
  <si>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</si>
  <si>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</si>
  <si>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</si>
  <si>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</si>
  <si>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</si>
  <si>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FL(5-0-0)</t>
  </si>
  <si>
    <t>CL(5-0-0)</t>
  </si>
  <si>
    <t>2/5,10-13/2020</t>
  </si>
  <si>
    <t>SL(1-0-0)</t>
  </si>
  <si>
    <t>QL(14-0-0)</t>
  </si>
  <si>
    <t>10/18-11/3/2020</t>
  </si>
  <si>
    <t>PERMANENT</t>
  </si>
  <si>
    <t>CPDO</t>
  </si>
  <si>
    <t>2018</t>
  </si>
  <si>
    <t>LUMENARIO, ZARAH ANGCAYA</t>
  </si>
  <si>
    <t>SL(2-0-0)</t>
  </si>
  <si>
    <t>1/4,5</t>
  </si>
  <si>
    <t>1/24,25/2023</t>
  </si>
  <si>
    <t>UT(0-6-14)</t>
  </si>
  <si>
    <t>UT(0-0-51)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</si>
</sst>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29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9"/>
  <sheetViews>
    <sheetView tabSelected="1" zoomScale="108" zoomScaleNormal="108" workbookViewId="0">
      <pane ySplit="4020" topLeftCell="A61" activePane="bottomLeft"/>
      <selection activeCell="B76" sqref="B76"/>
      <selection pane="bottomLeft" activeCell="E69" sqref="E6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56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>
        <v>43344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53</v>
      </c>
      <c r="C4" s="50"/>
      <c r="D4" s="22" t="s">
        <v>12</v>
      </c>
      <c r="F4" s="51" t="s">
        <v>54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52.864999999999995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66.75</v>
      </c>
      <c r="J9" s="11"/>
      <c r="K9" s="20"/>
    </row>
    <row r="10" spans="1:11" x14ac:dyDescent="0.25">
      <c r="A10" s="48" t="s">
        <v>55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23">
        <v>43344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23">
        <v>43374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23">
        <v>43405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23">
        <v>43435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8" t="s">
        <v>42</v>
      </c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25">
      <c r="A16" s="23">
        <v>43466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23">
        <v>43497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23">
        <v>43525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23">
        <v>43556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23">
        <v>43586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23">
        <v>43617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43647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43678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43709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43739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43770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43800</v>
      </c>
      <c r="B27" s="20" t="s">
        <v>47</v>
      </c>
      <c r="C27" s="13">
        <v>1.25</v>
      </c>
      <c r="D27" s="39">
        <v>5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8" t="s">
        <v>43</v>
      </c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>
        <v>43831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43862</v>
      </c>
      <c r="B30" s="20" t="s">
        <v>48</v>
      </c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 t="s">
        <v>49</v>
      </c>
    </row>
    <row r="31" spans="1:11" x14ac:dyDescent="0.25">
      <c r="A31" s="40">
        <v>43891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43922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43952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43983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44013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44044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44075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44105</v>
      </c>
      <c r="B38" s="20" t="s">
        <v>50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>
        <v>1</v>
      </c>
      <c r="I38" s="9"/>
      <c r="J38" s="11"/>
      <c r="K38" s="49">
        <v>44117</v>
      </c>
    </row>
    <row r="39" spans="1:11" x14ac:dyDescent="0.25">
      <c r="A39" s="40"/>
      <c r="B39" s="20" t="s">
        <v>51</v>
      </c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49" t="s">
        <v>52</v>
      </c>
    </row>
    <row r="40" spans="1:11" x14ac:dyDescent="0.25">
      <c r="A40" s="40">
        <v>44136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44166</v>
      </c>
      <c r="B41" s="20" t="s">
        <v>47</v>
      </c>
      <c r="C41" s="13">
        <v>1.25</v>
      </c>
      <c r="D41" s="39">
        <v>5</v>
      </c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8" t="s">
        <v>44</v>
      </c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>
        <v>44197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44228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44256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44287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44317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44348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44378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44409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44440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44470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44501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44531</v>
      </c>
      <c r="B54" s="20" t="s">
        <v>47</v>
      </c>
      <c r="C54" s="13">
        <v>1.25</v>
      </c>
      <c r="D54" s="39">
        <v>5</v>
      </c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8" t="s">
        <v>45</v>
      </c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>
        <v>44562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44593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44621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44652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44682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44713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44743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44774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44805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44835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44866</v>
      </c>
      <c r="B66" s="20" t="s">
        <v>61</v>
      </c>
      <c r="C66" s="13">
        <v>1.25</v>
      </c>
      <c r="D66" s="39">
        <v>0.10600000000000001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44896</v>
      </c>
      <c r="B67" s="20" t="s">
        <v>47</v>
      </c>
      <c r="C67" s="13">
        <v>1.25</v>
      </c>
      <c r="D67" s="39">
        <v>5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/>
      <c r="B68" s="20" t="s">
        <v>60</v>
      </c>
      <c r="C68" s="13"/>
      <c r="D68" s="39">
        <v>0.77900000000000003</v>
      </c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8" t="s">
        <v>46</v>
      </c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>
        <v>44927</v>
      </c>
      <c r="B70" s="20" t="s">
        <v>57</v>
      </c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>
        <v>2</v>
      </c>
      <c r="I70" s="9"/>
      <c r="J70" s="11"/>
      <c r="K70" s="20" t="s">
        <v>58</v>
      </c>
    </row>
    <row r="71" spans="1:11" x14ac:dyDescent="0.25">
      <c r="A71" s="40"/>
      <c r="B71" s="20" t="s">
        <v>57</v>
      </c>
      <c r="C71" s="13"/>
      <c r="D71" s="39"/>
      <c r="E71" s="9"/>
      <c r="F71" s="20"/>
      <c r="G71" s="13" t="str">
        <f>IF(ISBLANK(Table15[[#This Row],[EARNED]]),"",Table15[[#This Row],[EARNED]])</f>
        <v/>
      </c>
      <c r="H71" s="39">
        <v>2</v>
      </c>
      <c r="I71" s="9"/>
      <c r="J71" s="11"/>
      <c r="K71" s="20" t="s">
        <v>59</v>
      </c>
    </row>
    <row r="72" spans="1:11" x14ac:dyDescent="0.25">
      <c r="A72" s="40">
        <v>44958</v>
      </c>
      <c r="B72" s="20" t="s">
        <v>50</v>
      </c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>
        <v>1</v>
      </c>
      <c r="I72" s="9"/>
      <c r="J72" s="11"/>
      <c r="K72" s="49">
        <v>44960</v>
      </c>
    </row>
    <row r="73" spans="1:11" x14ac:dyDescent="0.25">
      <c r="A73" s="40">
        <v>44986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45017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45047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45078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45108</v>
      </c>
      <c r="B77" s="20" t="s">
        <v>50</v>
      </c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>
        <v>1</v>
      </c>
      <c r="I77" s="9"/>
      <c r="J77" s="11"/>
      <c r="K77" s="49">
        <v>45124</v>
      </c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1"/>
      <c r="B129" s="15"/>
      <c r="C129" s="42"/>
      <c r="D129" s="43"/>
      <c r="E129" s="9"/>
      <c r="F129" s="15"/>
      <c r="G129" s="42" t="str">
        <f>IF(ISBLANK(Table15[[#This Row],[EARNED]]),"",Table15[[#This Row],[EARNED]])</f>
        <v/>
      </c>
      <c r="H129" s="43"/>
      <c r="I129" s="9"/>
      <c r="J129" s="12"/>
      <c r="K129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0" zoomScaleNormal="110" workbookViewId="0">
      <pane ySplit="4050" topLeftCell="A9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LUMENARIO, ZARAH ANGCAYA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>
        <f>IF(ISBLANK('2018 LEAVE CREDITS'!F3:G3),"---------",'2018 LEAVE CREDITS'!F3:G3)</f>
        <v>43344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PERMANENT</v>
      </c>
      <c r="C4" s="50"/>
      <c r="D4" s="22" t="s">
        <v>12</v>
      </c>
      <c r="F4" s="51" t="str">
        <f>IF(ISBLANK('2018 LEAVE CREDITS'!F4:G4),"",'2018 LEAVE CREDITS'!F4:G4)</f>
        <v>CPDO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0</v>
      </c>
      <c r="F3">
        <v>51</v>
      </c>
      <c r="G3" s="47">
        <f>SUMIFS(F7:F14,E7:E14,E3)+SUMIFS(D7:D66,C7:C66,F3)+D3</f>
        <v>0.10600000000000001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2023-07-28T02:16:44Z</dcterms:modified>
</cp:coreProperties>
</file>