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PD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9" i="1" l="1"/>
  <c r="G142" i="1" l="1"/>
  <c r="G141" i="1"/>
  <c r="G100" i="1" l="1"/>
  <c r="G143" i="1"/>
  <c r="G127" i="1"/>
  <c r="G114" i="1"/>
  <c r="G101" i="1"/>
  <c r="G87" i="1"/>
  <c r="G74" i="1"/>
  <c r="G61" i="1"/>
  <c r="G48" i="1"/>
  <c r="G35" i="1"/>
  <c r="G22" i="1"/>
  <c r="G147" i="1"/>
  <c r="G148" i="1"/>
  <c r="G146" i="1"/>
  <c r="A13" i="1"/>
  <c r="A14" i="1" s="1"/>
  <c r="A15" i="1" s="1"/>
  <c r="A16" i="1" s="1"/>
  <c r="A17" i="1" s="1"/>
  <c r="A18" i="1" s="1"/>
  <c r="A19" i="1" s="1"/>
  <c r="A20" i="1" s="1"/>
  <c r="A21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40" i="1" s="1"/>
  <c r="A144" i="1" s="1"/>
  <c r="A145" i="1" s="1"/>
  <c r="A146" i="1" s="1"/>
  <c r="A147" i="1" s="1"/>
  <c r="A148" i="1" s="1"/>
  <c r="G39" i="1" l="1"/>
  <c r="G40" i="1"/>
  <c r="G41" i="1"/>
  <c r="G42" i="1"/>
  <c r="G43" i="1"/>
  <c r="G44" i="1"/>
  <c r="G45" i="1"/>
  <c r="G46" i="1"/>
  <c r="G47" i="1"/>
  <c r="G49" i="1"/>
  <c r="G50" i="1"/>
  <c r="G51" i="1"/>
  <c r="G52" i="1"/>
  <c r="G53" i="1"/>
  <c r="G54" i="1"/>
  <c r="G55" i="1"/>
  <c r="G56" i="1"/>
  <c r="G57" i="1"/>
  <c r="G58" i="1"/>
  <c r="G59" i="1"/>
  <c r="G60" i="1"/>
  <c r="G62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6" i="1"/>
  <c r="G88" i="1"/>
  <c r="G89" i="1"/>
  <c r="G90" i="1"/>
  <c r="G91" i="1"/>
  <c r="G92" i="1"/>
  <c r="G93" i="1"/>
  <c r="G94" i="1"/>
  <c r="G95" i="1"/>
  <c r="G96" i="1"/>
  <c r="G97" i="1"/>
  <c r="G98" i="1"/>
  <c r="G99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8" i="1"/>
  <c r="G129" i="1"/>
  <c r="G130" i="1"/>
  <c r="G131" i="1"/>
  <c r="G132" i="1"/>
  <c r="G133" i="1"/>
  <c r="G134" i="1"/>
  <c r="G135" i="1"/>
  <c r="G136" i="1"/>
  <c r="G137" i="1"/>
  <c r="G138" i="1"/>
  <c r="G140" i="1"/>
  <c r="G144" i="1"/>
  <c r="G145" i="1"/>
  <c r="G3" i="3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6" i="1"/>
  <c r="G37" i="1"/>
  <c r="G38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<sst xmlns="http://schemas.openxmlformats.org/spreadsheetml/2006/main" count="80" uniqueCount="67">
  <si>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</si>
  <si>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</si>
  <si>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</si>
  <si>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</si>
  <si>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</si>
  <si>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</si>
  <si>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</si>
  <si>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</si>
  <si>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</si>
  <si>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</si>
  <si>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</si>
  <si>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</si>
  <si>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</si>
  <si>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</si>
  <si>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</si>
  <si>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</si>
  <si>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</si>
  <si>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</si>
  <si>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</si>
  <si>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</si>
  <si>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</si>
  <si>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</si>
  <si>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</si>
  <si>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</si>
  <si>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</si>
  <si>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</si>
  <si>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</si>
  <si>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</si>
  <si>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</si>
  <si>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</si>
  <si>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</si>
  <si>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</si>
  <si>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</si>
  <si>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</si>
  <si>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</si>
  <si>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</si>
  <si>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</si>
  <si>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</si>
  <si>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</si>
  <si>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</si>
  <si>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</si>
  <si>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</si>
  <si>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</t>
  </si>
  <si>
    <t>ROGACION, ROGEL M.</t>
  </si>
  <si>
    <t>PERMANENT</t>
  </si>
  <si>
    <t>CPDO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</si>
  <si>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</si>
  <si>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</si>
  <si>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</si>
  <si>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</si>
  <si>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</si>
  <si>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</si>
  <si>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</si>
  <si>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</si>
  <si>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</si>
  <si>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</si>
  <si>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</si>
  <si>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FL(5-0-0)</t>
  </si>
  <si>
    <t>SUSPENSION</t>
  </si>
  <si>
    <t>12/12-15.2019</t>
  </si>
  <si>
    <t>12/1,2,5,20,21/2023</t>
  </si>
  <si>
    <t>12/22,23,27,28/2023</t>
  </si>
  <si>
    <t>UT(0-3-7)</t>
  </si>
  <si>
    <t>A(6-0-0)</t>
  </si>
  <si>
    <t>A(9-0-0)</t>
  </si>
  <si>
    <t>11/2-4,7,9,11,14,17,18/2023</t>
  </si>
  <si>
    <t>UT(0-6-32)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</si>
</sst>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8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48"/>
  <sheetViews>
    <sheetView tabSelected="1" zoomScaleNormal="100" workbookViewId="0">
      <pane ySplit="3690" topLeftCell="A128" activePane="bottomLeft"/>
      <selection activeCell="F4" sqref="F4:G4"/>
      <selection pane="bottomLeft" activeCell="E137" sqref="E13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43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60">
        <v>41323</v>
      </c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44</v>
      </c>
      <c r="C4" s="52"/>
      <c r="D4" s="22" t="s">
        <v>12</v>
      </c>
      <c r="F4" s="57" t="s">
        <v>45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85.46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151.667</v>
      </c>
      <c r="J9" s="11"/>
      <c r="K9" s="20"/>
    </row>
    <row r="10" spans="1:11" x14ac:dyDescent="0.25">
      <c r="A10" s="50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7"/>
    </row>
    <row r="11" spans="1:11" x14ac:dyDescent="0.25">
      <c r="A11" s="40">
        <v>41323</v>
      </c>
      <c r="B11" s="20"/>
      <c r="C11" s="13">
        <v>0.54199999999999993</v>
      </c>
      <c r="D11" s="39"/>
      <c r="E11" s="9"/>
      <c r="F11" s="20"/>
      <c r="G11" s="13">
        <f>IF(ISBLANK(Table1[[#This Row],[EARNED]]),"",Table1[[#This Row],[EARNED]])</f>
        <v>0.54199999999999993</v>
      </c>
      <c r="H11" s="39"/>
      <c r="I11" s="9"/>
      <c r="J11" s="11"/>
      <c r="K11" s="20"/>
    </row>
    <row r="12" spans="1:11" x14ac:dyDescent="0.25">
      <c r="A12" s="40">
        <v>41334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41365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ref="A14:A82" si="0">EDATE(A13,1)</f>
        <v>41395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41426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41456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f t="shared" si="0"/>
        <v>41487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 t="shared" si="0"/>
        <v>41518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41548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41579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0"/>
        <v>41609</v>
      </c>
      <c r="B21" s="20" t="s">
        <v>57</v>
      </c>
      <c r="C21" s="13">
        <v>1.25</v>
      </c>
      <c r="D21" s="39">
        <v>5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50" t="s">
        <v>47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f>EDATE(A21,1)</f>
        <v>41640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0"/>
        <v>41671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0"/>
        <v>41699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0"/>
        <v>41730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0"/>
        <v>41760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0"/>
        <v>41791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0"/>
        <v>41821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 t="shared" si="0"/>
        <v>41852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 t="shared" si="0"/>
        <v>41883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0"/>
        <v>41913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0"/>
        <v>41944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0"/>
        <v>41974</v>
      </c>
      <c r="B34" s="20" t="s">
        <v>57</v>
      </c>
      <c r="C34" s="13">
        <v>1.25</v>
      </c>
      <c r="D34" s="39">
        <v>5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50" t="s">
        <v>48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f>EDATE(A34,1)</f>
        <v>42005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 t="shared" si="0"/>
        <v>42036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0"/>
        <v>42064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0"/>
        <v>42095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0"/>
        <v>42125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0"/>
        <v>42156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0"/>
        <v>42186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0"/>
        <v>42217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si="0"/>
        <v>42248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0"/>
        <v>42278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si="0"/>
        <v>42309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0"/>
        <v>42339</v>
      </c>
      <c r="B47" s="20" t="s">
        <v>57</v>
      </c>
      <c r="C47" s="13">
        <v>1.25</v>
      </c>
      <c r="D47" s="39">
        <v>5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50" t="s">
        <v>49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f>EDATE(A47,1)</f>
        <v>42370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si="0"/>
        <v>42401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0"/>
        <v>42430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0"/>
        <v>42461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0"/>
        <v>42491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 t="shared" si="0"/>
        <v>42522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0"/>
        <v>42552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 t="shared" si="0"/>
        <v>42583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 t="shared" si="0"/>
        <v>42614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 t="shared" si="0"/>
        <v>42644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f t="shared" si="0"/>
        <v>42675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 t="shared" si="0"/>
        <v>42705</v>
      </c>
      <c r="B60" s="20" t="s">
        <v>57</v>
      </c>
      <c r="C60" s="13">
        <v>1.25</v>
      </c>
      <c r="D60" s="39">
        <v>5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50" t="s">
        <v>50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f>EDATE(A60,1)</f>
        <v>42736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f t="shared" si="0"/>
        <v>42767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si="0"/>
        <v>42795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si="0"/>
        <v>42826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 t="shared" si="0"/>
        <v>42856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 t="shared" si="0"/>
        <v>42887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0"/>
        <v>42917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0"/>
        <v>42948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0"/>
        <v>42979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si="0"/>
        <v>43009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0"/>
        <v>43040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si="0"/>
        <v>43070</v>
      </c>
      <c r="B73" s="20" t="s">
        <v>57</v>
      </c>
      <c r="C73" s="13">
        <v>1.25</v>
      </c>
      <c r="D73" s="39">
        <v>5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50" t="s">
        <v>51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f>EDATE(A73,1)</f>
        <v>43101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f t="shared" si="0"/>
        <v>43132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 t="shared" si="0"/>
        <v>43160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f t="shared" si="0"/>
        <v>43191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 t="shared" si="0"/>
        <v>43221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 t="shared" si="0"/>
        <v>43252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 t="shared" si="0"/>
        <v>43282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 t="shared" si="0"/>
        <v>43313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 t="shared" ref="A83:A148" si="1">EDATE(A82,1)</f>
        <v>43344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si="1"/>
        <v>43374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 t="shared" si="1"/>
        <v>43405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 t="shared" si="1"/>
        <v>43435</v>
      </c>
      <c r="B86" s="20" t="s">
        <v>57</v>
      </c>
      <c r="C86" s="13">
        <v>1.25</v>
      </c>
      <c r="D86" s="39">
        <v>5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50" t="s">
        <v>52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f>EDATE(A86,1)</f>
        <v>43466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si="1"/>
        <v>43497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 t="shared" si="1"/>
        <v>43525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f t="shared" si="1"/>
        <v>43556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 t="shared" si="1"/>
        <v>43586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 t="shared" si="1"/>
        <v>43617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1"/>
        <v>43647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 t="shared" si="1"/>
        <v>43678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si="1"/>
        <v>43709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1"/>
        <v>43739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si="1"/>
        <v>43770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1"/>
        <v>43800</v>
      </c>
      <c r="B99" s="20" t="s">
        <v>57</v>
      </c>
      <c r="C99" s="13">
        <v>1.1250000000000002</v>
      </c>
      <c r="D99" s="39">
        <v>5</v>
      </c>
      <c r="E99" s="9"/>
      <c r="F99" s="20"/>
      <c r="G99" s="13">
        <f>IF(ISBLANK(Table1[[#This Row],[EARNED]]),"",Table1[[#This Row],[EARNED]])</f>
        <v>1.1250000000000002</v>
      </c>
      <c r="H99" s="39"/>
      <c r="I99" s="9"/>
      <c r="J99" s="11"/>
      <c r="K99" s="20"/>
    </row>
    <row r="100" spans="1:11" x14ac:dyDescent="0.25">
      <c r="A100" s="40"/>
      <c r="B100" s="20" t="s">
        <v>58</v>
      </c>
      <c r="C100" s="13"/>
      <c r="D100" s="39"/>
      <c r="E100" s="9"/>
      <c r="F100" s="20">
        <v>3</v>
      </c>
      <c r="G100" s="13" t="str">
        <f>IF(ISBLANK(Table1[[#This Row],[EARNED]]),"",Table1[[#This Row],[EARNED]])</f>
        <v/>
      </c>
      <c r="H100" s="39"/>
      <c r="I100" s="9"/>
      <c r="J100" s="11"/>
      <c r="K100" s="20" t="s">
        <v>59</v>
      </c>
    </row>
    <row r="101" spans="1:11" x14ac:dyDescent="0.25">
      <c r="A101" s="50" t="s">
        <v>53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f>EDATE(A99,1)</f>
        <v>43831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 t="shared" si="1"/>
        <v>43862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 t="shared" si="1"/>
        <v>43891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 t="shared" si="1"/>
        <v>43922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 t="shared" si="1"/>
        <v>43952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 t="shared" si="1"/>
        <v>43983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f t="shared" si="1"/>
        <v>44013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 t="shared" si="1"/>
        <v>44044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si="1"/>
        <v>44075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si="1"/>
        <v>44105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 t="shared" si="1"/>
        <v>44136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si="1"/>
        <v>44166</v>
      </c>
      <c r="B113" s="20" t="s">
        <v>57</v>
      </c>
      <c r="C113" s="13">
        <v>1.25</v>
      </c>
      <c r="D113" s="39">
        <v>5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50" t="s">
        <v>54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f>EDATE(A113,1)</f>
        <v>44197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si="1"/>
        <v>44228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si="1"/>
        <v>44256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 t="shared" si="1"/>
        <v>44287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 t="shared" si="1"/>
        <v>44317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si="1"/>
        <v>44348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 t="shared" si="1"/>
        <v>44378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f t="shared" si="1"/>
        <v>44409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 t="shared" si="1"/>
        <v>44440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si="1"/>
        <v>44470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si="1"/>
        <v>44501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 t="shared" si="1"/>
        <v>44531</v>
      </c>
      <c r="B126" s="20" t="s">
        <v>57</v>
      </c>
      <c r="C126" s="13">
        <v>1.25</v>
      </c>
      <c r="D126" s="39">
        <v>5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50" t="s">
        <v>55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f>EDATE(A126,1)</f>
        <v>44562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si="1"/>
        <v>44593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f t="shared" si="1"/>
        <v>44621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 t="shared" si="1"/>
        <v>44652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f t="shared" si="1"/>
        <v>44682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 t="shared" si="1"/>
        <v>44713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f t="shared" si="1"/>
        <v>44743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 t="shared" si="1"/>
        <v>44774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f t="shared" si="1"/>
        <v>44805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 t="shared" si="1"/>
        <v>44835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 t="shared" si="1"/>
        <v>44866</v>
      </c>
      <c r="B138" s="20" t="s">
        <v>64</v>
      </c>
      <c r="C138" s="13">
        <v>1.25</v>
      </c>
      <c r="D138" s="39">
        <v>9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 t="s">
        <v>65</v>
      </c>
    </row>
    <row r="139" spans="1:11" x14ac:dyDescent="0.25">
      <c r="A139" s="40"/>
      <c r="B139" s="20" t="s">
        <v>66</v>
      </c>
      <c r="C139" s="13"/>
      <c r="D139" s="39">
        <v>0.81699999999999995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f>EDATE(A138,1)</f>
        <v>44896</v>
      </c>
      <c r="B140" s="20" t="s">
        <v>57</v>
      </c>
      <c r="C140" s="13">
        <v>1.25</v>
      </c>
      <c r="D140" s="39">
        <v>5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 t="s">
        <v>60</v>
      </c>
    </row>
    <row r="141" spans="1:11" x14ac:dyDescent="0.25">
      <c r="A141" s="40"/>
      <c r="B141" s="20" t="s">
        <v>63</v>
      </c>
      <c r="C141" s="13"/>
      <c r="D141" s="39">
        <v>6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 t="s">
        <v>61</v>
      </c>
    </row>
    <row r="142" spans="1:11" x14ac:dyDescent="0.25">
      <c r="A142" s="40"/>
      <c r="B142" s="20" t="s">
        <v>62</v>
      </c>
      <c r="C142" s="13"/>
      <c r="D142" s="39">
        <v>0.39</v>
      </c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50" t="s">
        <v>56</v>
      </c>
      <c r="B143" s="15"/>
      <c r="C143" s="13"/>
      <c r="D143" s="42"/>
      <c r="E143" s="9"/>
      <c r="F143" s="15"/>
      <c r="G143" s="41" t="str">
        <f>IF(ISBLANK(Table1[[#This Row],[EARNED]]),"",Table1[[#This Row],[EARNED]])</f>
        <v/>
      </c>
      <c r="H143" s="42"/>
      <c r="I143" s="9"/>
      <c r="J143" s="12"/>
      <c r="K143" s="15"/>
    </row>
    <row r="144" spans="1:11" x14ac:dyDescent="0.25">
      <c r="A144" s="40">
        <f>EDATE(A140,1)</f>
        <v>44927</v>
      </c>
      <c r="B144" s="15"/>
      <c r="C144" s="13">
        <v>1.25</v>
      </c>
      <c r="D144" s="42"/>
      <c r="E144" s="9"/>
      <c r="F144" s="15"/>
      <c r="G144" s="41">
        <f>IF(ISBLANK(Table1[[#This Row],[EARNED]]),"",Table1[[#This Row],[EARNED]])</f>
        <v>1.25</v>
      </c>
      <c r="H144" s="42"/>
      <c r="I144" s="9"/>
      <c r="J144" s="12"/>
      <c r="K144" s="15"/>
    </row>
    <row r="145" spans="1:11" x14ac:dyDescent="0.25">
      <c r="A145" s="40">
        <f t="shared" si="1"/>
        <v>44958</v>
      </c>
      <c r="B145" s="15"/>
      <c r="C145" s="13">
        <v>1.25</v>
      </c>
      <c r="D145" s="42"/>
      <c r="E145" s="48"/>
      <c r="F145" s="15"/>
      <c r="G145" s="41">
        <f>IF(ISBLANK(Table1[[#This Row],[EARNED]]),"",Table1[[#This Row],[EARNED]])</f>
        <v>1.25</v>
      </c>
      <c r="H145" s="42"/>
      <c r="I145" s="48"/>
      <c r="J145" s="12"/>
      <c r="K145" s="15"/>
    </row>
    <row r="146" spans="1:11" x14ac:dyDescent="0.25">
      <c r="A146" s="40">
        <f t="shared" si="1"/>
        <v>44986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f t="shared" si="1"/>
        <v>45017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>
        <f t="shared" si="1"/>
        <v>45047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/>
      <c r="E3">
        <v>6</v>
      </c>
      <c r="F3">
        <v>32</v>
      </c>
      <c r="G3" s="46">
        <f>SUMIFS(F7:F14,E7:E14,E3)+SUMIFS(D7:D66,C7:C66,F3)+D3</f>
        <v>0.81699999999999995</v>
      </c>
      <c r="J3" s="1">
        <v>18</v>
      </c>
      <c r="K3" s="35">
        <f>J4-1</f>
        <v>17</v>
      </c>
      <c r="L3" s="44">
        <f>IF($J$4=1,1.25,IF(ISBLANK($J$3),"---",1.25-VLOOKUP($K$3,$I$8:$K$37,2)))</f>
        <v>0.54199999999999993</v>
      </c>
    </row>
    <row r="4" spans="1:12" hidden="1" x14ac:dyDescent="0.25">
      <c r="G4" s="33"/>
      <c r="J4" s="1" t="str">
        <f>IF(TEXT(J3,"D")=1,1,TEXT(J3,"D"))</f>
        <v>18</v>
      </c>
    </row>
    <row r="5" spans="1:12" x14ac:dyDescent="0.25">
      <c r="J5" s="1"/>
    </row>
    <row r="6" spans="1:12" x14ac:dyDescent="0.25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2" t="s">
        <v>38</v>
      </c>
      <c r="J6" s="62"/>
      <c r="K6" s="62"/>
      <c r="L6" s="62"/>
    </row>
    <row r="7" spans="1:12" x14ac:dyDescent="0.25">
      <c r="A7" s="49">
        <f>SUM(Sheet1!E9,Sheet1!I9)</f>
        <v>237.12700000000001</v>
      </c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2023-02-07T10:18:06Z</cp:lastPrinted>
  <dcterms:created xsi:type="dcterms:W3CDTF">2022-10-17T03:06:03Z</dcterms:created>
  <dcterms:modified xsi:type="dcterms:W3CDTF">2023-07-28T02:22:21Z</dcterms:modified>
</cp:coreProperties>
</file>