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SUS\Desktop\LEAVE-CARD\NEW HR\"/>
    </mc:Choice>
  </mc:AlternateContent>
  <xr:revisionPtr revIDLastSave="0" documentId="13_ncr:1_{3EDC638F-5E41-4809-8922-8BBC7B90D628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5" i="5" l="1"/>
  <c r="G26" i="5"/>
  <c r="G22" i="5"/>
  <c r="G20" i="5"/>
  <c r="G24" i="1"/>
  <c r="G19" i="1"/>
  <c r="G20" i="1"/>
  <c r="G17" i="1"/>
  <c r="G12" i="1"/>
  <c r="G13" i="1"/>
  <c r="F3" i="1" l="1"/>
  <c r="B4" i="1"/>
  <c r="F4" i="1" l="1"/>
  <c r="B3" i="1"/>
  <c r="B2" i="1"/>
  <c r="G66" i="5"/>
  <c r="G53" i="5"/>
  <c r="G40" i="5"/>
  <c r="G27" i="5"/>
  <c r="E9" i="5"/>
  <c r="G138" i="5"/>
  <c r="G137" i="5"/>
  <c r="G136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5" i="5"/>
  <c r="G64" i="5"/>
  <c r="G63" i="5"/>
  <c r="G62" i="5"/>
  <c r="G61" i="5"/>
  <c r="G60" i="5"/>
  <c r="G59" i="5"/>
  <c r="G58" i="5"/>
  <c r="G57" i="5"/>
  <c r="G56" i="5"/>
  <c r="G55" i="5"/>
  <c r="G54" i="5"/>
  <c r="G52" i="5"/>
  <c r="G51" i="5"/>
  <c r="G50" i="5"/>
  <c r="G49" i="5"/>
  <c r="G48" i="5"/>
  <c r="G47" i="5"/>
  <c r="G46" i="5"/>
  <c r="G45" i="5"/>
  <c r="G44" i="5"/>
  <c r="G43" i="5"/>
  <c r="G42" i="5"/>
  <c r="G41" i="5"/>
  <c r="G39" i="5"/>
  <c r="G38" i="5"/>
  <c r="G37" i="5"/>
  <c r="G36" i="5"/>
  <c r="G35" i="5"/>
  <c r="G34" i="5"/>
  <c r="G33" i="5"/>
  <c r="G32" i="5"/>
  <c r="G31" i="5"/>
  <c r="G30" i="5"/>
  <c r="G29" i="5"/>
  <c r="G28" i="5"/>
  <c r="G24" i="5"/>
  <c r="G23" i="5"/>
  <c r="G21" i="5"/>
  <c r="G19" i="5"/>
  <c r="G18" i="5"/>
  <c r="G17" i="5"/>
  <c r="G16" i="5"/>
  <c r="G15" i="5"/>
  <c r="G14" i="5"/>
  <c r="G13" i="5"/>
  <c r="G12" i="5"/>
  <c r="G11" i="5"/>
  <c r="G10" i="5"/>
  <c r="G9" i="5"/>
  <c r="G3" i="3"/>
  <c r="G22" i="1"/>
  <c r="G23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0" i="1"/>
  <c r="G11" i="1"/>
  <c r="G14" i="1"/>
  <c r="G15" i="1"/>
  <c r="G16" i="1"/>
  <c r="G18" i="1"/>
  <c r="G21" i="1"/>
  <c r="J4" i="3"/>
  <c r="E9" i="1"/>
  <c r="G9" i="1"/>
  <c r="I9" i="5" l="1"/>
  <c r="A7" i="3" s="1"/>
  <c r="K3" i="3"/>
  <c r="L3" i="3" s="1"/>
  <c r="I9" i="1"/>
</calcChain>
</file>

<file path=xl/sharedStrings.xml><?xml version="1.0" encoding="utf-8"?>
<sst xmlns="http://schemas.openxmlformats.org/spreadsheetml/2006/main" count="132" uniqueCount="81">
  <si>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</si>
  <si>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</si>
  <si>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</si>
  <si>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</si>
  <si>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</si>
  <si>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</si>
  <si>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</si>
  <si>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</si>
  <si>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</si>
  <si>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</si>
  <si>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</si>
  <si>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</si>
  <si>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</si>
  <si>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</si>
  <si>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</si>
  <si>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</si>
  <si>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</si>
  <si>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</si>
  <si>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</si>
  <si>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</si>
  <si>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</si>
  <si>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</si>
  <si>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</si>
  <si>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</si>
  <si>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</si>
  <si>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</si>
  <si>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</si>
  <si>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</si>
  <si>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</si>
  <si>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</si>
  <si>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</si>
  <si>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</si>
  <si>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</si>
  <si>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</si>
  <si>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</si>
  <si>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</si>
  <si>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</si>
  <si>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</si>
  <si>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</si>
  <si>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</si>
  <si>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</si>
  <si>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</si>
  <si>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</si>
  <si>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</si>
  <si>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</si>
  <si>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</si>
  <si>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</si>
  <si>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</si>
  <si>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</si>
  <si>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</si>
  <si>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SARMIENTO, MELQUIADES JR. F.</t>
  </si>
  <si>
    <t>SL(1-0-0)</t>
  </si>
  <si>
    <t>SL(2-0-0)</t>
  </si>
  <si>
    <t>12/13,21/2018</t>
  </si>
  <si>
    <t>1/15-19/2018</t>
  </si>
  <si>
    <t>SP(1-0-0)</t>
  </si>
  <si>
    <t>4/16,17/2018</t>
  </si>
  <si>
    <t>VL(2-0-0)</t>
  </si>
  <si>
    <t>5/2,3/2018</t>
  </si>
  <si>
    <t>SL(3-0-0)</t>
  </si>
  <si>
    <t>4/25-27/2018</t>
  </si>
  <si>
    <t>6/4,5/2018</t>
  </si>
  <si>
    <t>PL(7-0-0)</t>
  </si>
  <si>
    <t>8/10-20/2018</t>
  </si>
  <si>
    <t>VL(6-0-0)</t>
  </si>
  <si>
    <t>8/23-31/2018</t>
  </si>
  <si>
    <t>9/3,4/2018</t>
  </si>
  <si>
    <t>9/12,13/2018</t>
  </si>
  <si>
    <t>9/19,20/2018</t>
  </si>
  <si>
    <t>SL(7-0-0)</t>
  </si>
  <si>
    <t>10/9,10/2018</t>
  </si>
  <si>
    <t>10/23-31/2018</t>
  </si>
  <si>
    <t>SVL(4-0-0)</t>
  </si>
  <si>
    <t>11/16-21/2018</t>
  </si>
  <si>
    <t>SVL(9-0-0)</t>
  </si>
  <si>
    <t>12/27,28/2018</t>
  </si>
  <si>
    <t>11/5-9,12/1-5/2018</t>
  </si>
  <si>
    <t>1/23,24/2019</t>
  </si>
  <si>
    <t>TOTAL LEAVE</t>
  </si>
  <si>
    <t>VL(5-0-0)</t>
  </si>
  <si>
    <t>7/14,17,18,19,20/2023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</si>
</sst>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le15" displayName="Table15" ref="A8:K138" totalsRowShown="0" headerRowDxfId="39" headerRowBorderDxfId="38" tableBorderDxfId="37" totalsRowBorderDxfId="36">
  <tableColumns count="11">
    <tableColumn id="1" xr3:uid="{00000000-0010-0000-0000-000001000000}" name="PERIOD" dataDxfId="35"/>
    <tableColumn id="2" xr3:uid="{00000000-0010-0000-0000-000002000000}" name="PARTICULARS" dataDxfId="34"/>
    <tableColumn id="3" xr3:uid="{00000000-0010-0000-0000-000003000000}" name="EARNED" dataDxfId="33"/>
    <tableColumn id="4" xr3:uid="{00000000-0010-0000-0000-000004000000}" name="Absence Undertime W/ Pay" dataDxfId="32"/>
    <tableColumn id="5" xr3:uid="{00000000-0010-0000-0000-000005000000}" name="BALANCE" dataDxfId="31">
      <calculatedColumnFormula>SUM(Table15[EARNED])-SUM(Table15[Absence Undertime W/ Pay])+CONVERTION!$A$3</calculatedColumnFormula>
    </tableColumn>
    <tableColumn id="6" xr3:uid="{00000000-0010-0000-0000-000006000000}" name="Absence Undertime W/O Pay" dataDxfId="30"/>
    <tableColumn id="7" xr3:uid="{00000000-0010-0000-0000-000007000000}" name="EARNED " dataDxfId="29">
      <calculatedColumnFormula>IF(ISBLANK(Table15[[#This Row],[EARNED]]),"",Table15[[#This Row],[EARNED]])</calculatedColumnFormula>
    </tableColumn>
    <tableColumn id="8" xr3:uid="{00000000-0010-0000-0000-000008000000}" name="Absence Undertime  W/ Pay" dataDxfId="28"/>
    <tableColumn id="9" xr3:uid="{00000000-0010-0000-0000-000009000000}" name="BALANCE " dataDxfId="27">
      <calculatedColumnFormula>SUM(Table15[[EARNED ]])-SUM(Table15[Absence Undertime  W/ Pay])+CONVERTION!$B$3</calculatedColumnFormula>
    </tableColumn>
    <tableColumn id="10" xr3:uid="{00000000-0010-0000-0000-00000A000000}" name="Absence Undertime  W/O Pay" dataDxfId="26"/>
    <tableColumn id="11" xr3:uid="{00000000-0010-0000-0000-00000B000000}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8:K133" totalsRowShown="0" headerRowDxfId="24" headerRowBorderDxfId="23" tableBorderDxfId="22" totalsRowBorderDxfId="21">
  <tableColumns count="11">
    <tableColumn id="1" xr3:uid="{00000000-0010-0000-0100-000001000000}" name="PERIOD" dataDxfId="20"/>
    <tableColumn id="2" xr3:uid="{00000000-0010-0000-0100-000002000000}" name="PARTICULARS" dataDxfId="19"/>
    <tableColumn id="3" xr3:uid="{00000000-0010-0000-0100-000003000000}" name="EARNED" dataDxfId="18"/>
    <tableColumn id="4" xr3:uid="{00000000-0010-0000-0100-000004000000}" name="Absence Undertime W/ Pay" dataDxfId="17"/>
    <tableColumn id="5" xr3:uid="{00000000-0010-0000-0100-000005000000}" name="BALANCE" dataDxfId="16">
      <calculatedColumnFormula>SUM(Table1[EARNED])-SUM(Table1[Absence Undertime W/ Pay])+CONVERTION!$A$3</calculatedColumnFormula>
    </tableColumn>
    <tableColumn id="6" xr3:uid="{00000000-0010-0000-0100-000006000000}" name="Absence Undertime W/O Pay" dataDxfId="15"/>
    <tableColumn id="7" xr3:uid="{00000000-0010-0000-0100-000007000000}" name="EARNED " dataDxfId="14">
      <calculatedColumnFormula>IF(ISBLANK(Table1[[#This Row],[EARNED]]),"",Table1[[#This Row],[EARNED]])</calculatedColumnFormula>
    </tableColumn>
    <tableColumn id="8" xr3:uid="{00000000-0010-0000-0100-000008000000}" name="Absence Undertime  W/ Pay" dataDxfId="13"/>
    <tableColumn id="9" xr3:uid="{00000000-0010-0000-0100-000009000000}" name="BALANCE " dataDxfId="12">
      <calculatedColumnFormula>SUM(Table1[[EARNED ]])-SUM(Table1[Absence Undertime  W/ Pay])+CONVERTION!$B$3</calculatedColumnFormula>
    </tableColumn>
    <tableColumn id="10" xr3:uid="{00000000-0010-0000-0100-00000A000000}" name="Absence Undertime  W/O Pay" dataDxfId="11"/>
    <tableColumn id="11" xr3:uid="{00000000-0010-0000-01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200-000001000000}" name="DAYS"/>
    <tableColumn id="2" xr3:uid="{00000000-0010-0000-0200-000002000000}" name="HOURS"/>
    <tableColumn id="3" xr3:uid="{00000000-0010-0000-0200-000003000000}" name="MINUTES"/>
    <tableColumn id="4" xr3:uid="{00000000-0010-0000-02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3" displayName="Table3" ref="J2:L3" totalsRowShown="0" headerRowBorderDxfId="4" tableBorderDxfId="3">
  <autoFilter ref="J2:L3" xr:uid="{00000000-0009-0000-0100-000003000000}"/>
  <tableColumns count="3">
    <tableColumn id="1" xr3:uid="{00000000-0010-0000-0300-000001000000}" name="DATE STARTED" dataDxfId="2"/>
    <tableColumn id="2" xr3:uid="{00000000-0010-0000-0300-000002000000}" name="LEAVE EARN" dataDxfId="1">
      <calculatedColumnFormula>J4-1</calculatedColumnFormula>
    </tableColumn>
    <tableColumn id="3" xr3:uid="{00000000-0010-0000-03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138"/>
  <sheetViews>
    <sheetView zoomScale="88" zoomScaleNormal="88" workbookViewId="0">
      <pane ySplit="3504" topLeftCell="A73" activePane="bottomLeft"/>
      <selection activeCell="C9" sqref="C9"/>
      <selection pane="bottomLeft" activeCell="B85" sqref="B85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2" t="s">
        <v>50</v>
      </c>
      <c r="C2" s="52"/>
      <c r="D2" s="21" t="s">
        <v>14</v>
      </c>
      <c r="E2" s="10"/>
      <c r="F2" s="56"/>
      <c r="G2" s="56"/>
      <c r="H2" s="28" t="s">
        <v>10</v>
      </c>
      <c r="I2" s="25"/>
      <c r="J2" s="57"/>
      <c r="K2" s="58"/>
    </row>
    <row r="3" spans="1:11" x14ac:dyDescent="0.3">
      <c r="A3" s="18" t="s">
        <v>15</v>
      </c>
      <c r="B3" s="52"/>
      <c r="C3" s="52"/>
      <c r="D3" s="22" t="s">
        <v>13</v>
      </c>
      <c r="F3" s="59"/>
      <c r="G3" s="53"/>
      <c r="H3" s="26" t="s">
        <v>11</v>
      </c>
      <c r="I3" s="26"/>
      <c r="J3" s="60"/>
      <c r="K3" s="61"/>
    </row>
    <row r="4" spans="1:11" ht="14.4" customHeight="1" x14ac:dyDescent="0.3">
      <c r="A4" s="18" t="s">
        <v>16</v>
      </c>
      <c r="B4" s="52" t="s">
        <v>48</v>
      </c>
      <c r="C4" s="52"/>
      <c r="D4" s="22" t="s">
        <v>12</v>
      </c>
      <c r="F4" s="53"/>
      <c r="G4" s="53"/>
      <c r="H4" s="26" t="s">
        <v>17</v>
      </c>
      <c r="I4" s="26"/>
      <c r="J4" s="53"/>
      <c r="K4" s="54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5" t="s">
        <v>8</v>
      </c>
      <c r="D7" s="55"/>
      <c r="E7" s="55"/>
      <c r="F7" s="55"/>
      <c r="G7" s="55" t="s">
        <v>7</v>
      </c>
      <c r="H7" s="55"/>
      <c r="I7" s="55"/>
      <c r="J7" s="55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SUM(Table15[EARNED])-SUM(Table15[Absence Undertime W/ Pay])</f>
        <v>40.5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67.5</v>
      </c>
      <c r="J9" s="11"/>
      <c r="K9" s="20"/>
    </row>
    <row r="10" spans="1:11" x14ac:dyDescent="0.3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43101</v>
      </c>
      <c r="B11" s="20" t="s">
        <v>49</v>
      </c>
      <c r="C11" s="13">
        <v>1.25</v>
      </c>
      <c r="D11" s="39">
        <v>5</v>
      </c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 t="s">
        <v>54</v>
      </c>
    </row>
    <row r="12" spans="1:11" x14ac:dyDescent="0.3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3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3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3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3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3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3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3">
      <c r="A19" s="40">
        <v>43344</v>
      </c>
      <c r="B19" s="20" t="s">
        <v>52</v>
      </c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>
        <v>2</v>
      </c>
      <c r="I19" s="9"/>
      <c r="J19" s="11"/>
      <c r="K19" s="20" t="s">
        <v>67</v>
      </c>
    </row>
    <row r="20" spans="1:11" x14ac:dyDescent="0.3">
      <c r="A20" s="40"/>
      <c r="B20" s="20" t="s">
        <v>52</v>
      </c>
      <c r="C20" s="13"/>
      <c r="D20" s="39"/>
      <c r="E20" s="9"/>
      <c r="F20" s="20"/>
      <c r="G20" s="13" t="str">
        <f>IF(ISBLANK(Table15[[#This Row],[EARNED]]),"",Table15[[#This Row],[EARNED]])</f>
        <v/>
      </c>
      <c r="H20" s="39">
        <v>2</v>
      </c>
      <c r="I20" s="9"/>
      <c r="J20" s="11"/>
      <c r="K20" s="20" t="s">
        <v>68</v>
      </c>
    </row>
    <row r="21" spans="1:11" x14ac:dyDescent="0.3">
      <c r="A21" s="40">
        <v>43374</v>
      </c>
      <c r="B21" s="20" t="s">
        <v>52</v>
      </c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>
        <v>2</v>
      </c>
      <c r="I21" s="9"/>
      <c r="J21" s="11"/>
      <c r="K21" s="20" t="s">
        <v>70</v>
      </c>
    </row>
    <row r="22" spans="1:11" x14ac:dyDescent="0.3">
      <c r="A22" s="40"/>
      <c r="B22" s="20" t="s">
        <v>69</v>
      </c>
      <c r="C22" s="13"/>
      <c r="D22" s="39"/>
      <c r="E22" s="9"/>
      <c r="F22" s="20"/>
      <c r="G22" s="13" t="str">
        <f>IF(ISBLANK(Table15[[#This Row],[EARNED]]),"",Table15[[#This Row],[EARNED]])</f>
        <v/>
      </c>
      <c r="H22" s="39">
        <v>7</v>
      </c>
      <c r="I22" s="9"/>
      <c r="J22" s="11"/>
      <c r="K22" s="20" t="s">
        <v>71</v>
      </c>
    </row>
    <row r="23" spans="1:11" x14ac:dyDescent="0.3">
      <c r="A23" s="40">
        <v>43405</v>
      </c>
      <c r="B23" s="20" t="s">
        <v>72</v>
      </c>
      <c r="C23" s="13">
        <v>1.25</v>
      </c>
      <c r="D23" s="39">
        <v>4</v>
      </c>
      <c r="E23" s="9"/>
      <c r="F23" s="20"/>
      <c r="G23" s="13">
        <f>IF(ISBLANK(Table15[[#This Row],[EARNED]]),"",Table15[[#This Row],[EARNED]])</f>
        <v>1.25</v>
      </c>
      <c r="H23" s="39"/>
      <c r="I23" s="9"/>
      <c r="J23" s="11"/>
      <c r="K23" s="20" t="s">
        <v>73</v>
      </c>
    </row>
    <row r="24" spans="1:11" x14ac:dyDescent="0.3">
      <c r="A24" s="40">
        <v>43435</v>
      </c>
      <c r="B24" s="20" t="s">
        <v>57</v>
      </c>
      <c r="C24" s="13">
        <v>1.25</v>
      </c>
      <c r="D24" s="39">
        <v>2</v>
      </c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 t="s">
        <v>75</v>
      </c>
    </row>
    <row r="25" spans="1:11" x14ac:dyDescent="0.3">
      <c r="A25" s="40"/>
      <c r="B25" s="20" t="s">
        <v>74</v>
      </c>
      <c r="C25" s="13"/>
      <c r="D25" s="39">
        <v>9</v>
      </c>
      <c r="E25" s="9"/>
      <c r="F25" s="20"/>
      <c r="G25" s="13" t="str">
        <f>IF(ISBLANK(Table15[[#This Row],[EARNED]]),"",Table15[[#This Row],[EARNED]])</f>
        <v/>
      </c>
      <c r="H25" s="39"/>
      <c r="I25" s="9"/>
      <c r="J25" s="11"/>
      <c r="K25" s="20" t="s">
        <v>76</v>
      </c>
    </row>
    <row r="26" spans="1:11" x14ac:dyDescent="0.3">
      <c r="A26" s="40"/>
      <c r="B26" s="20" t="s">
        <v>52</v>
      </c>
      <c r="C26" s="13"/>
      <c r="D26" s="39"/>
      <c r="E26" s="9"/>
      <c r="F26" s="20"/>
      <c r="G26" s="13" t="str">
        <f>IF(ISBLANK(Table15[[#This Row],[EARNED]]),"",Table15[[#This Row],[EARNED]])</f>
        <v/>
      </c>
      <c r="H26" s="39">
        <v>2</v>
      </c>
      <c r="I26" s="9"/>
      <c r="J26" s="11"/>
      <c r="K26" s="20" t="s">
        <v>75</v>
      </c>
    </row>
    <row r="27" spans="1:11" x14ac:dyDescent="0.3">
      <c r="A27" s="48" t="s">
        <v>43</v>
      </c>
      <c r="B27" s="20"/>
      <c r="C27" s="13"/>
      <c r="D27" s="39"/>
      <c r="E27" s="9"/>
      <c r="F27" s="20"/>
      <c r="G27" s="13" t="str">
        <f>IF(ISBLANK(Table15[[#This Row],[EARNED]]),"",Table15[[#This Row],[EARNED]])</f>
        <v/>
      </c>
      <c r="H27" s="39"/>
      <c r="I27" s="9"/>
      <c r="J27" s="11"/>
      <c r="K27" s="20"/>
    </row>
    <row r="28" spans="1:11" x14ac:dyDescent="0.3">
      <c r="A28" s="40">
        <v>43466</v>
      </c>
      <c r="B28" s="20" t="s">
        <v>57</v>
      </c>
      <c r="C28" s="13">
        <v>1.25</v>
      </c>
      <c r="D28" s="39">
        <v>2</v>
      </c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 t="s">
        <v>77</v>
      </c>
    </row>
    <row r="29" spans="1:11" x14ac:dyDescent="0.3">
      <c r="A29" s="40">
        <v>43497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3">
      <c r="A30" s="40">
        <v>43525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3">
      <c r="A31" s="40">
        <v>43556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3">
      <c r="A32" s="40">
        <v>43586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3">
      <c r="A33" s="40">
        <v>43617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3">
      <c r="A34" s="40">
        <v>43647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3">
      <c r="A35" s="40">
        <v>43678</v>
      </c>
      <c r="B35" s="20"/>
      <c r="C35" s="13">
        <v>1.25</v>
      </c>
      <c r="D35" s="39"/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3">
      <c r="A36" s="40">
        <v>43709</v>
      </c>
      <c r="B36" s="20"/>
      <c r="C36" s="13">
        <v>1.25</v>
      </c>
      <c r="D36" s="39"/>
      <c r="E36" s="9"/>
      <c r="F36" s="20"/>
      <c r="G36" s="13">
        <f>IF(ISBLANK(Table15[[#This Row],[EARNED]]),"",Table15[[#This Row],[EARNED]])</f>
        <v>1.25</v>
      </c>
      <c r="H36" s="39"/>
      <c r="I36" s="9"/>
      <c r="J36" s="11"/>
      <c r="K36" s="20"/>
    </row>
    <row r="37" spans="1:11" x14ac:dyDescent="0.3">
      <c r="A37" s="40">
        <v>43739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3">
      <c r="A38" s="40">
        <v>43770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3">
      <c r="A39" s="40">
        <v>43800</v>
      </c>
      <c r="B39" s="20" t="s">
        <v>49</v>
      </c>
      <c r="C39" s="13">
        <v>1.25</v>
      </c>
      <c r="D39" s="39">
        <v>5</v>
      </c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3">
      <c r="A40" s="48" t="s">
        <v>44</v>
      </c>
      <c r="B40" s="20"/>
      <c r="C40" s="13"/>
      <c r="D40" s="39"/>
      <c r="E40" s="9"/>
      <c r="F40" s="20"/>
      <c r="G40" s="13" t="str">
        <f>IF(ISBLANK(Table15[[#This Row],[EARNED]]),"",Table15[[#This Row],[EARNED]])</f>
        <v/>
      </c>
      <c r="H40" s="39"/>
      <c r="I40" s="9"/>
      <c r="J40" s="11"/>
      <c r="K40" s="20"/>
    </row>
    <row r="41" spans="1:11" x14ac:dyDescent="0.3">
      <c r="A41" s="40">
        <v>43831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3">
      <c r="A42" s="40">
        <v>43862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3">
      <c r="A43" s="40">
        <v>43891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3">
      <c r="A44" s="40">
        <v>43922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3">
      <c r="A45" s="40">
        <v>43952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3">
      <c r="A46" s="40">
        <v>43983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3">
      <c r="A47" s="40">
        <v>44013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3">
      <c r="A48" s="40">
        <v>44044</v>
      </c>
      <c r="B48" s="20"/>
      <c r="C48" s="13">
        <v>1.25</v>
      </c>
      <c r="D48" s="39"/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3">
      <c r="A49" s="40">
        <v>44075</v>
      </c>
      <c r="B49" s="20"/>
      <c r="C49" s="13">
        <v>1.25</v>
      </c>
      <c r="D49" s="39"/>
      <c r="E49" s="9"/>
      <c r="F49" s="20"/>
      <c r="G49" s="13">
        <f>IF(ISBLANK(Table15[[#This Row],[EARNED]]),"",Table15[[#This Row],[EARNED]])</f>
        <v>1.25</v>
      </c>
      <c r="H49" s="39"/>
      <c r="I49" s="9"/>
      <c r="J49" s="11"/>
      <c r="K49" s="20"/>
    </row>
    <row r="50" spans="1:11" x14ac:dyDescent="0.3">
      <c r="A50" s="40">
        <v>44105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3">
      <c r="A51" s="40">
        <v>44136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3">
      <c r="A52" s="40">
        <v>44166</v>
      </c>
      <c r="B52" s="20" t="s">
        <v>49</v>
      </c>
      <c r="C52" s="13">
        <v>1.25</v>
      </c>
      <c r="D52" s="39">
        <v>5</v>
      </c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3">
      <c r="A53" s="48" t="s">
        <v>45</v>
      </c>
      <c r="B53" s="20"/>
      <c r="C53" s="13"/>
      <c r="D53" s="39"/>
      <c r="E53" s="9"/>
      <c r="F53" s="20"/>
      <c r="G53" s="13" t="str">
        <f>IF(ISBLANK(Table15[[#This Row],[EARNED]]),"",Table15[[#This Row],[EARNED]])</f>
        <v/>
      </c>
      <c r="H53" s="39"/>
      <c r="I53" s="9"/>
      <c r="J53" s="11"/>
      <c r="K53" s="20"/>
    </row>
    <row r="54" spans="1:11" x14ac:dyDescent="0.3">
      <c r="A54" s="40">
        <v>44197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3">
      <c r="A55" s="40">
        <v>44228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3">
      <c r="A56" s="40">
        <v>44256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3">
      <c r="A57" s="40">
        <v>44287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3">
      <c r="A58" s="40">
        <v>44317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3">
      <c r="A59" s="40">
        <v>44348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3">
      <c r="A60" s="40">
        <v>44378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3">
      <c r="A61" s="40">
        <v>44409</v>
      </c>
      <c r="B61" s="20"/>
      <c r="C61" s="13">
        <v>1.25</v>
      </c>
      <c r="D61" s="39"/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3">
      <c r="A62" s="40">
        <v>44440</v>
      </c>
      <c r="B62" s="20"/>
      <c r="C62" s="13">
        <v>1.25</v>
      </c>
      <c r="D62" s="39"/>
      <c r="E62" s="9"/>
      <c r="F62" s="20"/>
      <c r="G62" s="13">
        <f>IF(ISBLANK(Table15[[#This Row],[EARNED]]),"",Table15[[#This Row],[EARNED]])</f>
        <v>1.25</v>
      </c>
      <c r="H62" s="39"/>
      <c r="I62" s="9"/>
      <c r="J62" s="11"/>
      <c r="K62" s="20"/>
    </row>
    <row r="63" spans="1:11" x14ac:dyDescent="0.3">
      <c r="A63" s="40">
        <v>44470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3">
      <c r="A64" s="40">
        <v>44501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3">
      <c r="A65" s="40">
        <v>44531</v>
      </c>
      <c r="B65" s="20" t="s">
        <v>49</v>
      </c>
      <c r="C65" s="13">
        <v>1.25</v>
      </c>
      <c r="D65" s="39">
        <v>5</v>
      </c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3">
      <c r="A66" s="48" t="s">
        <v>46</v>
      </c>
      <c r="B66" s="20"/>
      <c r="C66" s="13"/>
      <c r="D66" s="39"/>
      <c r="E66" s="9"/>
      <c r="F66" s="20"/>
      <c r="G66" s="13" t="str">
        <f>IF(ISBLANK(Table15[[#This Row],[EARNED]]),"",Table15[[#This Row],[EARNED]])</f>
        <v/>
      </c>
      <c r="H66" s="39"/>
      <c r="I66" s="9"/>
      <c r="J66" s="11"/>
      <c r="K66" s="20"/>
    </row>
    <row r="67" spans="1:11" x14ac:dyDescent="0.3">
      <c r="A67" s="40">
        <v>44562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3">
      <c r="A68" s="40">
        <v>44593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3">
      <c r="A69" s="40">
        <v>44621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3">
      <c r="A70" s="40">
        <v>44652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3">
      <c r="A71" s="40">
        <v>44682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3">
      <c r="A72" s="40">
        <v>44713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3">
      <c r="A73" s="40">
        <v>44743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3">
      <c r="A74" s="40">
        <v>44774</v>
      </c>
      <c r="B74" s="20"/>
      <c r="C74" s="13">
        <v>1.25</v>
      </c>
      <c r="D74" s="39"/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3">
      <c r="A75" s="40">
        <v>44805</v>
      </c>
      <c r="B75" s="20"/>
      <c r="C75" s="13">
        <v>1.25</v>
      </c>
      <c r="D75" s="39"/>
      <c r="E75" s="9"/>
      <c r="F75" s="20"/>
      <c r="G75" s="13">
        <f>IF(ISBLANK(Table15[[#This Row],[EARNED]]),"",Table15[[#This Row],[EARNED]])</f>
        <v>1.25</v>
      </c>
      <c r="H75" s="39"/>
      <c r="I75" s="9"/>
      <c r="J75" s="11"/>
      <c r="K75" s="20"/>
    </row>
    <row r="76" spans="1:11" x14ac:dyDescent="0.3">
      <c r="A76" s="40">
        <v>44835</v>
      </c>
      <c r="B76" s="20"/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3">
      <c r="A77" s="40">
        <v>44866</v>
      </c>
      <c r="B77" s="20"/>
      <c r="C77" s="13">
        <v>1.25</v>
      </c>
      <c r="D77" s="39"/>
      <c r="E77" s="9"/>
      <c r="F77" s="20"/>
      <c r="G77" s="13">
        <f>IF(ISBLANK(Table15[[#This Row],[EARNED]]),"",Table15[[#This Row],[EARNED]])</f>
        <v>1.25</v>
      </c>
      <c r="H77" s="39"/>
      <c r="I77" s="9"/>
      <c r="J77" s="11"/>
      <c r="K77" s="20"/>
    </row>
    <row r="78" spans="1:11" x14ac:dyDescent="0.3">
      <c r="A78" s="40">
        <v>44896</v>
      </c>
      <c r="B78" s="20" t="s">
        <v>49</v>
      </c>
      <c r="C78" s="13">
        <v>1.25</v>
      </c>
      <c r="D78" s="39">
        <v>5</v>
      </c>
      <c r="E78" s="9"/>
      <c r="F78" s="20"/>
      <c r="G78" s="13">
        <f>IF(ISBLANK(Table15[[#This Row],[EARNED]]),"",Table15[[#This Row],[EARNED]])</f>
        <v>1.25</v>
      </c>
      <c r="H78" s="39"/>
      <c r="I78" s="9"/>
      <c r="J78" s="11"/>
      <c r="K78" s="20"/>
    </row>
    <row r="79" spans="1:11" x14ac:dyDescent="0.3">
      <c r="A79" s="48" t="s">
        <v>47</v>
      </c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3">
      <c r="A80" s="40">
        <v>44957</v>
      </c>
      <c r="B80" s="20"/>
      <c r="C80" s="13">
        <v>1.25</v>
      </c>
      <c r="D80" s="39"/>
      <c r="E80" s="9"/>
      <c r="F80" s="20"/>
      <c r="G80" s="13">
        <f>IF(ISBLANK(Table15[[#This Row],[EARNED]]),"",Table15[[#This Row],[EARNED]])</f>
        <v>1.25</v>
      </c>
      <c r="H80" s="39"/>
      <c r="I80" s="9"/>
      <c r="J80" s="11"/>
      <c r="K80" s="20"/>
    </row>
    <row r="81" spans="1:11" x14ac:dyDescent="0.3">
      <c r="A81" s="40">
        <v>44985</v>
      </c>
      <c r="B81" s="20"/>
      <c r="C81" s="13">
        <v>1.25</v>
      </c>
      <c r="D81" s="39"/>
      <c r="E81" s="9"/>
      <c r="F81" s="20"/>
      <c r="G81" s="13">
        <f>IF(ISBLANK(Table15[[#This Row],[EARNED]]),"",Table15[[#This Row],[EARNED]])</f>
        <v>1.25</v>
      </c>
      <c r="H81" s="39"/>
      <c r="I81" s="9"/>
      <c r="J81" s="11"/>
      <c r="K81" s="20"/>
    </row>
    <row r="82" spans="1:11" x14ac:dyDescent="0.3">
      <c r="A82" s="40">
        <v>45016</v>
      </c>
      <c r="B82" s="20"/>
      <c r="C82" s="13">
        <v>1.25</v>
      </c>
      <c r="D82" s="39"/>
      <c r="E82" s="9"/>
      <c r="F82" s="20"/>
      <c r="G82" s="13">
        <f>IF(ISBLANK(Table15[[#This Row],[EARNED]]),"",Table15[[#This Row],[EARNED]])</f>
        <v>1.25</v>
      </c>
      <c r="H82" s="39"/>
      <c r="I82" s="9"/>
      <c r="J82" s="11"/>
      <c r="K82" s="20"/>
    </row>
    <row r="83" spans="1:11" x14ac:dyDescent="0.3">
      <c r="A83" s="40">
        <v>45046</v>
      </c>
      <c r="B83" s="20"/>
      <c r="C83" s="13">
        <v>1.25</v>
      </c>
      <c r="D83" s="39"/>
      <c r="E83" s="9"/>
      <c r="F83" s="20"/>
      <c r="G83" s="13">
        <f>IF(ISBLANK(Table15[[#This Row],[EARNED]]),"",Table15[[#This Row],[EARNED]])</f>
        <v>1.25</v>
      </c>
      <c r="H83" s="39"/>
      <c r="I83" s="9"/>
      <c r="J83" s="11"/>
      <c r="K83" s="20"/>
    </row>
    <row r="84" spans="1:11" x14ac:dyDescent="0.3">
      <c r="A84" s="40">
        <v>45077</v>
      </c>
      <c r="B84" s="20"/>
      <c r="C84" s="13">
        <v>1.25</v>
      </c>
      <c r="D84" s="39"/>
      <c r="E84" s="9"/>
      <c r="F84" s="20"/>
      <c r="G84" s="13">
        <f>IF(ISBLANK(Table15[[#This Row],[EARNED]]),"",Table15[[#This Row],[EARNED]])</f>
        <v>1.25</v>
      </c>
      <c r="H84" s="39"/>
      <c r="I84" s="9"/>
      <c r="J84" s="11"/>
      <c r="K84" s="20"/>
    </row>
    <row r="85" spans="1:11" x14ac:dyDescent="0.3">
      <c r="A85" s="40">
        <v>45107</v>
      </c>
      <c r="B85" s="20"/>
      <c r="C85" s="13">
        <v>1.25</v>
      </c>
      <c r="D85" s="39"/>
      <c r="E85" s="9"/>
      <c r="F85" s="20"/>
      <c r="G85" s="13">
        <f>IF(ISBLANK(Table15[[#This Row],[EARNED]]),"",Table15[[#This Row],[EARNED]])</f>
        <v>1.25</v>
      </c>
      <c r="H85" s="39"/>
      <c r="I85" s="9"/>
      <c r="J85" s="11"/>
      <c r="K85" s="20"/>
    </row>
    <row r="86" spans="1:11" x14ac:dyDescent="0.3">
      <c r="A86" s="40">
        <v>45138</v>
      </c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3">
      <c r="A87" s="40">
        <v>45169</v>
      </c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3">
      <c r="A88" s="40">
        <v>45199</v>
      </c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3">
      <c r="A89" s="40">
        <v>45230</v>
      </c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3">
      <c r="A90" s="40">
        <v>45260</v>
      </c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3">
      <c r="A91" s="40">
        <v>45291</v>
      </c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3">
      <c r="A92" s="40">
        <v>45322</v>
      </c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3">
      <c r="A93" s="40">
        <v>45351</v>
      </c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3">
      <c r="A94" s="40">
        <v>45382</v>
      </c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3">
      <c r="A95" s="40">
        <v>45412</v>
      </c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3">
      <c r="A96" s="40">
        <v>45443</v>
      </c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3">
      <c r="A97" s="40">
        <v>45473</v>
      </c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3">
      <c r="A98" s="40">
        <v>45504</v>
      </c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3">
      <c r="A99" s="40">
        <v>45535</v>
      </c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3">
      <c r="A100" s="40">
        <v>45565</v>
      </c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3">
      <c r="A101" s="40">
        <v>45596</v>
      </c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3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3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3">
      <c r="A134" s="40"/>
      <c r="B134" s="20"/>
      <c r="C134" s="13"/>
      <c r="D134" s="39"/>
      <c r="E134" s="9"/>
      <c r="F134" s="20"/>
      <c r="G134" s="13" t="str">
        <f>IF(ISBLANK(Table15[[#This Row],[EARNED]]),"",Table15[[#This Row],[EARNED]])</f>
        <v/>
      </c>
      <c r="H134" s="39"/>
      <c r="I134" s="9"/>
      <c r="J134" s="11"/>
      <c r="K134" s="20"/>
    </row>
    <row r="135" spans="1:11" x14ac:dyDescent="0.3">
      <c r="A135" s="40"/>
      <c r="B135" s="20"/>
      <c r="C135" s="13"/>
      <c r="D135" s="39"/>
      <c r="E135" s="9"/>
      <c r="F135" s="20"/>
      <c r="G135" s="13" t="str">
        <f>IF(ISBLANK(Table15[[#This Row],[EARNED]]),"",Table15[[#This Row],[EARNED]])</f>
        <v/>
      </c>
      <c r="H135" s="39"/>
      <c r="I135" s="9"/>
      <c r="J135" s="11"/>
      <c r="K135" s="20"/>
    </row>
    <row r="136" spans="1:11" x14ac:dyDescent="0.3">
      <c r="A136" s="40"/>
      <c r="B136" s="20"/>
      <c r="C136" s="13"/>
      <c r="D136" s="39"/>
      <c r="E136" s="9"/>
      <c r="F136" s="20"/>
      <c r="G136" s="13" t="str">
        <f>IF(ISBLANK(Table15[[#This Row],[EARNED]]),"",Table15[[#This Row],[EARNED]])</f>
        <v/>
      </c>
      <c r="H136" s="39"/>
      <c r="I136" s="9"/>
      <c r="J136" s="11"/>
      <c r="K136" s="20"/>
    </row>
    <row r="137" spans="1:11" x14ac:dyDescent="0.3">
      <c r="A137" s="40"/>
      <c r="B137" s="20"/>
      <c r="C137" s="13"/>
      <c r="D137" s="39"/>
      <c r="E137" s="9"/>
      <c r="F137" s="20"/>
      <c r="G137" s="13" t="str">
        <f>IF(ISBLANK(Table15[[#This Row],[EARNED]]),"",Table15[[#This Row],[EARNED]])</f>
        <v/>
      </c>
      <c r="H137" s="39"/>
      <c r="I137" s="9"/>
      <c r="J137" s="11"/>
      <c r="K137" s="20"/>
    </row>
    <row r="138" spans="1:11" x14ac:dyDescent="0.3">
      <c r="A138" s="41"/>
      <c r="B138" s="15"/>
      <c r="C138" s="42"/>
      <c r="D138" s="43"/>
      <c r="E138" s="9"/>
      <c r="F138" s="15"/>
      <c r="G138" s="42" t="str">
        <f>IF(ISBLANK(Table15[[#This Row],[EARNED]]),"",Table15[[#This Row],[EARNED]])</f>
        <v/>
      </c>
      <c r="H138" s="43"/>
      <c r="I138" s="9"/>
      <c r="J138" s="12"/>
      <c r="K138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disablePrompts="1" count="2">
    <dataValidation type="list" allowBlank="1" showInputMessage="1" showErrorMessage="1" sqref="B4:C4" xr:uid="{00000000-0002-0000-0100-000000000000}">
      <formula1>"PERMANENT, CO-TERMINUS, CASUAL, JOBCON"</formula1>
    </dataValidation>
    <dataValidation type="list" allowBlank="1" showInputMessage="1" showErrorMessage="1" sqref="F2:G2" xr:uid="{00000000-0002-0000-0100-000001000000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2:K133"/>
  <sheetViews>
    <sheetView tabSelected="1" zoomScale="96" zoomScaleNormal="96" workbookViewId="0">
      <pane ySplit="3564" topLeftCell="A21" activePane="bottomLeft"/>
      <selection activeCell="B4" sqref="B4:C4"/>
      <selection pane="bottomLeft" activeCell="B28" sqref="B28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2" t="str">
        <f>IF(ISBLANK('2018 LEAVE CREDITS'!B2:C2),"---------",'2018 LEAVE CREDITS'!B2:C2)</f>
        <v>SARMIENTO, MELQUIADES JR. F.</v>
      </c>
      <c r="C2" s="52"/>
      <c r="D2" s="21" t="s">
        <v>14</v>
      </c>
      <c r="E2" s="10"/>
      <c r="F2" s="56"/>
      <c r="G2" s="56"/>
      <c r="H2" s="28" t="s">
        <v>10</v>
      </c>
      <c r="I2" s="25"/>
      <c r="J2" s="57"/>
      <c r="K2" s="58"/>
    </row>
    <row r="3" spans="1:11" x14ac:dyDescent="0.3">
      <c r="A3" s="18" t="s">
        <v>15</v>
      </c>
      <c r="B3" s="52" t="str">
        <f>IF(ISBLANK('2018 LEAVE CREDITS'!B3:C3),"",'2018 LEAVE CREDITS'!B3:C3)</f>
        <v/>
      </c>
      <c r="C3" s="52"/>
      <c r="D3" s="22" t="s">
        <v>13</v>
      </c>
      <c r="F3" s="59" t="str">
        <f>IF(ISBLANK('2018 LEAVE CREDITS'!F3:G3),"---------",'2018 LEAVE CREDITS'!F3:G3)</f>
        <v>---------</v>
      </c>
      <c r="G3" s="53"/>
      <c r="H3" s="26" t="s">
        <v>11</v>
      </c>
      <c r="I3" s="26"/>
      <c r="J3" s="60"/>
      <c r="K3" s="61"/>
    </row>
    <row r="4" spans="1:11" ht="14.4" customHeight="1" x14ac:dyDescent="0.3">
      <c r="A4" s="18" t="s">
        <v>16</v>
      </c>
      <c r="B4" s="52" t="str">
        <f>IF(ISBLANK('2018 LEAVE CREDITS'!B4:C4),"---------",'2018 LEAVE CREDITS'!B4:C4)</f>
        <v>CASUAL</v>
      </c>
      <c r="C4" s="52"/>
      <c r="D4" s="22" t="s">
        <v>12</v>
      </c>
      <c r="F4" s="53" t="str">
        <f>IF(ISBLANK('2018 LEAVE CREDITS'!F4:G4),"",'2018 LEAVE CREDITS'!F4:G4)</f>
        <v/>
      </c>
      <c r="G4" s="53"/>
      <c r="H4" s="26" t="s">
        <v>17</v>
      </c>
      <c r="I4" s="26"/>
      <c r="J4" s="53"/>
      <c r="K4" s="54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5" t="s">
        <v>8</v>
      </c>
      <c r="D7" s="55"/>
      <c r="E7" s="55"/>
      <c r="F7" s="55"/>
      <c r="G7" s="55" t="s">
        <v>7</v>
      </c>
      <c r="H7" s="55"/>
      <c r="I7" s="55"/>
      <c r="J7" s="55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2.1170000000000009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0.25</v>
      </c>
      <c r="J9" s="11"/>
      <c r="K9" s="20"/>
    </row>
    <row r="10" spans="1:11" x14ac:dyDescent="0.3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43101</v>
      </c>
      <c r="B11" s="20" t="s">
        <v>51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>
        <v>1</v>
      </c>
      <c r="I11" s="9"/>
      <c r="J11" s="11"/>
      <c r="K11" s="49">
        <v>43111</v>
      </c>
    </row>
    <row r="12" spans="1:11" x14ac:dyDescent="0.3">
      <c r="A12" s="40"/>
      <c r="B12" s="20" t="s">
        <v>52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>
        <v>2</v>
      </c>
      <c r="I12" s="9"/>
      <c r="J12" s="11"/>
      <c r="K12" s="20" t="s">
        <v>53</v>
      </c>
    </row>
    <row r="13" spans="1:11" x14ac:dyDescent="0.3">
      <c r="A13" s="40"/>
      <c r="B13" s="20" t="s">
        <v>51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>
        <v>1</v>
      </c>
      <c r="I13" s="9"/>
      <c r="J13" s="11"/>
      <c r="K13" s="49">
        <v>43103</v>
      </c>
    </row>
    <row r="14" spans="1:11" x14ac:dyDescent="0.3">
      <c r="A14" s="40">
        <v>43132</v>
      </c>
      <c r="B14" s="20" t="s">
        <v>51</v>
      </c>
      <c r="C14" s="13"/>
      <c r="D14" s="39"/>
      <c r="E14" s="9"/>
      <c r="F14" s="20"/>
      <c r="G14" s="13" t="str">
        <f>IF(ISBLANK(Table1[[#This Row],[EARNED]]),"",Table1[[#This Row],[EARNED]])</f>
        <v/>
      </c>
      <c r="H14" s="39">
        <v>1</v>
      </c>
      <c r="I14" s="9"/>
      <c r="J14" s="11"/>
      <c r="K14" s="49">
        <v>43141</v>
      </c>
    </row>
    <row r="15" spans="1:11" x14ac:dyDescent="0.3">
      <c r="A15" s="40">
        <v>43160</v>
      </c>
      <c r="B15" s="20" t="s">
        <v>51</v>
      </c>
      <c r="C15" s="13"/>
      <c r="D15" s="39"/>
      <c r="E15" s="9"/>
      <c r="F15" s="20"/>
      <c r="G15" s="13" t="str">
        <f>IF(ISBLANK(Table1[[#This Row],[EARNED]]),"",Table1[[#This Row],[EARNED]])</f>
        <v/>
      </c>
      <c r="H15" s="39">
        <v>1</v>
      </c>
      <c r="I15" s="9"/>
      <c r="J15" s="11"/>
      <c r="K15" s="49">
        <v>43164</v>
      </c>
    </row>
    <row r="16" spans="1:11" x14ac:dyDescent="0.3">
      <c r="A16" s="40">
        <v>43191</v>
      </c>
      <c r="B16" s="20" t="s">
        <v>55</v>
      </c>
      <c r="C16" s="13"/>
      <c r="D16" s="39"/>
      <c r="E16" s="9"/>
      <c r="F16" s="20"/>
      <c r="G16" s="13" t="str">
        <f>IF(ISBLANK(Table1[[#This Row],[EARNED]]),"",Table1[[#This Row],[EARNED]])</f>
        <v/>
      </c>
      <c r="H16" s="39"/>
      <c r="I16" s="9"/>
      <c r="J16" s="11"/>
      <c r="K16" s="49">
        <v>43195</v>
      </c>
    </row>
    <row r="17" spans="1:11" x14ac:dyDescent="0.3">
      <c r="A17" s="40"/>
      <c r="B17" s="20" t="s">
        <v>52</v>
      </c>
      <c r="C17" s="13"/>
      <c r="D17" s="39"/>
      <c r="E17" s="9"/>
      <c r="F17" s="20"/>
      <c r="G17" s="13" t="str">
        <f>IF(ISBLANK(Table1[[#This Row],[EARNED]]),"",Table1[[#This Row],[EARNED]])</f>
        <v/>
      </c>
      <c r="H17" s="39">
        <v>2</v>
      </c>
      <c r="I17" s="9"/>
      <c r="J17" s="11"/>
      <c r="K17" s="20" t="s">
        <v>56</v>
      </c>
    </row>
    <row r="18" spans="1:11" x14ac:dyDescent="0.3">
      <c r="A18" s="40">
        <v>43221</v>
      </c>
      <c r="B18" s="20" t="s">
        <v>57</v>
      </c>
      <c r="C18" s="13"/>
      <c r="D18" s="39">
        <v>2</v>
      </c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 t="s">
        <v>58</v>
      </c>
    </row>
    <row r="19" spans="1:11" x14ac:dyDescent="0.3">
      <c r="A19" s="40"/>
      <c r="B19" s="15" t="s">
        <v>59</v>
      </c>
      <c r="C19" s="42"/>
      <c r="D19" s="43"/>
      <c r="E19" s="9"/>
      <c r="F19" s="15"/>
      <c r="G19" s="42" t="str">
        <f>IF(ISBLANK(Table1[[#This Row],[EARNED]]),"",Table1[[#This Row],[EARNED]])</f>
        <v/>
      </c>
      <c r="H19" s="43">
        <v>3</v>
      </c>
      <c r="I19" s="9"/>
      <c r="J19" s="12"/>
      <c r="K19" s="15" t="s">
        <v>60</v>
      </c>
    </row>
    <row r="20" spans="1:11" x14ac:dyDescent="0.3">
      <c r="A20" s="40"/>
      <c r="B20" s="15" t="s">
        <v>55</v>
      </c>
      <c r="C20" s="42"/>
      <c r="D20" s="43"/>
      <c r="E20" s="9"/>
      <c r="F20" s="15"/>
      <c r="G20" s="42" t="str">
        <f>IF(ISBLANK(Table1[[#This Row],[EARNED]]),"",Table1[[#This Row],[EARNED]])</f>
        <v/>
      </c>
      <c r="H20" s="43"/>
      <c r="I20" s="9"/>
      <c r="J20" s="12"/>
      <c r="K20" s="50">
        <v>43231</v>
      </c>
    </row>
    <row r="21" spans="1:11" x14ac:dyDescent="0.3">
      <c r="A21" s="40">
        <v>43252</v>
      </c>
      <c r="B21" s="15" t="s">
        <v>52</v>
      </c>
      <c r="C21" s="42"/>
      <c r="D21" s="43"/>
      <c r="E21" s="9"/>
      <c r="F21" s="15"/>
      <c r="G21" s="42" t="str">
        <f>IF(ISBLANK(Table1[[#This Row],[EARNED]]),"",Table1[[#This Row],[EARNED]])</f>
        <v/>
      </c>
      <c r="H21" s="43">
        <v>2</v>
      </c>
      <c r="I21" s="9"/>
      <c r="J21" s="12"/>
      <c r="K21" s="15" t="s">
        <v>61</v>
      </c>
    </row>
    <row r="22" spans="1:11" x14ac:dyDescent="0.3">
      <c r="A22" s="40">
        <v>43282</v>
      </c>
      <c r="B22" s="20" t="s">
        <v>55</v>
      </c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49">
        <v>43299</v>
      </c>
    </row>
    <row r="23" spans="1:11" x14ac:dyDescent="0.3">
      <c r="A23" s="40">
        <v>43313</v>
      </c>
      <c r="B23" s="20" t="s">
        <v>62</v>
      </c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 t="s">
        <v>63</v>
      </c>
    </row>
    <row r="24" spans="1:11" x14ac:dyDescent="0.3">
      <c r="A24" s="40"/>
      <c r="B24" s="20" t="s">
        <v>64</v>
      </c>
      <c r="C24" s="13"/>
      <c r="D24" s="39">
        <v>6</v>
      </c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 t="s">
        <v>65</v>
      </c>
    </row>
    <row r="25" spans="1:11" x14ac:dyDescent="0.3">
      <c r="A25" s="40">
        <v>43344</v>
      </c>
      <c r="B25" s="20" t="s">
        <v>52</v>
      </c>
      <c r="C25" s="13"/>
      <c r="D25" s="39"/>
      <c r="E25" s="9"/>
      <c r="F25" s="20"/>
      <c r="G25" s="13" t="str">
        <f>IF(ISBLANK(Table1[[#This Row],[EARNED]]),"",Table1[[#This Row],[EARNED]])</f>
        <v/>
      </c>
      <c r="H25" s="39">
        <v>2</v>
      </c>
      <c r="I25" s="9"/>
      <c r="J25" s="11"/>
      <c r="K25" s="20" t="s">
        <v>66</v>
      </c>
    </row>
    <row r="26" spans="1:11" x14ac:dyDescent="0.3">
      <c r="A26" s="48" t="s">
        <v>47</v>
      </c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3">
      <c r="A27" s="40">
        <v>45113</v>
      </c>
      <c r="B27" s="20" t="s">
        <v>79</v>
      </c>
      <c r="C27" s="13"/>
      <c r="D27" s="39">
        <v>5</v>
      </c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 t="s">
        <v>80</v>
      </c>
    </row>
    <row r="28" spans="1:11" x14ac:dyDescent="0.3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3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3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3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3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3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3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3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3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3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3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3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3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3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3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3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3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3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3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3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3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3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3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3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3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3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3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3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3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3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3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3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3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3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3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3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3">
      <c r="A133" s="41"/>
      <c r="B133" s="15"/>
      <c r="C133" s="42"/>
      <c r="D133" s="43"/>
      <c r="E133" s="9"/>
      <c r="F133" s="15"/>
      <c r="G133" s="42" t="str">
        <f>IF(ISBLANK(Table1[[#This Row],[EARNED]]),"",Table1[[#This Row],[EARNED]])</f>
        <v/>
      </c>
      <c r="H133" s="43"/>
      <c r="I133" s="9"/>
      <c r="J133" s="12"/>
      <c r="K133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2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2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L67"/>
  <sheetViews>
    <sheetView zoomScale="120" zoomScaleNormal="120" workbookViewId="0">
      <selection activeCell="A8" sqref="A8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2" t="s">
        <v>33</v>
      </c>
      <c r="E1" s="62"/>
      <c r="F1" s="62"/>
      <c r="G1" s="62"/>
      <c r="J1" s="63" t="s">
        <v>34</v>
      </c>
      <c r="K1" s="63"/>
      <c r="L1" s="63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>
        <v>15.117000000000001</v>
      </c>
      <c r="B3" s="11">
        <v>15.25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A6" s="2" t="s">
        <v>78</v>
      </c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3" t="s">
        <v>38</v>
      </c>
      <c r="J6" s="63"/>
      <c r="K6" s="63"/>
      <c r="L6" s="63"/>
    </row>
    <row r="7" spans="1:12" x14ac:dyDescent="0.3">
      <c r="A7" s="51">
        <f>SUM('2018 LEAVE CREDITS'!E9,'2018 LEAVE CREDITS'!I9)</f>
        <v>108</v>
      </c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2023-07-10T08:39:20Z</dcterms:modified>
</cp:coreProperties>
</file>