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1" l="1"/>
  <c r="G73" i="1" l="1"/>
  <c r="G69" i="1" l="1"/>
  <c r="G67" i="1"/>
  <c r="G60" i="1"/>
  <c r="G52" i="1"/>
  <c r="G53" i="1"/>
  <c r="G54" i="1"/>
  <c r="G50" i="1"/>
  <c r="G46" i="1"/>
  <c r="G47" i="1"/>
  <c r="G35" i="1"/>
  <c r="G34" i="1"/>
  <c r="G21" i="1"/>
  <c r="G3" i="3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8" i="1"/>
  <c r="G49" i="1"/>
  <c r="G51" i="1"/>
  <c r="G55" i="1"/>
  <c r="G56" i="1"/>
  <c r="G57" i="1"/>
  <c r="G58" i="1"/>
  <c r="G59" i="1"/>
  <c r="G61" i="1"/>
  <c r="G62" i="1"/>
  <c r="G63" i="1"/>
  <c r="G64" i="1"/>
  <c r="G65" i="1"/>
  <c r="G66" i="1"/>
  <c r="G68" i="1"/>
  <c r="G70" i="1"/>
  <c r="G71" i="1"/>
  <c r="G72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<sst xmlns="http://schemas.openxmlformats.org/spreadsheetml/2006/main" count="90" uniqueCount="71">
  <si>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</si>
  <si>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</si>
  <si>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</si>
  <si>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</si>
  <si>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</si>
  <si>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</si>
  <si>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</si>
  <si>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</si>
  <si>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</si>
  <si>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</si>
  <si>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</si>
  <si>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</si>
  <si>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</si>
  <si>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</si>
  <si>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</si>
  <si>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</si>
  <si>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</si>
  <si>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</si>
  <si>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</si>
  <si>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</si>
  <si>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</si>
  <si>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</si>
  <si>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</si>
  <si>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</si>
  <si>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</si>
  <si>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</si>
  <si>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</si>
  <si>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</si>
  <si>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</si>
  <si>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</si>
  <si>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</si>
  <si>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</si>
  <si>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</si>
  <si>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</si>
  <si>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</si>
  <si>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</si>
  <si>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</si>
  <si>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</si>
  <si>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</si>
  <si>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</si>
  <si>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</si>
  <si>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</si>
  <si>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</si>
  <si>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2019</t>
  </si>
  <si>
    <t>2020</t>
  </si>
  <si>
    <t>SPL(2-0-0)</t>
  </si>
  <si>
    <t>1/2,3/2020</t>
  </si>
  <si>
    <t>CL(5-0-0)</t>
  </si>
  <si>
    <t>CALAMAITY 2/6-7,12-14</t>
  </si>
  <si>
    <t>SL(1-0-0)</t>
  </si>
  <si>
    <t>SP(1-0-0)</t>
  </si>
  <si>
    <t>FL(5-0-0)</t>
  </si>
  <si>
    <t>2021</t>
  </si>
  <si>
    <t>VL(3-0-0)</t>
  </si>
  <si>
    <t>11/5,11,12</t>
  </si>
  <si>
    <t>SP(2-0-0)</t>
  </si>
  <si>
    <t>FILIAL 11/15,12,27</t>
  </si>
  <si>
    <t>VL(2-0-0)</t>
  </si>
  <si>
    <t>11/25,24/2021</t>
  </si>
  <si>
    <t>2022</t>
  </si>
  <si>
    <t>SL(2-0-0)</t>
  </si>
  <si>
    <t>VL(1-0-0)</t>
  </si>
  <si>
    <t>4/19,20/2022</t>
  </si>
  <si>
    <t>12/27-29/2022</t>
  </si>
  <si>
    <t>2023</t>
  </si>
  <si>
    <t>ADMIN AIDE III</t>
  </si>
  <si>
    <t>MARASIGAN, GINALYN DADOR</t>
  </si>
  <si>
    <t>4/11,12/2023</t>
  </si>
  <si>
    <t>4/13,14/2023</t>
  </si>
  <si>
    <t>TOTAL LEAVE BALANCE</t>
  </si>
  <si>
    <t>6/8-9/2023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</si>
</sst>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3"/>
  <sheetViews>
    <sheetView tabSelected="1" zoomScaleNormal="100" workbookViewId="0">
      <pane ySplit="3690" topLeftCell="A66" activePane="bottomLeft"/>
      <selection activeCell="F3" sqref="F3:G3"/>
      <selection pane="bottomLeft" activeCell="K76" sqref="K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66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65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41</v>
      </c>
      <c r="C4" s="50"/>
      <c r="D4" s="22" t="s">
        <v>12</v>
      </c>
      <c r="F4" s="55" t="s">
        <v>42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46.5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51.5</v>
      </c>
      <c r="J9" s="11"/>
      <c r="K9" s="20"/>
    </row>
    <row r="10" spans="1:11" x14ac:dyDescent="0.25">
      <c r="A10" s="47" t="s">
        <v>43</v>
      </c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25">
      <c r="A11" s="39">
        <v>43542</v>
      </c>
      <c r="B11" s="20"/>
      <c r="C11" s="13">
        <v>0.75000000000000011</v>
      </c>
      <c r="D11" s="38"/>
      <c r="E11" s="9"/>
      <c r="F11" s="20"/>
      <c r="G11" s="13">
        <f>IF(ISBLANK(Table1[[#This Row],[EARNED]]),"",Table1[[#This Row],[EARNED]])</f>
        <v>0.75000000000000011</v>
      </c>
      <c r="H11" s="38"/>
      <c r="I11" s="9"/>
      <c r="J11" s="11"/>
      <c r="K11" s="20"/>
    </row>
    <row r="12" spans="1:11" x14ac:dyDescent="0.25">
      <c r="A12" s="39">
        <v>43556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25">
      <c r="A13" s="39">
        <v>43586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v>43617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25">
      <c r="A15" s="39">
        <v>43647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25">
      <c r="A16" s="39">
        <v>43678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25">
      <c r="A17" s="39">
        <v>43709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v>43739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v>43770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v>43800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47" t="s">
        <v>44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43831</v>
      </c>
      <c r="B22" s="20" t="s">
        <v>45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 t="s">
        <v>46</v>
      </c>
    </row>
    <row r="23" spans="1:11" x14ac:dyDescent="0.25">
      <c r="A23" s="39">
        <v>43862</v>
      </c>
      <c r="B23" s="20" t="s">
        <v>47</v>
      </c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 t="s">
        <v>48</v>
      </c>
    </row>
    <row r="24" spans="1:11" x14ac:dyDescent="0.25">
      <c r="A24" s="39">
        <v>43891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v>43922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v>43952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v>43983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39">
        <v>44013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25">
      <c r="A29" s="39">
        <v>44044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25">
      <c r="A30" s="39">
        <v>44075</v>
      </c>
      <c r="B30" s="20" t="s">
        <v>49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>
        <v>1</v>
      </c>
      <c r="I30" s="9"/>
      <c r="J30" s="11"/>
      <c r="K30" s="48">
        <v>44098</v>
      </c>
    </row>
    <row r="31" spans="1:11" x14ac:dyDescent="0.25">
      <c r="A31" s="39">
        <v>44105</v>
      </c>
      <c r="B31" s="20" t="s">
        <v>50</v>
      </c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48">
        <v>44106</v>
      </c>
    </row>
    <row r="32" spans="1:11" x14ac:dyDescent="0.25">
      <c r="A32" s="39">
        <v>44136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v>44166</v>
      </c>
      <c r="B33" s="20" t="s">
        <v>51</v>
      </c>
      <c r="C33" s="13">
        <v>1.25</v>
      </c>
      <c r="D33" s="38">
        <v>5</v>
      </c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39"/>
      <c r="B34" s="20" t="s">
        <v>49</v>
      </c>
      <c r="C34" s="13"/>
      <c r="D34" s="38"/>
      <c r="E34" s="9"/>
      <c r="F34" s="20"/>
      <c r="G34" s="13" t="str">
        <f>IF(ISBLANK(Table1[[#This Row],[EARNED]]),"",Table1[[#This Row],[EARNED]])</f>
        <v/>
      </c>
      <c r="H34" s="38">
        <v>1</v>
      </c>
      <c r="I34" s="9"/>
      <c r="J34" s="11"/>
      <c r="K34" s="48">
        <v>44182</v>
      </c>
    </row>
    <row r="35" spans="1:11" x14ac:dyDescent="0.25">
      <c r="A35" s="47" t="s">
        <v>52</v>
      </c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8"/>
    </row>
    <row r="36" spans="1:11" x14ac:dyDescent="0.25">
      <c r="A36" s="39">
        <v>44197</v>
      </c>
      <c r="B36" s="20" t="s">
        <v>50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48">
        <v>44214</v>
      </c>
    </row>
    <row r="37" spans="1:11" x14ac:dyDescent="0.25">
      <c r="A37" s="39">
        <v>44228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39">
        <v>44256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25">
      <c r="A39" s="39">
        <v>44287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v>44317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v>44348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v>44378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v>44409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v>44440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v>44470</v>
      </c>
      <c r="B45" s="20" t="s">
        <v>53</v>
      </c>
      <c r="C45" s="13">
        <v>1.25</v>
      </c>
      <c r="D45" s="38">
        <v>3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 t="s">
        <v>54</v>
      </c>
    </row>
    <row r="46" spans="1:11" x14ac:dyDescent="0.25">
      <c r="A46" s="39"/>
      <c r="B46" s="20" t="s">
        <v>55</v>
      </c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 t="s">
        <v>56</v>
      </c>
    </row>
    <row r="47" spans="1:11" x14ac:dyDescent="0.25">
      <c r="A47" s="39"/>
      <c r="B47" s="20" t="s">
        <v>57</v>
      </c>
      <c r="C47" s="13"/>
      <c r="D47" s="38">
        <v>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 t="s">
        <v>58</v>
      </c>
    </row>
    <row r="48" spans="1:11" x14ac:dyDescent="0.25">
      <c r="A48" s="39">
        <v>44501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44531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47" t="s">
        <v>59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>
        <v>44562</v>
      </c>
      <c r="B51" s="20" t="s">
        <v>50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48">
        <v>44568</v>
      </c>
    </row>
    <row r="52" spans="1:11" x14ac:dyDescent="0.25">
      <c r="A52" s="39"/>
      <c r="B52" s="20" t="s">
        <v>49</v>
      </c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48">
        <v>44574</v>
      </c>
    </row>
    <row r="53" spans="1:11" x14ac:dyDescent="0.25">
      <c r="A53" s="39"/>
      <c r="B53" s="20" t="s">
        <v>60</v>
      </c>
      <c r="C53" s="13"/>
      <c r="D53" s="38"/>
      <c r="E53" s="9"/>
      <c r="F53" s="20"/>
      <c r="G53" s="13" t="str">
        <f>IF(ISBLANK(Table1[[#This Row],[EARNED]]),"",Table1[[#This Row],[EARNED]])</f>
        <v/>
      </c>
      <c r="H53" s="38">
        <v>2</v>
      </c>
      <c r="I53" s="9"/>
      <c r="J53" s="11"/>
      <c r="K53" s="48" t="s">
        <v>62</v>
      </c>
    </row>
    <row r="54" spans="1:11" x14ac:dyDescent="0.25">
      <c r="A54" s="39"/>
      <c r="B54" s="20" t="s">
        <v>61</v>
      </c>
      <c r="C54" s="13"/>
      <c r="D54" s="38">
        <v>1</v>
      </c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48">
        <v>44672</v>
      </c>
    </row>
    <row r="55" spans="1:11" x14ac:dyDescent="0.25">
      <c r="A55" s="39">
        <v>44593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v>44621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v>44652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v>44682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v>44713</v>
      </c>
      <c r="B59" s="20" t="s">
        <v>49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8">
        <v>44726</v>
      </c>
    </row>
    <row r="60" spans="1:11" x14ac:dyDescent="0.25">
      <c r="A60" s="39"/>
      <c r="B60" s="20" t="s">
        <v>61</v>
      </c>
      <c r="C60" s="13"/>
      <c r="D60" s="38">
        <v>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8">
        <v>44672</v>
      </c>
    </row>
    <row r="61" spans="1:11" x14ac:dyDescent="0.25">
      <c r="A61" s="39">
        <v>44743</v>
      </c>
      <c r="B61" s="20"/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v>44774</v>
      </c>
      <c r="B62" s="20"/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/>
    </row>
    <row r="63" spans="1:11" x14ac:dyDescent="0.25">
      <c r="A63" s="39">
        <v>44805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25">
      <c r="A64" s="39">
        <v>44835</v>
      </c>
      <c r="B64" s="20" t="s">
        <v>61</v>
      </c>
      <c r="C64" s="13">
        <v>1.25</v>
      </c>
      <c r="D64" s="38">
        <v>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48">
        <v>44855</v>
      </c>
    </row>
    <row r="65" spans="1:11" x14ac:dyDescent="0.25">
      <c r="A65" s="39">
        <v>44866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v>44896</v>
      </c>
      <c r="B66" s="20" t="s">
        <v>53</v>
      </c>
      <c r="C66" s="13">
        <v>1.25</v>
      </c>
      <c r="D66" s="38">
        <v>3</v>
      </c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 t="s">
        <v>63</v>
      </c>
    </row>
    <row r="67" spans="1:11" x14ac:dyDescent="0.25">
      <c r="A67" s="47" t="s">
        <v>64</v>
      </c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39">
        <v>44927</v>
      </c>
      <c r="B68" s="20" t="s">
        <v>50</v>
      </c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48">
        <v>44935</v>
      </c>
    </row>
    <row r="69" spans="1:11" x14ac:dyDescent="0.25">
      <c r="A69" s="39"/>
      <c r="B69" s="20" t="s">
        <v>49</v>
      </c>
      <c r="C69" s="13"/>
      <c r="D69" s="38"/>
      <c r="E69" s="9"/>
      <c r="F69" s="20"/>
      <c r="G69" s="13" t="str">
        <f>IF(ISBLANK(Table1[[#This Row],[EARNED]]),"",Table1[[#This Row],[EARNED]])</f>
        <v/>
      </c>
      <c r="H69" s="38">
        <v>1</v>
      </c>
      <c r="I69" s="9"/>
      <c r="J69" s="11"/>
      <c r="K69" s="48">
        <v>44950</v>
      </c>
    </row>
    <row r="70" spans="1:11" x14ac:dyDescent="0.25">
      <c r="A70" s="39">
        <v>44958</v>
      </c>
      <c r="B70" s="20" t="s">
        <v>49</v>
      </c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>
        <v>1</v>
      </c>
      <c r="I70" s="9"/>
      <c r="J70" s="11"/>
      <c r="K70" s="48">
        <v>44958</v>
      </c>
    </row>
    <row r="71" spans="1:11" x14ac:dyDescent="0.25">
      <c r="A71" s="39">
        <v>44986</v>
      </c>
      <c r="B71" s="20" t="s">
        <v>49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1</v>
      </c>
      <c r="I71" s="9"/>
      <c r="J71" s="11"/>
      <c r="K71" s="48">
        <v>44998</v>
      </c>
    </row>
    <row r="72" spans="1:11" x14ac:dyDescent="0.25">
      <c r="A72" s="39">
        <v>45017</v>
      </c>
      <c r="B72" s="20" t="s">
        <v>57</v>
      </c>
      <c r="C72" s="13">
        <v>1.25</v>
      </c>
      <c r="D72" s="38">
        <v>2</v>
      </c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 t="s">
        <v>67</v>
      </c>
    </row>
    <row r="73" spans="1:11" x14ac:dyDescent="0.25">
      <c r="A73" s="39"/>
      <c r="B73" s="20" t="s">
        <v>60</v>
      </c>
      <c r="C73" s="13"/>
      <c r="D73" s="38"/>
      <c r="E73" s="9"/>
      <c r="F73" s="20"/>
      <c r="G73" s="13" t="str">
        <f>IF(ISBLANK(Table1[[#This Row],[EARNED]]),"",Table1[[#This Row],[EARNED]])</f>
        <v/>
      </c>
      <c r="H73" s="38">
        <v>2</v>
      </c>
      <c r="I73" s="9"/>
      <c r="J73" s="11"/>
      <c r="K73" s="20" t="s">
        <v>68</v>
      </c>
    </row>
    <row r="74" spans="1:11" x14ac:dyDescent="0.25">
      <c r="A74" s="39">
        <v>45047</v>
      </c>
      <c r="B74" s="20"/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25">
      <c r="A75" s="39">
        <v>45078</v>
      </c>
      <c r="B75" s="20" t="s">
        <v>60</v>
      </c>
      <c r="C75" s="13">
        <v>1.25</v>
      </c>
      <c r="D75" s="38"/>
      <c r="E75" s="9"/>
      <c r="F75" s="20"/>
      <c r="G75" s="13">
        <f>IF(ISBLANK(Table1[[#This Row],[EARNED]]),"",Table1[[#This Row],[EARNED]])</f>
        <v>1.25</v>
      </c>
      <c r="H75" s="38">
        <v>2</v>
      </c>
      <c r="I75" s="9"/>
      <c r="J75" s="11"/>
      <c r="K75" s="20" t="s">
        <v>70</v>
      </c>
    </row>
    <row r="76" spans="1:11" x14ac:dyDescent="0.25">
      <c r="A76" s="39"/>
      <c r="B76" s="20" t="s">
        <v>49</v>
      </c>
      <c r="C76" s="13"/>
      <c r="D76" s="38"/>
      <c r="E76" s="9"/>
      <c r="F76" s="20"/>
      <c r="G76" s="13" t="str">
        <f>IF(ISBLANK(Table1[[#This Row],[EARNED]]),"",Table1[[#This Row],[EARNED]])</f>
        <v/>
      </c>
      <c r="H76" s="38">
        <v>1</v>
      </c>
      <c r="I76" s="9"/>
      <c r="J76" s="11"/>
      <c r="K76" s="48">
        <v>45107</v>
      </c>
    </row>
    <row r="77" spans="1:11" x14ac:dyDescent="0.25">
      <c r="A77" s="39">
        <v>45108</v>
      </c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25">
      <c r="A78" s="39">
        <v>45139</v>
      </c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25">
      <c r="A79" s="39">
        <v>45170</v>
      </c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25">
      <c r="A80" s="39">
        <v>45200</v>
      </c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25">
      <c r="A81" s="39">
        <v>45231</v>
      </c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25">
      <c r="A82" s="39">
        <v>45261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>
        <v>45292</v>
      </c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25">
      <c r="A84" s="39">
        <v>45323</v>
      </c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25">
      <c r="A85" s="39">
        <v>45352</v>
      </c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25">
      <c r="A86" s="39">
        <v>45383</v>
      </c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25">
      <c r="A87" s="39">
        <v>45413</v>
      </c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>
        <v>45444</v>
      </c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25">
      <c r="A89" s="39">
        <v>45474</v>
      </c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25">
      <c r="A90" s="39">
        <v>45505</v>
      </c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>
        <v>45536</v>
      </c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>
        <v>45566</v>
      </c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25">
      <c r="A93" s="39">
        <v>45597</v>
      </c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25">
      <c r="A94" s="39">
        <v>45627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>
        <v>45658</v>
      </c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>
        <v>45689</v>
      </c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25">
      <c r="A97" s="39">
        <v>45717</v>
      </c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>
        <v>45748</v>
      </c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25">
      <c r="A99" s="39">
        <v>45778</v>
      </c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25">
      <c r="A100" s="39">
        <v>45809</v>
      </c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>
        <v>45839</v>
      </c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>
        <v>45870</v>
      </c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39">
        <v>45901</v>
      </c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25">
      <c r="A104" s="39">
        <v>45931</v>
      </c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45962</v>
      </c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25">
      <c r="A106" s="39">
        <v>45992</v>
      </c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>
        <v>46023</v>
      </c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25">
      <c r="A108" s="39">
        <v>46054</v>
      </c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39">
        <v>46082</v>
      </c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>
        <v>46113</v>
      </c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25">
      <c r="A111" s="39">
        <v>46143</v>
      </c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>
        <v>46174</v>
      </c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39">
        <v>46204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>
        <v>46235</v>
      </c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25">
      <c r="A115" s="39">
        <v>46266</v>
      </c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25">
      <c r="A116" s="39">
        <v>46296</v>
      </c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>
        <v>46327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46357</v>
      </c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25">
      <c r="A119" s="39">
        <v>46388</v>
      </c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25">
      <c r="A120" s="39">
        <v>46419</v>
      </c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25">
      <c r="A121" s="39">
        <v>46447</v>
      </c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25">
      <c r="A122" s="39">
        <v>46478</v>
      </c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25">
      <c r="A123" s="39">
        <v>46508</v>
      </c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25">
      <c r="A124" s="39">
        <v>46539</v>
      </c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25">
      <c r="A125" s="39">
        <v>46569</v>
      </c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25">
      <c r="A126" s="39"/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25">
      <c r="A127" s="39"/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25">
      <c r="A128" s="39"/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25">
      <c r="A129" s="39"/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25">
      <c r="A130" s="39"/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/>
      <c r="B131" s="20"/>
      <c r="C131" s="13"/>
      <c r="D131" s="38"/>
      <c r="E131" s="9"/>
      <c r="F131" s="20"/>
      <c r="G131" s="13" t="str">
        <f>IF(ISBLANK(Table1[[#This Row],[EARNED]]),"",Table1[[#This Row],[EARNED]])</f>
        <v/>
      </c>
      <c r="H131" s="38"/>
      <c r="I131" s="9"/>
      <c r="J131" s="11"/>
      <c r="K131" s="20"/>
    </row>
    <row r="132" spans="1:11" x14ac:dyDescent="0.25">
      <c r="A132" s="39"/>
      <c r="B132" s="20"/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25">
      <c r="A133" s="39"/>
      <c r="B133" s="20"/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/>
      <c r="I133" s="9"/>
      <c r="J133" s="11"/>
      <c r="K133" s="20"/>
    </row>
    <row r="134" spans="1:11" x14ac:dyDescent="0.25">
      <c r="A134" s="39"/>
      <c r="B134" s="20"/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25">
      <c r="A135" s="39"/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25">
      <c r="A136" s="39"/>
      <c r="B136" s="20"/>
      <c r="C136" s="13"/>
      <c r="D136" s="38"/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/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25">
      <c r="A138" s="39"/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 x14ac:dyDescent="0.25">
      <c r="A139" s="39"/>
      <c r="B139" s="20"/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/>
    </row>
    <row r="140" spans="1:11" x14ac:dyDescent="0.25">
      <c r="A140" s="39"/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25">
      <c r="A141" s="39"/>
      <c r="B141" s="20"/>
      <c r="C141" s="13"/>
      <c r="D141" s="38"/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39"/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40"/>
      <c r="B143" s="15"/>
      <c r="C143" s="41"/>
      <c r="D143" s="42"/>
      <c r="E143" s="9"/>
      <c r="F143" s="15"/>
      <c r="G143" s="41" t="str">
        <f>IF(ISBLANK(Table1[[#This Row],[EARNED]]),"",Table1[[#This Row],[EARNED]])</f>
        <v/>
      </c>
      <c r="H143" s="42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>
        <v>18</v>
      </c>
      <c r="K3" s="34">
        <f>J4-1</f>
        <v>17</v>
      </c>
      <c r="L3" s="44">
        <f>IF($J$4=1,1.25,IF(ISBLANK($J$3),"---",1.25-VLOOKUP($K$3,$I$8:$K$37,2)))</f>
        <v>0.54199999999999993</v>
      </c>
    </row>
    <row r="4" spans="1:12" hidden="1" x14ac:dyDescent="0.25">
      <c r="G4" s="33"/>
      <c r="J4" s="1" t="str">
        <f>IF(TEXT(J3,"D")=1,1,TEXT(J3,"D"))</f>
        <v>18</v>
      </c>
    </row>
    <row r="5" spans="1:12" x14ac:dyDescent="0.25">
      <c r="J5" s="1"/>
    </row>
    <row r="6" spans="1:12" x14ac:dyDescent="0.25">
      <c r="A6" s="2" t="s">
        <v>69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A7" s="9">
        <f>SUM(Sheet1!E9,Sheet1!I9)</f>
        <v>98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2023-07-10T06:18:17Z</dcterms:modified>
</cp:coreProperties>
</file>