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EAVECARD\DONE 2-2-2023\"/>
    </mc:Choice>
  </mc:AlternateContent>
  <xr:revisionPtr revIDLastSave="0" documentId="13_ncr:1_{C58912C5-5B33-4418-8C67-2B6C3AB8F0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5" l="1"/>
  <c r="F3" i="1" l="1"/>
  <c r="B4" i="1"/>
  <c r="F4" i="1" l="1"/>
  <c r="B3" i="1"/>
  <c r="B2" i="1"/>
  <c r="G63" i="5"/>
  <c r="G50" i="5"/>
  <c r="G37" i="5"/>
  <c r="G24" i="5"/>
  <c r="E9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9" i="5"/>
  <c r="G38" i="5"/>
  <c r="G36" i="5"/>
  <c r="G35" i="5"/>
  <c r="G34" i="5"/>
  <c r="G33" i="5"/>
  <c r="G32" i="5"/>
  <c r="G31" i="5"/>
  <c r="G30" i="5"/>
  <c r="G29" i="5"/>
  <c r="G28" i="5"/>
  <c r="G27" i="5"/>
  <c r="G26" i="5"/>
  <c r="G25" i="5"/>
  <c r="G23" i="5"/>
  <c r="G22" i="5"/>
  <c r="G21" i="5"/>
  <c r="G20" i="5"/>
  <c r="G19" i="5"/>
  <c r="G18" i="5"/>
  <c r="G17" i="5"/>
  <c r="G16" i="5"/>
  <c r="G15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<sst xmlns="http://schemas.openxmlformats.org/spreadsheetml/2006/main" count="122" uniqueCount="79">
  <si>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</si>
  <si>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</si>
  <si>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</si>
  <si>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</si>
  <si>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</si>
  <si>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</si>
  <si>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</si>
  <si>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</si>
  <si>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</si>
  <si>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</si>
  <si>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</si>
  <si>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</si>
  <si>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</si>
  <si>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</si>
  <si>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</si>
  <si>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</si>
  <si>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</si>
  <si>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</si>
  <si>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</si>
  <si>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</si>
  <si>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</si>
  <si>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</si>
  <si>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</si>
  <si>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</si>
  <si>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</si>
  <si>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</si>
  <si>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</si>
  <si>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</si>
  <si>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</si>
  <si>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</si>
  <si>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</si>
  <si>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</si>
  <si>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</si>
  <si>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</si>
  <si>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</si>
  <si>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</si>
  <si>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</si>
  <si>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</si>
  <si>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</si>
  <si>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</si>
  <si>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</si>
  <si>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</si>
  <si>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</si>
  <si>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</si>
  <si>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</si>
  <si>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</si>
  <si>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</si>
  <si>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</si>
  <si>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</si>
  <si>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</si>
  <si>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LUNA, GUILLERMA</t>
  </si>
  <si>
    <t>VL(2-0-0)</t>
  </si>
  <si>
    <t>VL(4-0-0)</t>
  </si>
  <si>
    <t>1/30,31/2018</t>
  </si>
  <si>
    <t>2/1-4/2018</t>
  </si>
  <si>
    <t>SL(3-0-0)</t>
  </si>
  <si>
    <t>8/22-24/2018</t>
  </si>
  <si>
    <t>SP(1-0-0)</t>
  </si>
  <si>
    <t>VL(5-0-0)</t>
  </si>
  <si>
    <t>3/25,26/2019</t>
  </si>
  <si>
    <t>SL(1-0-0)</t>
  </si>
  <si>
    <t>SL(2-0-0)</t>
  </si>
  <si>
    <t>11/14,15/2019</t>
  </si>
  <si>
    <t>VL(3-0-0)</t>
  </si>
  <si>
    <t>9/19,20/2019</t>
  </si>
  <si>
    <t>7/19,20/2019</t>
  </si>
  <si>
    <t>1/4-6/2020</t>
  </si>
  <si>
    <t>CL(3-0-0)</t>
  </si>
  <si>
    <t>2/1-3/2020</t>
  </si>
  <si>
    <t>VL(13-0-0)</t>
  </si>
  <si>
    <t>VL(10-0-0)</t>
  </si>
  <si>
    <t>6/17-30/2021</t>
  </si>
  <si>
    <t>SP(3-0-0)</t>
  </si>
  <si>
    <t>7/1,2,5/2021</t>
  </si>
  <si>
    <t>SL(6-0-0)</t>
  </si>
  <si>
    <t>11/3-5,8-10/2021</t>
  </si>
  <si>
    <t>12/21-23,28,29/2021</t>
  </si>
  <si>
    <t>11/7-11/2022</t>
  </si>
  <si>
    <t>9/25,26,27,28,29,30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</si>
</sst>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35" totalsRowShown="0" headerRowDxfId="39" headerRowBorderDxfId="38" tableBorderDxfId="37" totalsRowBorderDxfId="36">
  <tableColumns count="11">
    <tableColumn id="1" xr3:uid="{00000000-0010-0000-0000-000001000000}" name="PERIOD" dataDxfId="35"/>
    <tableColumn id="2" xr3:uid="{00000000-0010-0000-0000-000002000000}" name="PARTICULARS" dataDxfId="34"/>
    <tableColumn id="3" xr3:uid="{00000000-0010-0000-0000-000003000000}" name="EARNED" dataDxfId="33"/>
    <tableColumn id="4" xr3:uid="{00000000-0010-0000-0000-000004000000}" name="Absence Undertime W/ Pay" dataDxfId="32"/>
    <tableColumn id="5" xr3:uid="{00000000-0010-0000-0000-000005000000}" name="BALANCE" dataDxfId="31">
      <calculatedColumnFormula>SUM(Table15[EARNED])-SUM(Table15[Absence Undertime W/ Pay])+CONVERTION!$A$3</calculatedColumnFormula>
    </tableColumn>
    <tableColumn id="6" xr3:uid="{00000000-0010-0000-0000-000006000000}" name="Absence Undertime W/O Pay" dataDxfId="30"/>
    <tableColumn id="7" xr3:uid="{00000000-0010-0000-0000-000007000000}" name="EARNED " dataDxfId="29">
      <calculatedColumnFormula>IF(ISBLANK(Table15[[#This Row],[EARNED]]),"",Table15[[#This Row],[EARNED]])</calculatedColumnFormula>
    </tableColumn>
    <tableColumn id="8" xr3:uid="{00000000-0010-0000-0000-000008000000}" name="Absence Undertime  W/ Pay" dataDxfId="28"/>
    <tableColumn id="9" xr3:uid="{00000000-0010-0000-0000-000009000000}" name="BALANCE " dataDxfId="27">
      <calculatedColumnFormula>SUM(Table15[[EARNED ]])-SUM(Table15[Absence Undertime  W/ Pay])+CONVERTION!$B$3</calculatedColumnFormula>
    </tableColumn>
    <tableColumn id="10" xr3:uid="{00000000-0010-0000-0000-00000A000000}" name="Absence Undertime  W/O Pay" dataDxfId="26"/>
    <tableColumn id="11" xr3:uid="{00000000-0010-0000-0000-00000B000000}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30" totalsRowShown="0" headerRowDxfId="24" headerRowBorderDxfId="23" tableBorderDxfId="22" totalsRowBorderDxfId="21">
  <tableColumns count="11">
    <tableColumn id="1" xr3:uid="{00000000-0010-0000-0100-000001000000}" name="PERIOD" dataDxfId="20"/>
    <tableColumn id="2" xr3:uid="{00000000-0010-0000-0100-000002000000}" name="PARTICULARS" dataDxfId="19"/>
    <tableColumn id="3" xr3:uid="{00000000-0010-0000-0100-000003000000}" name="EARNED" dataDxfId="18"/>
    <tableColumn id="4" xr3:uid="{00000000-0010-0000-0100-000004000000}" name="Absence Undertime W/ Pay" dataDxfId="17"/>
    <tableColumn id="5" xr3:uid="{00000000-0010-0000-0100-000005000000}" name="BALANCE" dataDxfId="16">
      <calculatedColumnFormula>SUM(Table1[EARNED])-SUM(Table1[Absence Undertime W/ Pay])+CONVERTION!$A$3</calculatedColumnFormula>
    </tableColumn>
    <tableColumn id="6" xr3:uid="{00000000-0010-0000-0100-000006000000}" name="Absence Undertime W/O Pay" dataDxfId="15"/>
    <tableColumn id="7" xr3:uid="{00000000-0010-0000-0100-000007000000}" name="EARNED " dataDxfId="14">
      <calculatedColumnFormula>IF(ISBLANK(Table1[[#This Row],[EARNED]]),"",Table1[[#This Row],[EARNED]])</calculatedColumnFormula>
    </tableColumn>
    <tableColumn id="8" xr3:uid="{00000000-0010-0000-0100-000008000000}" name="Absence Undertime  W/ Pay" dataDxfId="13"/>
    <tableColumn id="9" xr3:uid="{00000000-0010-0000-0100-000009000000}" name="BALANCE " dataDxfId="12">
      <calculatedColumnFormula>SUM(Table1[[EARNED ]])-SUM(Table1[Absence Undertime  W/ Pay])+CONVERTION!$B$3</calculatedColumnFormula>
    </tableColumn>
    <tableColumn id="10" xr3:uid="{00000000-0010-0000-0100-00000A000000}" name="Absence Undertime  W/O Pay" dataDxfId="11"/>
    <tableColumn id="11" xr3:uid="{00000000-0010-0000-01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200-000001000000}" name="DAYS"/>
    <tableColumn id="2" xr3:uid="{00000000-0010-0000-0200-000002000000}" name="HOURS"/>
    <tableColumn id="3" xr3:uid="{00000000-0010-0000-0200-000003000000}" name="MINUTES"/>
    <tableColumn id="4" xr3:uid="{00000000-0010-0000-02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J2:L3" totalsRowShown="0" headerRowBorderDxfId="4" tableBorderDxfId="3">
  <autoFilter ref="J2:L3" xr:uid="{00000000-0009-0000-0100-000003000000}"/>
  <tableColumns count="3">
    <tableColumn id="1" xr3:uid="{00000000-0010-0000-0300-000001000000}" name="DATE STARTED" dataDxfId="2"/>
    <tableColumn id="2" xr3:uid="{00000000-0010-0000-0300-000002000000}" name="LEAVE EARN" dataDxfId="1">
      <calculatedColumnFormula>J4-1</calculatedColumnFormula>
    </tableColumn>
    <tableColumn id="3" xr3:uid="{00000000-0010-0000-03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35"/>
  <sheetViews>
    <sheetView tabSelected="1" zoomScale="112" zoomScaleNormal="112" workbookViewId="0">
      <pane ySplit="4152" topLeftCell="A69" activePane="bottomLeft"/>
      <selection activeCell="B2" sqref="B2:C2"/>
      <selection pane="bottomLeft" activeCell="K72" sqref="K7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50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3">
      <c r="A3" s="18" t="s">
        <v>15</v>
      </c>
      <c r="B3" s="51"/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 t="s">
        <v>48</v>
      </c>
      <c r="C4" s="51"/>
      <c r="D4" s="22" t="s">
        <v>12</v>
      </c>
      <c r="F4" s="56"/>
      <c r="G4" s="56"/>
      <c r="H4" s="26" t="s">
        <v>17</v>
      </c>
      <c r="I4" s="26"/>
      <c r="J4" s="56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51.25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70.25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57</v>
      </c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49">
        <v>43185</v>
      </c>
    </row>
    <row r="14" spans="1:11" x14ac:dyDescent="0.3">
      <c r="A14" s="40"/>
      <c r="B14" s="20" t="s">
        <v>57</v>
      </c>
      <c r="C14" s="13"/>
      <c r="D14" s="39"/>
      <c r="E14" s="9"/>
      <c r="F14" s="20"/>
      <c r="G14" s="13" t="str">
        <f>IF(ISBLANK(Table15[[#This Row],[EARNED]]),"",Table15[[#This Row],[EARNED]])</f>
        <v/>
      </c>
      <c r="H14" s="39"/>
      <c r="I14" s="9"/>
      <c r="J14" s="11"/>
      <c r="K14" s="49">
        <v>43176</v>
      </c>
    </row>
    <row r="15" spans="1:11" x14ac:dyDescent="0.3">
      <c r="A15" s="40">
        <v>43191</v>
      </c>
      <c r="B15" s="20" t="s">
        <v>57</v>
      </c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49">
        <v>43203</v>
      </c>
    </row>
    <row r="16" spans="1:11" x14ac:dyDescent="0.3">
      <c r="A16" s="40">
        <v>43221</v>
      </c>
      <c r="B16" s="20"/>
      <c r="C16" s="13">
        <v>1.25</v>
      </c>
      <c r="D16" s="39"/>
      <c r="E16" s="9"/>
      <c r="F16" s="20"/>
      <c r="G16" s="13">
        <f>IF(ISBLANK(Table15[[#This Row],[EARNED]]),"",Table15[[#This Row],[EARNED]])</f>
        <v>1.25</v>
      </c>
      <c r="H16" s="39"/>
      <c r="I16" s="9"/>
      <c r="J16" s="11"/>
      <c r="K16" s="20"/>
    </row>
    <row r="17" spans="1:11" x14ac:dyDescent="0.3">
      <c r="A17" s="40">
        <v>43252</v>
      </c>
      <c r="B17" s="15"/>
      <c r="C17" s="13">
        <v>1.25</v>
      </c>
      <c r="D17" s="43"/>
      <c r="E17" s="9"/>
      <c r="F17" s="15"/>
      <c r="G17" s="42">
        <f>IF(ISBLANK(Table15[[#This Row],[EARNED]]),"",Table15[[#This Row],[EARNED]])</f>
        <v>1.25</v>
      </c>
      <c r="H17" s="43"/>
      <c r="I17" s="9"/>
      <c r="J17" s="12"/>
      <c r="K17" s="15"/>
    </row>
    <row r="18" spans="1:11" x14ac:dyDescent="0.3">
      <c r="A18" s="40">
        <v>43282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3">
      <c r="A19" s="40">
        <v>43313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3">
      <c r="A20" s="40">
        <v>43344</v>
      </c>
      <c r="B20" s="20" t="s">
        <v>58</v>
      </c>
      <c r="C20" s="13">
        <v>1.25</v>
      </c>
      <c r="D20" s="39">
        <v>5</v>
      </c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3">
      <c r="A21" s="40">
        <v>43374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3">
      <c r="A22" s="40">
        <v>43405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3">
      <c r="A23" s="40">
        <v>43435</v>
      </c>
      <c r="B23" s="20"/>
      <c r="C23" s="13">
        <v>1.25</v>
      </c>
      <c r="D23" s="39"/>
      <c r="E23" s="9"/>
      <c r="F23" s="20"/>
      <c r="G23" s="13">
        <f>IF(ISBLANK(Table15[[#This Row],[EARNED]]),"",Table15[[#This Row],[EARNED]])</f>
        <v>1.25</v>
      </c>
      <c r="H23" s="39"/>
      <c r="I23" s="9"/>
      <c r="J23" s="11"/>
      <c r="K23" s="20"/>
    </row>
    <row r="24" spans="1:11" x14ac:dyDescent="0.3">
      <c r="A24" s="48" t="s">
        <v>43</v>
      </c>
      <c r="B24" s="20"/>
      <c r="C24" s="13"/>
      <c r="D24" s="39"/>
      <c r="E24" s="9"/>
      <c r="F24" s="20"/>
      <c r="G24" s="13" t="str">
        <f>IF(ISBLANK(Table15[[#This Row],[EARNED]]),"",Table15[[#This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 t="s">
        <v>57</v>
      </c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49">
        <v>43551</v>
      </c>
    </row>
    <row r="28" spans="1:11" x14ac:dyDescent="0.3">
      <c r="A28" s="40">
        <v>43556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 t="s">
        <v>63</v>
      </c>
      <c r="C31" s="13">
        <v>1.25</v>
      </c>
      <c r="D31" s="39">
        <v>3</v>
      </c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49" t="s">
        <v>65</v>
      </c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 t="s">
        <v>51</v>
      </c>
      <c r="C33" s="13">
        <v>1.25</v>
      </c>
      <c r="D33" s="39">
        <v>2</v>
      </c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 t="s">
        <v>64</v>
      </c>
    </row>
    <row r="34" spans="1:11" x14ac:dyDescent="0.3">
      <c r="A34" s="40">
        <v>43739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3">
      <c r="A35" s="40">
        <v>43770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3">
      <c r="A36" s="40">
        <v>43800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3">
      <c r="A37" s="48" t="s">
        <v>44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3">
      <c r="A38" s="40">
        <v>43831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3">
      <c r="A39" s="40">
        <v>43862</v>
      </c>
      <c r="B39" s="20" t="s">
        <v>67</v>
      </c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 t="s">
        <v>68</v>
      </c>
    </row>
    <row r="40" spans="1:11" x14ac:dyDescent="0.3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3">
      <c r="A41" s="40">
        <v>43922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3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3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3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3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3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3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3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3">
      <c r="A49" s="40">
        <v>44166</v>
      </c>
      <c r="B49" s="20" t="s">
        <v>49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3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3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3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3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3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3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3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3">
      <c r="A57" s="40">
        <v>44378</v>
      </c>
      <c r="B57" s="20" t="s">
        <v>72</v>
      </c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 t="s">
        <v>73</v>
      </c>
    </row>
    <row r="58" spans="1:11" x14ac:dyDescent="0.3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3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3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3">
      <c r="A61" s="40">
        <v>44501</v>
      </c>
      <c r="B61" s="20" t="s">
        <v>58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 t="s">
        <v>76</v>
      </c>
    </row>
    <row r="62" spans="1:11" x14ac:dyDescent="0.3">
      <c r="A62" s="40">
        <v>44531</v>
      </c>
      <c r="B62" s="20"/>
      <c r="C62" s="13">
        <v>1.25</v>
      </c>
      <c r="D62" s="39"/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3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3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3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3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3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3">
      <c r="A68" s="40">
        <v>44682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3">
      <c r="A69" s="40">
        <v>44713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3">
      <c r="A70" s="40">
        <v>44743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3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3">
      <c r="A72" s="40">
        <v>44805</v>
      </c>
      <c r="B72" s="20" t="s">
        <v>74</v>
      </c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>
        <v>6</v>
      </c>
      <c r="I72" s="9"/>
      <c r="J72" s="11"/>
      <c r="K72" s="20" t="s">
        <v>78</v>
      </c>
    </row>
    <row r="73" spans="1:11" x14ac:dyDescent="0.3">
      <c r="A73" s="40">
        <v>44835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3">
      <c r="A74" s="40">
        <v>44866</v>
      </c>
      <c r="B74" s="20" t="s">
        <v>58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 t="s">
        <v>77</v>
      </c>
    </row>
    <row r="75" spans="1:11" x14ac:dyDescent="0.3">
      <c r="A75" s="40">
        <v>44896</v>
      </c>
      <c r="B75" s="20"/>
      <c r="C75" s="13">
        <v>1.25</v>
      </c>
      <c r="D75" s="39"/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3">
      <c r="A76" s="48" t="s">
        <v>47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3">
      <c r="A77" s="40">
        <v>44927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3">
      <c r="A135" s="41"/>
      <c r="B135" s="15"/>
      <c r="C135" s="42"/>
      <c r="D135" s="43"/>
      <c r="E135" s="9"/>
      <c r="F135" s="15"/>
      <c r="G135" s="42" t="str">
        <f>IF(ISBLANK(Table15[[#This Row],[EARNED]]),"",Table15[[#This Row],[EARNED]])</f>
        <v/>
      </c>
      <c r="H135" s="43"/>
      <c r="I135" s="9"/>
      <c r="J135" s="12"/>
      <c r="K135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2:K130"/>
  <sheetViews>
    <sheetView zoomScale="150" zoomScaleNormal="150" workbookViewId="0">
      <pane ySplit="5532" topLeftCell="A16" activePane="bottomLeft"/>
      <selection activeCell="B4" sqref="B4:C4"/>
      <selection pane="bottomLeft" activeCell="A24" sqref="A2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tr">
        <f>IF(ISBLANK('2018 LEAVE CREDITS'!B2:C2),"---------",'2018 LEAVE CREDITS'!B2:C2)</f>
        <v>LUNA, GUILLERMA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3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5" t="str">
        <f>IF(ISBLANK('2018 LEAVE CREDITS'!F3:G3),"---------",'2018 LEAVE CREDITS'!F3:G3)</f>
        <v>---------</v>
      </c>
      <c r="G3" s="56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 t="str">
        <f>IF(ISBLANK('2018 LEAVE CREDITS'!B4:C4),"---------",'2018 LEAVE CREDITS'!B4:C4)</f>
        <v>CASUAL</v>
      </c>
      <c r="C4" s="51"/>
      <c r="D4" s="22" t="s">
        <v>12</v>
      </c>
      <c r="F4" s="56" t="str">
        <f>IF(ISBLANK('2018 LEAVE CREDITS'!F4:G4),"",'2018 LEAVE CREDITS'!F4:G4)</f>
        <v/>
      </c>
      <c r="G4" s="56"/>
      <c r="H4" s="26" t="s">
        <v>17</v>
      </c>
      <c r="I4" s="26"/>
      <c r="J4" s="56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4.411999999999999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74.5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51</v>
      </c>
      <c r="C11" s="13"/>
      <c r="D11" s="39">
        <v>2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53</v>
      </c>
    </row>
    <row r="12" spans="1:11" x14ac:dyDescent="0.3">
      <c r="A12" s="40">
        <v>43132</v>
      </c>
      <c r="B12" s="20" t="s">
        <v>52</v>
      </c>
      <c r="C12" s="13"/>
      <c r="D12" s="39">
        <v>4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54</v>
      </c>
    </row>
    <row r="13" spans="1:11" x14ac:dyDescent="0.3">
      <c r="A13" s="40">
        <v>43313</v>
      </c>
      <c r="B13" s="20" t="s">
        <v>55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3</v>
      </c>
      <c r="I13" s="9"/>
      <c r="J13" s="11"/>
      <c r="K13" s="20" t="s">
        <v>56</v>
      </c>
    </row>
    <row r="14" spans="1:11" x14ac:dyDescent="0.3">
      <c r="A14" s="48" t="s">
        <v>43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43525</v>
      </c>
      <c r="B15" s="20" t="s">
        <v>51</v>
      </c>
      <c r="C15" s="13"/>
      <c r="D15" s="39">
        <v>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59</v>
      </c>
    </row>
    <row r="16" spans="1:11" x14ac:dyDescent="0.3">
      <c r="A16" s="41">
        <v>43617</v>
      </c>
      <c r="B16" s="15" t="s">
        <v>60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1</v>
      </c>
      <c r="I16" s="9"/>
      <c r="J16" s="12"/>
      <c r="K16" s="50">
        <v>43620</v>
      </c>
    </row>
    <row r="17" spans="1:11" x14ac:dyDescent="0.3">
      <c r="A17" s="40">
        <v>43770</v>
      </c>
      <c r="B17" s="20" t="s">
        <v>61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2</v>
      </c>
      <c r="I17" s="9"/>
      <c r="J17" s="11"/>
      <c r="K17" s="20" t="s">
        <v>62</v>
      </c>
    </row>
    <row r="18" spans="1:11" x14ac:dyDescent="0.3">
      <c r="A18" s="48" t="s">
        <v>44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43831</v>
      </c>
      <c r="B19" s="20" t="s">
        <v>55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3</v>
      </c>
      <c r="I19" s="9"/>
      <c r="J19" s="11"/>
      <c r="K19" s="20" t="s">
        <v>66</v>
      </c>
    </row>
    <row r="20" spans="1:11" x14ac:dyDescent="0.3">
      <c r="A20" s="48" t="s">
        <v>45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>
        <v>44256</v>
      </c>
      <c r="B21" s="20" t="s">
        <v>69</v>
      </c>
      <c r="C21" s="13"/>
      <c r="D21" s="39">
        <v>13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>
        <v>44348</v>
      </c>
      <c r="B22" s="20" t="s">
        <v>70</v>
      </c>
      <c r="C22" s="13"/>
      <c r="D22" s="39">
        <v>10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 t="s">
        <v>71</v>
      </c>
    </row>
    <row r="23" spans="1:11" x14ac:dyDescent="0.3">
      <c r="A23" s="40">
        <v>44501</v>
      </c>
      <c r="B23" s="20" t="s">
        <v>74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6</v>
      </c>
      <c r="I23" s="9"/>
      <c r="J23" s="11"/>
      <c r="K23" s="20" t="s">
        <v>75</v>
      </c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67"/>
  <sheetViews>
    <sheetView zoomScale="120" zoomScaleNormal="120" workbookViewId="0">
      <selection activeCell="B3" sqref="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35.411999999999999</v>
      </c>
      <c r="B3" s="11">
        <v>89.5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2023-02-14T03:45:23Z</dcterms:modified>
</cp:coreProperties>
</file>