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codeName="ThisWorkbook"/>
  <mc:AlternateContent xmlns:mc="http://schemas.openxmlformats.org/markup-compatibility/2006">
    <mc:Choice Requires="x15">
      <x15ac:absPath xmlns:x15ac="http://schemas.microsoft.com/office/spreadsheetml/2010/11/ac" url="C:\Users\ASUS\Desktop\LEAVECARD\SHARED FOLDER\"/>
    </mc:Choice>
  </mc:AlternateContent>
  <xr:revisionPtr revIDLastSave="0" documentId="13_ncr:1_{8555DE49-0100-4079-9FFD-54FE2562F0C2}" xr6:coauthVersionLast="47" xr6:coauthVersionMax="47" xr10:uidLastSave="{00000000-0000-0000-0000-000000000000}"/>
  <bookViews>
    <workbookView xWindow="-108" yWindow="-108" windowWidth="23256" windowHeight="12576" firstSheet="2"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81029"/>
  <pivotCaches>
    <pivotCache cacheId="0" r:id="rId9"/>
    <pivotCache cacheId="1" r:id="rId10"/>
  </pivotCaches>
</workbook>
</file>

<file path=xl/calcChain.xml><?xml version="1.0" encoding="utf-8"?>
<calcChain xmlns="http://schemas.openxmlformats.org/spreadsheetml/2006/main">
  <c r="B155" i="2" l="1"/>
  <c r="B236" i="2"/>
  <c r="B178" i="2"/>
  <c r="E4647" i="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B172" i="2"/>
  <c r="B416" i="2"/>
  <c r="A3409" i="1"/>
  <c r="A3410" i="1" s="1"/>
  <c r="A3412" i="1" s="1"/>
  <c r="A3413" i="1" s="1"/>
  <c r="A3416" i="1" s="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A3519" i="1" s="1"/>
  <c r="A3520" i="1" s="1"/>
  <c r="A3521" i="1" s="1"/>
  <c r="A3522" i="1" s="1"/>
  <c r="A3523" i="1" s="1"/>
  <c r="A3524" i="1" s="1"/>
  <c r="A3525" i="1" s="1"/>
  <c r="A3526" i="1" s="1"/>
  <c r="A3527" i="1" s="1"/>
  <c r="A3528" i="1" s="1"/>
  <c r="B36" i="2"/>
  <c r="E3517" i="1" l="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K902" i="1" l="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B186" i="2"/>
  <c r="B120" i="2" l="1"/>
  <c r="B160" i="2" l="1"/>
  <c r="B49" i="2"/>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5" i="2" l="1"/>
  <c r="A6" i="2" s="1"/>
  <c r="B9" i="2"/>
  <c r="B11" i="2"/>
  <c r="B14" i="2"/>
  <c r="B21" i="2"/>
  <c r="B23" i="2"/>
  <c r="B25" i="2"/>
  <c r="B28" i="2"/>
  <c r="B30" i="2"/>
  <c r="B34" i="2"/>
  <c r="B35" i="2"/>
  <c r="B40" i="2"/>
  <c r="B44" i="2"/>
  <c r="B46" i="2"/>
  <c r="B50" i="2"/>
  <c r="B52" i="2"/>
  <c r="B58" i="2"/>
  <c r="B59" i="2"/>
  <c r="B62" i="2"/>
  <c r="B63" i="2"/>
  <c r="B66" i="2"/>
  <c r="B69" i="2"/>
  <c r="B72" i="2"/>
  <c r="B74" i="2"/>
  <c r="B75" i="2"/>
  <c r="B76" i="2"/>
  <c r="B80" i="2"/>
  <c r="B82" i="2"/>
  <c r="B95" i="2"/>
  <c r="B98" i="2"/>
  <c r="B99" i="2"/>
  <c r="B102" i="2"/>
  <c r="B106" i="2"/>
  <c r="B107" i="2"/>
  <c r="B111" i="2"/>
  <c r="B112" i="2"/>
  <c r="B113" i="2"/>
  <c r="B115" i="2"/>
  <c r="B116" i="2"/>
  <c r="B117" i="2"/>
  <c r="B118" i="2"/>
  <c r="B122" i="2"/>
  <c r="B126" i="2"/>
  <c r="B129" i="2"/>
  <c r="B130" i="2"/>
  <c r="B132" i="2"/>
  <c r="B133" i="2"/>
  <c r="B136" i="2"/>
  <c r="B137" i="2"/>
  <c r="B138" i="2"/>
  <c r="B139" i="2"/>
  <c r="B143" i="2"/>
  <c r="B144" i="2"/>
  <c r="B145" i="2"/>
  <c r="B148" i="2"/>
  <c r="B151" i="2"/>
  <c r="B153" i="2"/>
  <c r="B156" i="2"/>
  <c r="B157" i="2"/>
  <c r="B158" i="2"/>
  <c r="B159" i="2"/>
  <c r="B165" i="2"/>
  <c r="B166" i="2"/>
  <c r="B168" i="2"/>
  <c r="B169" i="2"/>
  <c r="B175" i="2"/>
  <c r="B182" i="2"/>
  <c r="B184" i="2"/>
  <c r="B190" i="2"/>
  <c r="B187" i="7" s="1"/>
  <c r="B191" i="2"/>
  <c r="B188" i="7" s="1"/>
  <c r="B192" i="2"/>
  <c r="B189" i="7" s="1"/>
  <c r="B193" i="2"/>
  <c r="B190" i="7" s="1"/>
  <c r="B194" i="2"/>
  <c r="B191" i="7" s="1"/>
  <c r="B195" i="2"/>
  <c r="B197" i="2"/>
  <c r="B194" i="7" s="1"/>
  <c r="B199" i="2"/>
  <c r="B200" i="2"/>
  <c r="B197" i="7" s="1"/>
  <c r="B201" i="2"/>
  <c r="B198" i="7" s="1"/>
  <c r="B202" i="2"/>
  <c r="B199" i="7" s="1"/>
  <c r="B206" i="2"/>
  <c r="B208" i="2"/>
  <c r="B215" i="2"/>
  <c r="B216" i="2"/>
  <c r="B218" i="2"/>
  <c r="B219" i="2"/>
  <c r="B223" i="2"/>
  <c r="B220" i="7" s="1"/>
  <c r="B226" i="2"/>
  <c r="B227" i="2"/>
  <c r="B238" i="2"/>
  <c r="B242" i="2"/>
  <c r="B238" i="7" s="1"/>
  <c r="B243" i="2"/>
  <c r="B239" i="7" s="1"/>
  <c r="B245" i="2"/>
  <c r="B241" i="7" s="1"/>
  <c r="B246" i="2"/>
  <c r="B242" i="7" s="1"/>
  <c r="B247" i="2"/>
  <c r="B243" i="7" s="1"/>
  <c r="B249" i="2"/>
  <c r="B245" i="7" s="1"/>
  <c r="B253" i="2"/>
  <c r="B257" i="2"/>
  <c r="B258" i="2"/>
  <c r="B262" i="2"/>
  <c r="B266" i="2"/>
  <c r="B262" i="7" s="1"/>
  <c r="B267" i="2"/>
  <c r="B268" i="2"/>
  <c r="B264" i="7" s="1"/>
  <c r="B269" i="2"/>
  <c r="B265" i="7" s="1"/>
  <c r="B272" i="2"/>
  <c r="B274" i="2"/>
  <c r="B276" i="2"/>
  <c r="B277" i="2"/>
  <c r="B280" i="2"/>
  <c r="B281" i="2"/>
  <c r="B282" i="2"/>
  <c r="B285" i="2"/>
  <c r="B286" i="2"/>
  <c r="B288" i="2"/>
  <c r="B290" i="2"/>
  <c r="B297" i="2"/>
  <c r="B302" i="2"/>
  <c r="B310" i="2"/>
  <c r="B313" i="2"/>
  <c r="B314" i="2"/>
  <c r="B316" i="2"/>
  <c r="B322" i="2"/>
  <c r="B323" i="2"/>
  <c r="B327" i="2"/>
  <c r="B335" i="2"/>
  <c r="B337" i="2"/>
  <c r="B341" i="2"/>
  <c r="B346" i="2"/>
  <c r="B348" i="2"/>
  <c r="B349" i="2"/>
  <c r="B350" i="2"/>
  <c r="B351" i="2"/>
  <c r="B352" i="2"/>
  <c r="B356" i="2"/>
  <c r="B358" i="2"/>
  <c r="B365" i="2"/>
  <c r="B371" i="2"/>
  <c r="B373" i="2"/>
  <c r="B375" i="2"/>
  <c r="B380" i="2"/>
  <c r="B381" i="2"/>
  <c r="B382" i="2"/>
  <c r="B378" i="7" s="1"/>
  <c r="B384" i="2"/>
  <c r="B387" i="2"/>
  <c r="B383" i="7" s="1"/>
  <c r="B389" i="2"/>
  <c r="B390" i="2"/>
  <c r="B391" i="2"/>
  <c r="B403" i="2"/>
  <c r="B404" i="2"/>
  <c r="B405" i="2"/>
  <c r="B407" i="2"/>
  <c r="B403" i="7" s="1"/>
  <c r="B409" i="2"/>
  <c r="B411" i="2"/>
  <c r="B412" i="2"/>
  <c r="B413" i="2"/>
  <c r="B414" i="2"/>
  <c r="B415" i="2"/>
  <c r="B417" i="2"/>
  <c r="B420" i="2"/>
  <c r="B426" i="2"/>
  <c r="B430" i="2"/>
  <c r="B425" i="7" s="1"/>
  <c r="B431" i="2"/>
  <c r="B426" i="7" s="1"/>
  <c r="B432" i="2"/>
  <c r="B427" i="7" s="1"/>
  <c r="B434" i="2"/>
  <c r="B429" i="7" s="1"/>
  <c r="B437" i="2"/>
  <c r="B432" i="7" s="1"/>
  <c r="B438" i="2"/>
  <c r="B440" i="2"/>
  <c r="B442" i="2"/>
  <c r="B451" i="2"/>
  <c r="B453" i="2"/>
  <c r="B458" i="2"/>
  <c r="B459" i="2"/>
  <c r="B460" i="2"/>
  <c r="B461" i="2"/>
  <c r="B470" i="2"/>
  <c r="B471" i="2"/>
  <c r="B473" i="2"/>
  <c r="B475" i="2"/>
  <c r="B477" i="2"/>
  <c r="B483" i="2"/>
  <c r="B484" i="2"/>
  <c r="B485" i="2"/>
  <c r="B487" i="2"/>
  <c r="B488" i="2"/>
  <c r="B490" i="2"/>
  <c r="B494" i="2"/>
  <c r="B497" i="2"/>
  <c r="B500" i="2"/>
  <c r="B501" i="2"/>
  <c r="B502" i="2"/>
  <c r="B505" i="2"/>
  <c r="B507" i="2"/>
  <c r="B508" i="2"/>
  <c r="B509" i="2"/>
  <c r="B510" i="2"/>
  <c r="B511" i="2"/>
  <c r="B513" i="2"/>
  <c r="B514" i="2"/>
  <c r="B516" i="2"/>
  <c r="B517" i="2"/>
  <c r="B519" i="2"/>
  <c r="B521" i="2"/>
  <c r="B525" i="2"/>
  <c r="B526" i="2"/>
  <c r="B527" i="2"/>
  <c r="B529" i="2"/>
  <c r="B533" i="2"/>
  <c r="B532" i="2"/>
  <c r="B535" i="2"/>
  <c r="B537" i="2"/>
  <c r="B538" i="2"/>
  <c r="B539" i="2"/>
  <c r="B540" i="2"/>
  <c r="B547" i="2"/>
  <c r="B548" i="2"/>
  <c r="B549" i="2"/>
  <c r="B550" i="2"/>
  <c r="B554" i="2"/>
  <c r="B556" i="2"/>
  <c r="B560" i="2"/>
  <c r="B561" i="2"/>
  <c r="B562" i="2"/>
  <c r="B563" i="2"/>
  <c r="B567" i="2"/>
  <c r="B571" i="2"/>
  <c r="B572" i="2"/>
  <c r="B573" i="2"/>
  <c r="B574" i="2"/>
  <c r="B575" i="2"/>
  <c r="B578" i="2"/>
  <c r="B580" i="2"/>
  <c r="B584" i="2"/>
  <c r="B583" i="2"/>
  <c r="B4" i="2"/>
  <c r="B5" i="2"/>
  <c r="B6" i="2"/>
  <c r="B7" i="7" s="1"/>
  <c r="B8" i="2"/>
  <c r="B380" i="7" l="1"/>
  <c r="B272" i="7"/>
  <c r="B354" i="7"/>
  <c r="B309" i="7"/>
  <c r="B278" i="7"/>
  <c r="B401" i="7"/>
  <c r="B306" i="7"/>
  <c r="B277" i="7"/>
  <c r="B263" i="7"/>
  <c r="B400" i="7"/>
  <c r="B348" i="7"/>
  <c r="B331" i="7"/>
  <c r="B298" i="7"/>
  <c r="B276" i="7"/>
  <c r="B63" i="7"/>
  <c r="B347" i="7"/>
  <c r="B319" i="7"/>
  <c r="B286" i="7"/>
  <c r="B122" i="7"/>
  <c r="B59" i="7"/>
  <c r="B345" i="7"/>
  <c r="B318" i="7"/>
  <c r="B284" i="7"/>
  <c r="B270" i="7"/>
  <c r="B367" i="7"/>
  <c r="B312" i="7"/>
  <c r="B282" i="7"/>
  <c r="B268" i="7"/>
  <c r="B136" i="7"/>
  <c r="B437" i="7"/>
  <c r="A437" i="7" s="1"/>
  <c r="B310" i="7"/>
  <c r="B281" i="7"/>
  <c r="B445" i="2"/>
  <c r="B127" i="2"/>
  <c r="B486" i="2"/>
  <c r="B298" i="2"/>
  <c r="B294" i="7" s="1"/>
  <c r="B378" i="2"/>
  <c r="B376" i="7" l="1"/>
  <c r="B153" i="7"/>
  <c r="A432"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018" i="1" l="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B15" i="2"/>
  <c r="A2869" i="1" l="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8" i="2"/>
  <c r="B404" i="7" s="1"/>
  <c r="B123" i="2"/>
  <c r="B489" i="2"/>
  <c r="B118" i="7" s="1"/>
  <c r="B7" i="2"/>
  <c r="B10" i="2"/>
  <c r="B10" i="7" s="1"/>
  <c r="B12" i="2"/>
  <c r="B13" i="2"/>
  <c r="B16" i="2"/>
  <c r="B17" i="2"/>
  <c r="B18" i="2"/>
  <c r="B19" i="2"/>
  <c r="B20" i="2"/>
  <c r="B22" i="2"/>
  <c r="B24" i="2"/>
  <c r="B25" i="7" s="1"/>
  <c r="B26" i="2"/>
  <c r="B26" i="7" s="1"/>
  <c r="B27" i="2"/>
  <c r="B32" i="2"/>
  <c r="B29" i="2"/>
  <c r="B31" i="2"/>
  <c r="B33" i="2"/>
  <c r="B37" i="2"/>
  <c r="B38" i="2"/>
  <c r="B38" i="7" s="1"/>
  <c r="B39" i="2"/>
  <c r="B39" i="7" s="1"/>
  <c r="B42" i="2"/>
  <c r="B41" i="2"/>
  <c r="B43" i="2"/>
  <c r="B45" i="2"/>
  <c r="B47" i="2"/>
  <c r="B48" i="2"/>
  <c r="B51" i="2"/>
  <c r="B53" i="2"/>
  <c r="B54" i="2"/>
  <c r="B55" i="2"/>
  <c r="B56" i="2"/>
  <c r="B57" i="2"/>
  <c r="B60" i="2"/>
  <c r="B61" i="2"/>
  <c r="B64" i="2"/>
  <c r="B65" i="2"/>
  <c r="B65" i="7" s="1"/>
  <c r="B67" i="2"/>
  <c r="B68" i="2"/>
  <c r="B68" i="7" s="1"/>
  <c r="B70" i="2"/>
  <c r="B71" i="2"/>
  <c r="B73" i="2"/>
  <c r="B73" i="7" s="1"/>
  <c r="B77" i="2"/>
  <c r="B78" i="2"/>
  <c r="B79" i="2"/>
  <c r="B81" i="2"/>
  <c r="B81" i="7" s="1"/>
  <c r="B84" i="2"/>
  <c r="B85" i="2"/>
  <c r="B86" i="2"/>
  <c r="B83" i="2"/>
  <c r="B87" i="2"/>
  <c r="B88" i="2"/>
  <c r="B88" i="7" s="1"/>
  <c r="B90" i="2"/>
  <c r="B89" i="2"/>
  <c r="B91" i="2"/>
  <c r="B92" i="2"/>
  <c r="B93" i="2"/>
  <c r="B94" i="2"/>
  <c r="B96" i="2"/>
  <c r="B97" i="2"/>
  <c r="B97" i="7" s="1"/>
  <c r="B100" i="2"/>
  <c r="B101" i="2"/>
  <c r="B101" i="7" s="1"/>
  <c r="B103" i="2"/>
  <c r="B104" i="2"/>
  <c r="B105" i="2"/>
  <c r="B108" i="2"/>
  <c r="B109" i="2"/>
  <c r="B109" i="7" s="1"/>
  <c r="B110" i="2"/>
  <c r="B110" i="7" s="1"/>
  <c r="B114" i="2"/>
  <c r="B119" i="2"/>
  <c r="B119" i="7" s="1"/>
  <c r="B121" i="2"/>
  <c r="B124" i="2"/>
  <c r="B125" i="2"/>
  <c r="B128" i="2"/>
  <c r="B131" i="2"/>
  <c r="B134" i="2"/>
  <c r="B135" i="2"/>
  <c r="B135" i="7" s="1"/>
  <c r="B140" i="2"/>
  <c r="B141" i="2"/>
  <c r="B142" i="2"/>
  <c r="B142" i="7" s="1"/>
  <c r="B146" i="2"/>
  <c r="B147" i="2"/>
  <c r="B149" i="2"/>
  <c r="B150" i="2"/>
  <c r="B150" i="7" s="1"/>
  <c r="B152" i="2"/>
  <c r="B154" i="2"/>
  <c r="B154" i="7" s="1"/>
  <c r="B161" i="2"/>
  <c r="B162" i="2"/>
  <c r="B163" i="2"/>
  <c r="B164" i="2"/>
  <c r="B167" i="2"/>
  <c r="B170" i="2"/>
  <c r="B169" i="7" s="1"/>
  <c r="B171" i="2"/>
  <c r="B170" i="7" s="1"/>
  <c r="B173" i="2"/>
  <c r="B174" i="2"/>
  <c r="B176" i="2"/>
  <c r="B177" i="2"/>
  <c r="B179" i="2"/>
  <c r="B176" i="7" s="1"/>
  <c r="B180" i="2"/>
  <c r="B177" i="7" s="1"/>
  <c r="B181" i="2"/>
  <c r="B183" i="2"/>
  <c r="B180" i="7" s="1"/>
  <c r="B185" i="2"/>
  <c r="B182" i="7" s="1"/>
  <c r="B187" i="2"/>
  <c r="B188" i="2"/>
  <c r="B189" i="2"/>
  <c r="B186" i="7" s="1"/>
  <c r="B196" i="2"/>
  <c r="B198" i="2"/>
  <c r="B203" i="2"/>
  <c r="B205" i="7" s="1"/>
  <c r="B204" i="2"/>
  <c r="B205" i="2"/>
  <c r="B207" i="2"/>
  <c r="B209" i="2"/>
  <c r="B206" i="7" s="1"/>
  <c r="B210" i="2"/>
  <c r="B207" i="7" s="1"/>
  <c r="B211" i="2"/>
  <c r="B212" i="2"/>
  <c r="B213" i="2"/>
  <c r="B214" i="2"/>
  <c r="B211" i="7" s="1"/>
  <c r="B217" i="2"/>
  <c r="B214" i="7" s="1"/>
  <c r="B220" i="2"/>
  <c r="B221" i="2"/>
  <c r="B222" i="2"/>
  <c r="B215" i="7" s="1"/>
  <c r="B224" i="2"/>
  <c r="B225" i="2"/>
  <c r="B222" i="7" s="1"/>
  <c r="B228" i="2"/>
  <c r="B229" i="2"/>
  <c r="B226" i="7" s="1"/>
  <c r="B230" i="2"/>
  <c r="B227" i="7" s="1"/>
  <c r="B231" i="2"/>
  <c r="B228" i="7" s="1"/>
  <c r="B232" i="2"/>
  <c r="B233" i="2"/>
  <c r="B230" i="7" s="1"/>
  <c r="B235" i="2"/>
  <c r="B232" i="7" s="1"/>
  <c r="B234" i="2"/>
  <c r="B231" i="7" s="1"/>
  <c r="B237" i="2"/>
  <c r="B233" i="7" s="1"/>
  <c r="B239" i="2"/>
  <c r="B240" i="2"/>
  <c r="B236" i="7" s="1"/>
  <c r="B241" i="2"/>
  <c r="B237" i="7" s="1"/>
  <c r="B244" i="2"/>
  <c r="B240" i="7" s="1"/>
  <c r="B248" i="2"/>
  <c r="B244" i="7" s="1"/>
  <c r="B250" i="2"/>
  <c r="B246" i="7" s="1"/>
  <c r="B251" i="2"/>
  <c r="B252" i="2"/>
  <c r="B254" i="2"/>
  <c r="B255" i="2"/>
  <c r="B256" i="2"/>
  <c r="B259" i="2"/>
  <c r="B260" i="2"/>
  <c r="B256" i="7" s="1"/>
  <c r="B261" i="2"/>
  <c r="B253" i="7" s="1"/>
  <c r="B263" i="2"/>
  <c r="B259" i="7" s="1"/>
  <c r="B264" i="2"/>
  <c r="B265" i="2"/>
  <c r="B270" i="2"/>
  <c r="B271" i="2"/>
  <c r="B273" i="2"/>
  <c r="B275" i="2"/>
  <c r="B278" i="2"/>
  <c r="B279" i="2"/>
  <c r="B283" i="2"/>
  <c r="B284" i="2"/>
  <c r="B287" i="2"/>
  <c r="B283" i="7" s="1"/>
  <c r="B289" i="2"/>
  <c r="B285" i="7" s="1"/>
  <c r="B291" i="2"/>
  <c r="B287" i="7" s="1"/>
  <c r="B292" i="2"/>
  <c r="B288" i="7" s="1"/>
  <c r="B293" i="2"/>
  <c r="B294" i="2"/>
  <c r="B295" i="2"/>
  <c r="B296" i="2"/>
  <c r="B300" i="2"/>
  <c r="B296" i="7" s="1"/>
  <c r="B299" i="2"/>
  <c r="B301" i="2"/>
  <c r="B297" i="7" s="1"/>
  <c r="B303" i="2"/>
  <c r="B304" i="2"/>
  <c r="B305" i="2"/>
  <c r="B306" i="2"/>
  <c r="B307" i="2"/>
  <c r="B303" i="7" s="1"/>
  <c r="B308" i="2"/>
  <c r="B309" i="2"/>
  <c r="B305" i="7" s="1"/>
  <c r="B311" i="2"/>
  <c r="B307" i="7" s="1"/>
  <c r="B312" i="2"/>
  <c r="B308" i="7" s="1"/>
  <c r="B315" i="2"/>
  <c r="B317" i="2"/>
  <c r="B313" i="7" s="1"/>
  <c r="B318" i="2"/>
  <c r="B314" i="7" s="1"/>
  <c r="B319" i="2"/>
  <c r="B320" i="2"/>
  <c r="B321" i="2"/>
  <c r="B317" i="7" s="1"/>
  <c r="B324" i="2"/>
  <c r="B320" i="7" s="1"/>
  <c r="B325" i="2"/>
  <c r="B321" i="7" s="1"/>
  <c r="B326" i="2"/>
  <c r="B328" i="2"/>
  <c r="B324" i="7" s="1"/>
  <c r="B329" i="2"/>
  <c r="B325" i="7" s="1"/>
  <c r="B330" i="2"/>
  <c r="B326" i="7" s="1"/>
  <c r="B331" i="2"/>
  <c r="B332" i="2"/>
  <c r="B328" i="7" s="1"/>
  <c r="B333" i="2"/>
  <c r="B329" i="7" s="1"/>
  <c r="B334" i="2"/>
  <c r="B336" i="2"/>
  <c r="B338" i="2"/>
  <c r="B334" i="7" s="1"/>
  <c r="B339" i="2"/>
  <c r="B340" i="2"/>
  <c r="B336" i="7" s="1"/>
  <c r="B342" i="2"/>
  <c r="B343" i="2"/>
  <c r="B344" i="2"/>
  <c r="B345" i="2"/>
  <c r="B341" i="7" s="1"/>
  <c r="B347" i="2"/>
  <c r="B343" i="7" s="1"/>
  <c r="B355" i="2"/>
  <c r="B351" i="7" s="1"/>
  <c r="B354" i="2"/>
  <c r="B353" i="2"/>
  <c r="B357" i="2"/>
  <c r="B353" i="7" s="1"/>
  <c r="B359" i="2"/>
  <c r="B361" i="2"/>
  <c r="B360" i="2"/>
  <c r="B364" i="2"/>
  <c r="B360" i="7" s="1"/>
  <c r="B362" i="2"/>
  <c r="B363" i="2"/>
  <c r="B366" i="2"/>
  <c r="B367" i="2"/>
  <c r="B368" i="2"/>
  <c r="B369" i="2"/>
  <c r="B370" i="2"/>
  <c r="B372" i="2"/>
  <c r="B368" i="7" s="1"/>
  <c r="B374" i="2"/>
  <c r="B376" i="2"/>
  <c r="B377" i="2"/>
  <c r="B379" i="2"/>
  <c r="B374" i="7" s="1"/>
  <c r="B383" i="2"/>
  <c r="B379" i="7" s="1"/>
  <c r="B385" i="2"/>
  <c r="B377" i="7" s="1"/>
  <c r="B386" i="2"/>
  <c r="B382" i="7" s="1"/>
  <c r="B388" i="2"/>
  <c r="B384" i="7" s="1"/>
  <c r="B392" i="2"/>
  <c r="B393" i="2"/>
  <c r="B394" i="2"/>
  <c r="B390" i="7" s="1"/>
  <c r="B395" i="2"/>
  <c r="B391" i="7" s="1"/>
  <c r="B396" i="2"/>
  <c r="B392" i="7" s="1"/>
  <c r="B397" i="2"/>
  <c r="B393" i="7" s="1"/>
  <c r="B398" i="2"/>
  <c r="B399" i="2"/>
  <c r="B400" i="2"/>
  <c r="B401" i="2"/>
  <c r="B402" i="2"/>
  <c r="B406" i="2"/>
  <c r="B410" i="2"/>
  <c r="B418" i="2"/>
  <c r="B419" i="2"/>
  <c r="B414" i="7" s="1"/>
  <c r="B421" i="2"/>
  <c r="B423" i="2"/>
  <c r="B422" i="2"/>
  <c r="B424" i="2"/>
  <c r="B425" i="2"/>
  <c r="B420" i="7" s="1"/>
  <c r="B427" i="2"/>
  <c r="B428" i="2"/>
  <c r="B429" i="2"/>
  <c r="B424" i="7" s="1"/>
  <c r="B433" i="2"/>
  <c r="B428" i="7" s="1"/>
  <c r="B435" i="2"/>
  <c r="B430" i="7" s="1"/>
  <c r="B436" i="2"/>
  <c r="B431" i="7" s="1"/>
  <c r="B439" i="2"/>
  <c r="B441" i="2"/>
  <c r="B435" i="7" s="1"/>
  <c r="A435" i="7" s="1"/>
  <c r="B443" i="2"/>
  <c r="B438" i="7" s="1"/>
  <c r="B444" i="2"/>
  <c r="B439" i="7" s="1"/>
  <c r="B446" i="2"/>
  <c r="B447" i="2"/>
  <c r="B448" i="2"/>
  <c r="B449" i="2"/>
  <c r="B444" i="7" s="1"/>
  <c r="B450" i="2"/>
  <c r="B445" i="7" s="1"/>
  <c r="B452" i="2"/>
  <c r="B454" i="2"/>
  <c r="B448" i="7" s="1"/>
  <c r="B455" i="2"/>
  <c r="B450" i="7" s="1"/>
  <c r="B456" i="2"/>
  <c r="B451" i="7" s="1"/>
  <c r="B457" i="2"/>
  <c r="B462" i="2"/>
  <c r="B463" i="2"/>
  <c r="B117" i="7" s="1"/>
  <c r="B464" i="2"/>
  <c r="B465" i="2"/>
  <c r="B466" i="2"/>
  <c r="B467" i="2"/>
  <c r="B468" i="2"/>
  <c r="B469" i="2"/>
  <c r="B399" i="7" s="1"/>
  <c r="B472" i="2"/>
  <c r="B474" i="2"/>
  <c r="B476" i="2"/>
  <c r="B478" i="2"/>
  <c r="B479" i="2"/>
  <c r="B480" i="2"/>
  <c r="B481" i="2"/>
  <c r="B482" i="2"/>
  <c r="B491" i="2"/>
  <c r="B133" i="7" s="1"/>
  <c r="B492" i="2"/>
  <c r="B333" i="7" s="1"/>
  <c r="B493" i="2"/>
  <c r="B495" i="2"/>
  <c r="B496" i="2"/>
  <c r="B58" i="7" s="1"/>
  <c r="B498" i="2"/>
  <c r="B499" i="2"/>
  <c r="B503" i="2"/>
  <c r="B337" i="7" s="1"/>
  <c r="B512" i="2"/>
  <c r="B344" i="7" s="1"/>
  <c r="B504" i="2"/>
  <c r="B506" i="2"/>
  <c r="B515" i="2"/>
  <c r="B518" i="2"/>
  <c r="B520" i="2"/>
  <c r="B522" i="2"/>
  <c r="B523" i="2"/>
  <c r="B524" i="2"/>
  <c r="B528" i="2"/>
  <c r="B530" i="2"/>
  <c r="B531" i="2"/>
  <c r="B534" i="2"/>
  <c r="B536" i="2"/>
  <c r="B541" i="2"/>
  <c r="B542" i="2"/>
  <c r="B167" i="7" s="1"/>
  <c r="B543" i="2"/>
  <c r="B62" i="7" s="1"/>
  <c r="B544" i="2"/>
  <c r="B545" i="2"/>
  <c r="B546" i="2"/>
  <c r="B552" i="2"/>
  <c r="B551" i="2"/>
  <c r="B553" i="2"/>
  <c r="B555" i="2"/>
  <c r="B557" i="2"/>
  <c r="B558" i="2"/>
  <c r="B559" i="2"/>
  <c r="B564" i="2"/>
  <c r="B566" i="2"/>
  <c r="B137" i="7" s="1"/>
  <c r="B565" i="2"/>
  <c r="B568" i="2"/>
  <c r="B569" i="2"/>
  <c r="B570" i="2"/>
  <c r="B576" i="2"/>
  <c r="B577" i="2"/>
  <c r="B579" i="2"/>
  <c r="B581" i="2"/>
  <c r="B582" i="2"/>
  <c r="B585" i="2"/>
  <c r="E3514" i="1" l="1"/>
  <c r="E3515" i="1"/>
  <c r="F3516" i="1"/>
  <c r="E3516" i="1"/>
  <c r="F3515" i="1"/>
  <c r="F3514" i="1"/>
  <c r="E3510" i="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C450" i="7"/>
  <c r="A448" i="7"/>
  <c r="C448" i="7"/>
  <c r="A438" i="7"/>
  <c r="C438" i="7"/>
  <c r="C367" i="7"/>
  <c r="C353" i="7"/>
  <c r="C329" i="7"/>
  <c r="C337" i="7"/>
  <c r="A451" i="7"/>
  <c r="C451" i="7"/>
  <c r="C399" i="7"/>
  <c r="C319" i="7"/>
  <c r="C376" i="7"/>
  <c r="C380" i="7"/>
  <c r="C374" i="7"/>
  <c r="C341" i="7"/>
  <c r="C382" i="7"/>
  <c r="C326" i="7"/>
  <c r="C378" i="7"/>
  <c r="C384" i="7"/>
  <c r="C383" i="7"/>
  <c r="C437" i="7"/>
  <c r="C343" i="7"/>
  <c r="C360" i="7"/>
  <c r="C354" i="7"/>
  <c r="C345" i="7"/>
  <c r="C328" i="7"/>
  <c r="C321" i="7"/>
  <c r="C320" i="7"/>
  <c r="C435" i="7"/>
  <c r="C351" i="7"/>
  <c r="C404" i="7"/>
  <c r="C401" i="7"/>
  <c r="C426" i="7"/>
  <c r="C348" i="7"/>
  <c r="C429" i="7"/>
  <c r="C390" i="7"/>
  <c r="C425" i="7"/>
  <c r="C427" i="7"/>
  <c r="C400" i="7"/>
  <c r="C432" i="7"/>
  <c r="C377" i="7"/>
  <c r="A445" i="7"/>
  <c r="C445" i="7"/>
  <c r="C347" i="7"/>
  <c r="C336" i="7"/>
  <c r="C379" i="7"/>
  <c r="A444" i="7"/>
  <c r="C444" i="7"/>
  <c r="C392" i="7"/>
  <c r="C333" i="7"/>
  <c r="C324" i="7"/>
  <c r="M2" i="3"/>
  <c r="C453" i="7" l="1"/>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C309" i="7" l="1"/>
  <c r="C312" i="7" l="1"/>
  <c r="C293" i="7" l="1"/>
  <c r="C318" i="7"/>
  <c r="C7" i="7" l="1"/>
  <c r="C303" i="7" l="1"/>
  <c r="AM21" i="3"/>
  <c r="AM22" i="3" s="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648" i="1" l="1"/>
  <c r="K4648" i="1" s="1"/>
  <c r="L4656" i="1"/>
  <c r="K4656" i="1" s="1"/>
  <c r="L4649" i="1"/>
  <c r="K4649" i="1" s="1"/>
  <c r="L4657" i="1"/>
  <c r="K4657" i="1" s="1"/>
  <c r="L4650" i="1"/>
  <c r="K4650" i="1" s="1"/>
  <c r="L4658" i="1"/>
  <c r="K4658" i="1" s="1"/>
  <c r="L4659" i="1"/>
  <c r="K4659" i="1" s="1"/>
  <c r="L4652" i="1"/>
  <c r="K4652" i="1" s="1"/>
  <c r="L4655" i="1"/>
  <c r="K4655" i="1" s="1"/>
  <c r="L4651" i="1"/>
  <c r="K4651" i="1" s="1"/>
  <c r="L4653" i="1"/>
  <c r="K4653" i="1" s="1"/>
  <c r="L4654" i="1"/>
  <c r="K4654" i="1" s="1"/>
  <c r="L4647" i="1"/>
  <c r="K4647" i="1" s="1"/>
  <c r="L4634" i="1"/>
  <c r="K4634" i="1" s="1"/>
  <c r="L4642" i="1"/>
  <c r="K4642" i="1" s="1"/>
  <c r="L4635" i="1"/>
  <c r="K4635" i="1" s="1"/>
  <c r="L4643" i="1"/>
  <c r="K4643" i="1" s="1"/>
  <c r="L4636" i="1"/>
  <c r="K4636" i="1" s="1"/>
  <c r="L4644" i="1"/>
  <c r="K4644" i="1" s="1"/>
  <c r="L4637" i="1"/>
  <c r="K4637" i="1" s="1"/>
  <c r="L4645" i="1"/>
  <c r="K4645" i="1" s="1"/>
  <c r="L4638" i="1"/>
  <c r="K4638" i="1" s="1"/>
  <c r="L4646" i="1"/>
  <c r="K4646" i="1" s="1"/>
  <c r="L4639" i="1"/>
  <c r="K4639" i="1" s="1"/>
  <c r="L4632" i="1"/>
  <c r="K4632" i="1" s="1"/>
  <c r="L4640" i="1"/>
  <c r="K4640" i="1" s="1"/>
  <c r="L4633" i="1"/>
  <c r="K4633" i="1" s="1"/>
  <c r="L4641" i="1"/>
  <c r="K4641" i="1" s="1"/>
  <c r="L4209" i="1"/>
  <c r="K4209"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17" i="1"/>
  <c r="K4417" i="1" s="1"/>
  <c r="L4425" i="1"/>
  <c r="K4425" i="1" s="1"/>
  <c r="L4433" i="1"/>
  <c r="K4433" i="1" s="1"/>
  <c r="L4441" i="1"/>
  <c r="K4441" i="1" s="1"/>
  <c r="L4449" i="1"/>
  <c r="K4449"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62" i="1"/>
  <c r="K4362"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83" i="1"/>
  <c r="K4283"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1" i="1"/>
  <c r="K4371"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1" i="1"/>
  <c r="K4301" i="1" s="1"/>
  <c r="L4309" i="1"/>
  <c r="K4309" i="1" s="1"/>
  <c r="L4317" i="1"/>
  <c r="K4317" i="1" s="1"/>
  <c r="L4325" i="1"/>
  <c r="K4325" i="1" s="1"/>
  <c r="L4333" i="1"/>
  <c r="K4333" i="1" s="1"/>
  <c r="L4341" i="1"/>
  <c r="K4341" i="1" s="1"/>
  <c r="L4349" i="1"/>
  <c r="K4349" i="1" s="1"/>
  <c r="L4357" i="1"/>
  <c r="K4357"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0" i="1"/>
  <c r="K4350" i="1" s="1"/>
  <c r="L4358" i="1"/>
  <c r="K4358" i="1" s="1"/>
  <c r="L4366" i="1"/>
  <c r="K4366"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208" i="1"/>
  <c r="K4208" i="1" s="1"/>
  <c r="L4216" i="1"/>
  <c r="K4216" i="1" s="1"/>
  <c r="L4224" i="1"/>
  <c r="K4224" i="1" s="1"/>
  <c r="L4232" i="1"/>
  <c r="K4232" i="1" s="1"/>
  <c r="L4240" i="1"/>
  <c r="K4240" i="1" s="1"/>
  <c r="L4248" i="1"/>
  <c r="K4248" i="1" s="1"/>
  <c r="L4256" i="1"/>
  <c r="K4256" i="1" s="1"/>
  <c r="L4264" i="1"/>
  <c r="K4264" i="1" s="1"/>
  <c r="L4272" i="1"/>
  <c r="K4272" i="1" s="1"/>
  <c r="L4280" i="1"/>
  <c r="K4280" i="1" s="1"/>
  <c r="L4288" i="1"/>
  <c r="K4288" i="1" s="1"/>
  <c r="L4296" i="1"/>
  <c r="K4296" i="1" s="1"/>
  <c r="L4304" i="1"/>
  <c r="K4304" i="1" s="1"/>
  <c r="L4312" i="1"/>
  <c r="K4312" i="1" s="1"/>
  <c r="L4320" i="1"/>
  <c r="K4320" i="1" s="1"/>
  <c r="L4328" i="1"/>
  <c r="K4328" i="1" s="1"/>
  <c r="L4336" i="1"/>
  <c r="K4336" i="1" s="1"/>
  <c r="L4344" i="1"/>
  <c r="K4344" i="1" s="1"/>
  <c r="L4352" i="1"/>
  <c r="K4352" i="1" s="1"/>
  <c r="L4360" i="1"/>
  <c r="K4360" i="1" s="1"/>
  <c r="L4368" i="1"/>
  <c r="K4368" i="1" s="1"/>
  <c r="L4376" i="1"/>
  <c r="K4376" i="1" s="1"/>
  <c r="L4384" i="1"/>
  <c r="K4384" i="1" s="1"/>
  <c r="L4392" i="1"/>
  <c r="K4392" i="1" s="1"/>
  <c r="L4400" i="1"/>
  <c r="K4400" i="1" s="1"/>
  <c r="L4408" i="1"/>
  <c r="K4408" i="1" s="1"/>
  <c r="L4416" i="1"/>
  <c r="K4416" i="1" s="1"/>
  <c r="L4424" i="1"/>
  <c r="K4424" i="1" s="1"/>
  <c r="L4432" i="1"/>
  <c r="K4432" i="1" s="1"/>
  <c r="L4440" i="1"/>
  <c r="K4440" i="1" s="1"/>
  <c r="L4452" i="1"/>
  <c r="K4452" i="1" s="1"/>
  <c r="L4461" i="1"/>
  <c r="K4461" i="1" s="1"/>
  <c r="L4469" i="1"/>
  <c r="K4469" i="1" s="1"/>
  <c r="L4477" i="1"/>
  <c r="K4477" i="1" s="1"/>
  <c r="L4485" i="1"/>
  <c r="K4485" i="1" s="1"/>
  <c r="L4493" i="1"/>
  <c r="K4493" i="1" s="1"/>
  <c r="L4501" i="1"/>
  <c r="K4501" i="1" s="1"/>
  <c r="L4509" i="1"/>
  <c r="K4509" i="1" s="1"/>
  <c r="L4517" i="1"/>
  <c r="K4517" i="1" s="1"/>
  <c r="L4525" i="1"/>
  <c r="K4525" i="1" s="1"/>
  <c r="L4533" i="1"/>
  <c r="K4533" i="1" s="1"/>
  <c r="L4541" i="1"/>
  <c r="K4541" i="1" s="1"/>
  <c r="L4549" i="1"/>
  <c r="K4549" i="1" s="1"/>
  <c r="L4557" i="1"/>
  <c r="K4557" i="1" s="1"/>
  <c r="L4565" i="1"/>
  <c r="K4565" i="1" s="1"/>
  <c r="L4573" i="1"/>
  <c r="K4573" i="1" s="1"/>
  <c r="L4581" i="1"/>
  <c r="K4581" i="1" s="1"/>
  <c r="L4589" i="1"/>
  <c r="K4589" i="1" s="1"/>
  <c r="L4597" i="1"/>
  <c r="K4597" i="1" s="1"/>
  <c r="L4605" i="1"/>
  <c r="K4605" i="1" s="1"/>
  <c r="L4613" i="1"/>
  <c r="K4613" i="1" s="1"/>
  <c r="L4621" i="1"/>
  <c r="K4621" i="1" s="1"/>
  <c r="L4629" i="1"/>
  <c r="K4629" i="1" s="1"/>
  <c r="L4454" i="1"/>
  <c r="K4454" i="1" s="1"/>
  <c r="L4462" i="1"/>
  <c r="K4462" i="1" s="1"/>
  <c r="L4470" i="1"/>
  <c r="K4470" i="1" s="1"/>
  <c r="L4478" i="1"/>
  <c r="K4478" i="1" s="1"/>
  <c r="L4486" i="1"/>
  <c r="K4486" i="1" s="1"/>
  <c r="L4494" i="1"/>
  <c r="K4494" i="1" s="1"/>
  <c r="L4502" i="1"/>
  <c r="K4502" i="1" s="1"/>
  <c r="L4510" i="1"/>
  <c r="K4510" i="1" s="1"/>
  <c r="L4518" i="1"/>
  <c r="K4518" i="1" s="1"/>
  <c r="L4526" i="1"/>
  <c r="K4526" i="1" s="1"/>
  <c r="L4534" i="1"/>
  <c r="K4534"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455" i="1"/>
  <c r="K4455" i="1" s="1"/>
  <c r="L4463" i="1"/>
  <c r="K4463" i="1" s="1"/>
  <c r="L4471" i="1"/>
  <c r="K4471" i="1" s="1"/>
  <c r="L4479" i="1"/>
  <c r="K4479" i="1" s="1"/>
  <c r="L4487" i="1"/>
  <c r="K4487" i="1" s="1"/>
  <c r="L4495" i="1"/>
  <c r="K4495"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31" i="1"/>
  <c r="K4631" i="1" s="1"/>
  <c r="L4456" i="1"/>
  <c r="K4456" i="1" s="1"/>
  <c r="L4464" i="1"/>
  <c r="K4464" i="1" s="1"/>
  <c r="L4472" i="1"/>
  <c r="K4472" i="1" s="1"/>
  <c r="L4480" i="1"/>
  <c r="K4480" i="1" s="1"/>
  <c r="L4488" i="1"/>
  <c r="K4488" i="1" s="1"/>
  <c r="L4496" i="1"/>
  <c r="K4496" i="1" s="1"/>
  <c r="L4504" i="1"/>
  <c r="K4504" i="1" s="1"/>
  <c r="L4512" i="1"/>
  <c r="K4512" i="1" s="1"/>
  <c r="L4520" i="1"/>
  <c r="K4520" i="1" s="1"/>
  <c r="L4528" i="1"/>
  <c r="K4528" i="1" s="1"/>
  <c r="L4536" i="1"/>
  <c r="K4536" i="1" s="1"/>
  <c r="L4544" i="1"/>
  <c r="K4544" i="1" s="1"/>
  <c r="L4552" i="1"/>
  <c r="K4552" i="1" s="1"/>
  <c r="L4560" i="1"/>
  <c r="K4560" i="1" s="1"/>
  <c r="L4568" i="1"/>
  <c r="K4568" i="1" s="1"/>
  <c r="L4576" i="1"/>
  <c r="K4576" i="1" s="1"/>
  <c r="L4584" i="1"/>
  <c r="K4584" i="1" s="1"/>
  <c r="L4592" i="1"/>
  <c r="K4592" i="1" s="1"/>
  <c r="L4600" i="1"/>
  <c r="K4600" i="1" s="1"/>
  <c r="L4608" i="1"/>
  <c r="K4608" i="1" s="1"/>
  <c r="L4616" i="1"/>
  <c r="K4616" i="1" s="1"/>
  <c r="L4624" i="1"/>
  <c r="K4624" i="1" s="1"/>
  <c r="L4457" i="1"/>
  <c r="K4457" i="1" s="1"/>
  <c r="L4465" i="1"/>
  <c r="K4465" i="1" s="1"/>
  <c r="L4473" i="1"/>
  <c r="K4473" i="1" s="1"/>
  <c r="L4481" i="1"/>
  <c r="K4481" i="1" s="1"/>
  <c r="L4489" i="1"/>
  <c r="K4489" i="1" s="1"/>
  <c r="L4497" i="1"/>
  <c r="K4497"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447" i="1"/>
  <c r="K4447"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54" i="1"/>
  <c r="K4554" i="1" s="1"/>
  <c r="L4562" i="1"/>
  <c r="K4562" i="1" s="1"/>
  <c r="L4570" i="1"/>
  <c r="K4570" i="1" s="1"/>
  <c r="L4578" i="1"/>
  <c r="K4578" i="1" s="1"/>
  <c r="L4586" i="1"/>
  <c r="K4586" i="1" s="1"/>
  <c r="L4594" i="1"/>
  <c r="K4594" i="1" s="1"/>
  <c r="L4602" i="1"/>
  <c r="K4602" i="1" s="1"/>
  <c r="L4610" i="1"/>
  <c r="K4610" i="1" s="1"/>
  <c r="L4618" i="1"/>
  <c r="K4618" i="1" s="1"/>
  <c r="L4626" i="1"/>
  <c r="K4626" i="1" s="1"/>
  <c r="L4448" i="1"/>
  <c r="K4448"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450" i="1"/>
  <c r="K4450" i="1" s="1"/>
  <c r="L4460" i="1"/>
  <c r="K4460" i="1" s="1"/>
  <c r="L4468" i="1"/>
  <c r="K4468" i="1" s="1"/>
  <c r="L4476" i="1"/>
  <c r="K4476" i="1" s="1"/>
  <c r="L4484" i="1"/>
  <c r="K4484" i="1" s="1"/>
  <c r="L4492" i="1"/>
  <c r="K4492" i="1" s="1"/>
  <c r="L4500" i="1"/>
  <c r="K4500" i="1" s="1"/>
  <c r="L4508" i="1"/>
  <c r="K4508" i="1" s="1"/>
  <c r="L4516" i="1"/>
  <c r="K4516" i="1" s="1"/>
  <c r="L4524" i="1"/>
  <c r="K4524" i="1" s="1"/>
  <c r="L4532" i="1"/>
  <c r="K4532" i="1" s="1"/>
  <c r="L4540" i="1"/>
  <c r="K4540" i="1" s="1"/>
  <c r="L4548" i="1"/>
  <c r="K4548"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50" i="1"/>
  <c r="K4150" i="1" s="1"/>
  <c r="L4158" i="1"/>
  <c r="K4158" i="1" s="1"/>
  <c r="L4166" i="1"/>
  <c r="K4166" i="1" s="1"/>
  <c r="L4174" i="1"/>
  <c r="K4174" i="1" s="1"/>
  <c r="L4182" i="1"/>
  <c r="K4182" i="1" s="1"/>
  <c r="L4190" i="1"/>
  <c r="K4190" i="1" s="1"/>
  <c r="L4198" i="1"/>
  <c r="K4198"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1" i="1"/>
  <c r="K4151" i="1" s="1"/>
  <c r="L4159" i="1"/>
  <c r="K4159" i="1" s="1"/>
  <c r="L4167" i="1"/>
  <c r="K4167" i="1" s="1"/>
  <c r="L4175" i="1"/>
  <c r="K4175" i="1" s="1"/>
  <c r="L4183" i="1"/>
  <c r="K4183" i="1" s="1"/>
  <c r="L4191" i="1"/>
  <c r="K4191" i="1" s="1"/>
  <c r="L4199" i="1"/>
  <c r="K4199" i="1" s="1"/>
  <c r="L4064" i="1"/>
  <c r="K4064" i="1" s="1"/>
  <c r="L4072" i="1"/>
  <c r="K4072" i="1" s="1"/>
  <c r="L4080" i="1"/>
  <c r="K4080" i="1" s="1"/>
  <c r="L4088" i="1"/>
  <c r="K4088" i="1" s="1"/>
  <c r="L4096" i="1"/>
  <c r="K4096" i="1" s="1"/>
  <c r="L4104" i="1"/>
  <c r="K4104" i="1" s="1"/>
  <c r="L4112" i="1"/>
  <c r="K4112" i="1" s="1"/>
  <c r="L4120" i="1"/>
  <c r="K4120" i="1" s="1"/>
  <c r="L4128" i="1"/>
  <c r="K4128" i="1" s="1"/>
  <c r="L4136" i="1"/>
  <c r="K4136" i="1" s="1"/>
  <c r="L4144" i="1"/>
  <c r="K4144" i="1" s="1"/>
  <c r="L4152" i="1"/>
  <c r="K4152" i="1" s="1"/>
  <c r="L4160" i="1"/>
  <c r="K4160" i="1" s="1"/>
  <c r="L4168" i="1"/>
  <c r="K4168" i="1" s="1"/>
  <c r="L4176" i="1"/>
  <c r="K4176" i="1" s="1"/>
  <c r="L4184" i="1"/>
  <c r="K4184" i="1" s="1"/>
  <c r="L4192" i="1"/>
  <c r="K4192" i="1" s="1"/>
  <c r="L4200" i="1"/>
  <c r="K4200"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36" i="1"/>
  <c r="K3536"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28" i="1"/>
  <c r="K3628" i="1" s="1"/>
  <c r="L3636" i="1"/>
  <c r="K3636" i="1" s="1"/>
  <c r="L3644" i="1"/>
  <c r="K3644"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15" i="1"/>
  <c r="K3615" i="1" s="1"/>
  <c r="L3623" i="1"/>
  <c r="K3623" i="1" s="1"/>
  <c r="L3631" i="1"/>
  <c r="K3631" i="1" s="1"/>
  <c r="L3639" i="1"/>
  <c r="K3639" i="1" s="1"/>
  <c r="L3647" i="1"/>
  <c r="K3647" i="1" s="1"/>
  <c r="L3655" i="1"/>
  <c r="K3655"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75" i="1"/>
  <c r="K367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4031" i="1"/>
  <c r="K4031" i="1" s="1"/>
  <c r="L4039" i="1"/>
  <c r="K4039" i="1" s="1"/>
  <c r="L4047" i="1"/>
  <c r="K4047" i="1" s="1"/>
  <c r="L4055" i="1"/>
  <c r="K4055"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13" i="1"/>
  <c r="K3613" i="1" s="1"/>
  <c r="L3624" i="1"/>
  <c r="K3624" i="1" s="1"/>
  <c r="L3634" i="1"/>
  <c r="K3634" i="1" s="1"/>
  <c r="L3645" i="1"/>
  <c r="K3645"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4032" i="1"/>
  <c r="K4032" i="1" s="1"/>
  <c r="L4040" i="1"/>
  <c r="K4040" i="1" s="1"/>
  <c r="L4048" i="1"/>
  <c r="K4048" i="1" s="1"/>
  <c r="L4056" i="1"/>
  <c r="K4056" i="1" s="1"/>
  <c r="L3469" i="1"/>
  <c r="K3469" i="1" s="1"/>
  <c r="L3490" i="1"/>
  <c r="K3490" i="1" s="1"/>
  <c r="L3511" i="1"/>
  <c r="K3511" i="1" s="1"/>
  <c r="L3530" i="1"/>
  <c r="K3530" i="1" s="1"/>
  <c r="L3546" i="1"/>
  <c r="K3546" i="1" s="1"/>
  <c r="L3561" i="1"/>
  <c r="K3561" i="1" s="1"/>
  <c r="L3571" i="1"/>
  <c r="K3571" i="1" s="1"/>
  <c r="L3582" i="1"/>
  <c r="K3582" i="1" s="1"/>
  <c r="L3593" i="1"/>
  <c r="K3593" i="1" s="1"/>
  <c r="L3603" i="1"/>
  <c r="K3603" i="1" s="1"/>
  <c r="L3614" i="1"/>
  <c r="K3614" i="1" s="1"/>
  <c r="L3625" i="1"/>
  <c r="K3625" i="1" s="1"/>
  <c r="L3635" i="1"/>
  <c r="K3635" i="1" s="1"/>
  <c r="L3646" i="1"/>
  <c r="K3646" i="1" s="1"/>
  <c r="L3657" i="1"/>
  <c r="K3657"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4033" i="1"/>
  <c r="K4033" i="1" s="1"/>
  <c r="L4041" i="1"/>
  <c r="K4041" i="1" s="1"/>
  <c r="L4049" i="1"/>
  <c r="K4049" i="1" s="1"/>
  <c r="L3470" i="1"/>
  <c r="K3470" i="1" s="1"/>
  <c r="L3491" i="1"/>
  <c r="K3491" i="1" s="1"/>
  <c r="L3513" i="1"/>
  <c r="K3513" i="1" s="1"/>
  <c r="L3531" i="1"/>
  <c r="K3531" i="1" s="1"/>
  <c r="L3547" i="1"/>
  <c r="K3547" i="1" s="1"/>
  <c r="L3562" i="1"/>
  <c r="K3562" i="1" s="1"/>
  <c r="L3573" i="1"/>
  <c r="K3573" i="1" s="1"/>
  <c r="L3584" i="1"/>
  <c r="K3584" i="1" s="1"/>
  <c r="L3594" i="1"/>
  <c r="K3594" i="1" s="1"/>
  <c r="L3605" i="1"/>
  <c r="K3605" i="1" s="1"/>
  <c r="L3616" i="1"/>
  <c r="K3616" i="1" s="1"/>
  <c r="L3626" i="1"/>
  <c r="K362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4026" i="1"/>
  <c r="K4026" i="1" s="1"/>
  <c r="L4034" i="1"/>
  <c r="K4034" i="1" s="1"/>
  <c r="L4042" i="1"/>
  <c r="K4042" i="1" s="1"/>
  <c r="L4050" i="1"/>
  <c r="K4050"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38" i="1"/>
  <c r="K3638" i="1" s="1"/>
  <c r="L3649" i="1"/>
  <c r="K3649" i="1" s="1"/>
  <c r="L3659" i="1"/>
  <c r="K365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39" i="1"/>
  <c r="K3939"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4027" i="1"/>
  <c r="K4027" i="1" s="1"/>
  <c r="L4035" i="1"/>
  <c r="K4035" i="1" s="1"/>
  <c r="L4043" i="1"/>
  <c r="K4043" i="1" s="1"/>
  <c r="L4051" i="1"/>
  <c r="K4051" i="1" s="1"/>
  <c r="L3457" i="1"/>
  <c r="K3457" i="1" s="1"/>
  <c r="L3478" i="1"/>
  <c r="K3478" i="1" s="1"/>
  <c r="L3499" i="1"/>
  <c r="K3499" i="1" s="1"/>
  <c r="L3521" i="1"/>
  <c r="K3521" i="1" s="1"/>
  <c r="L3537" i="1"/>
  <c r="K3537" i="1" s="1"/>
  <c r="L3553" i="1"/>
  <c r="K3553" i="1" s="1"/>
  <c r="L3565" i="1"/>
  <c r="K3565" i="1" s="1"/>
  <c r="L3576" i="1"/>
  <c r="K3576" i="1" s="1"/>
  <c r="L3586" i="1"/>
  <c r="K3586" i="1" s="1"/>
  <c r="L3597" i="1"/>
  <c r="K3597" i="1" s="1"/>
  <c r="L3608" i="1"/>
  <c r="K3608" i="1" s="1"/>
  <c r="L3618" i="1"/>
  <c r="K3618" i="1" s="1"/>
  <c r="L3629" i="1"/>
  <c r="K3629" i="1" s="1"/>
  <c r="L3640" i="1"/>
  <c r="K3640" i="1" s="1"/>
  <c r="L3650" i="1"/>
  <c r="K3650" i="1" s="1"/>
  <c r="L3661" i="1"/>
  <c r="K3661"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4028" i="1"/>
  <c r="K4028" i="1" s="1"/>
  <c r="L4036" i="1"/>
  <c r="K4036" i="1" s="1"/>
  <c r="L4044" i="1"/>
  <c r="K4044" i="1" s="1"/>
  <c r="L4052" i="1"/>
  <c r="K4052"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09" i="1"/>
  <c r="K3609" i="1" s="1"/>
  <c r="L3619" i="1"/>
  <c r="K3619" i="1" s="1"/>
  <c r="L3630" i="1"/>
  <c r="K3630" i="1" s="1"/>
  <c r="L3641" i="1"/>
  <c r="K3641" i="1" s="1"/>
  <c r="L3651" i="1"/>
  <c r="K3651" i="1" s="1"/>
  <c r="L3662" i="1"/>
  <c r="K3662"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4029" i="1"/>
  <c r="K4029" i="1" s="1"/>
  <c r="L4037" i="1"/>
  <c r="K4037" i="1" s="1"/>
  <c r="L4045" i="1"/>
  <c r="K4045" i="1" s="1"/>
  <c r="L4053" i="1"/>
  <c r="K4053" i="1" s="1"/>
  <c r="L3459" i="1"/>
  <c r="K3459" i="1" s="1"/>
  <c r="L3481" i="1"/>
  <c r="K3481" i="1" s="1"/>
  <c r="L3502" i="1"/>
  <c r="K3502" i="1" s="1"/>
  <c r="L3523" i="1"/>
  <c r="K3523" i="1" s="1"/>
  <c r="L3539" i="1"/>
  <c r="K3539" i="1" s="1"/>
  <c r="L3555" i="1"/>
  <c r="K3555" i="1" s="1"/>
  <c r="L3568" i="1"/>
  <c r="K3568" i="1" s="1"/>
  <c r="L3578" i="1"/>
  <c r="K3578" i="1" s="1"/>
  <c r="L3589" i="1"/>
  <c r="K3589" i="1" s="1"/>
  <c r="L3600" i="1"/>
  <c r="K3600" i="1" s="1"/>
  <c r="L3610" i="1"/>
  <c r="K3610" i="1" s="1"/>
  <c r="L3621" i="1"/>
  <c r="K3621" i="1" s="1"/>
  <c r="L3632" i="1"/>
  <c r="K3632" i="1" s="1"/>
  <c r="L3642" i="1"/>
  <c r="K364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4030" i="1"/>
  <c r="K4030" i="1" s="1"/>
  <c r="L4038" i="1"/>
  <c r="K4038" i="1" s="1"/>
  <c r="L4046" i="1"/>
  <c r="K4046" i="1" s="1"/>
  <c r="L4054" i="1"/>
  <c r="K4054"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0" i="3" l="1"/>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S22" i="3" l="1"/>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l="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36" i="2"/>
  <c r="A154" i="2" l="1"/>
  <c r="A156" i="2" s="1"/>
  <c r="A157" i="2" s="1"/>
  <c r="A158" i="2" s="1"/>
  <c r="A159" i="2" s="1"/>
  <c r="A160" i="2" s="1"/>
  <c r="A161" i="2" s="1"/>
  <c r="A162" i="2" s="1"/>
  <c r="A163" i="2" s="1"/>
  <c r="A164" i="2" s="1"/>
  <c r="A165" i="2" s="1"/>
  <c r="A166" i="2" s="1"/>
  <c r="A167" i="2" s="1"/>
  <c r="A168" i="2" s="1"/>
  <c r="A169" i="2" s="1"/>
  <c r="A170" i="2" s="1"/>
  <c r="A172" i="2" s="1"/>
  <c r="A155" i="2"/>
  <c r="A171" i="2" l="1"/>
  <c r="A173" i="2" s="1"/>
  <c r="A174" i="2" s="1"/>
  <c r="A175" i="2" s="1"/>
  <c r="A176" i="2" s="1"/>
  <c r="A177" i="2" s="1"/>
  <c r="A179" i="2" s="1"/>
  <c r="A180" i="2" s="1"/>
  <c r="A181" i="2" s="1"/>
  <c r="A182" i="2" s="1"/>
  <c r="A183" i="2" s="1"/>
  <c r="A185" i="2" s="1"/>
  <c r="A178" i="2" l="1"/>
  <c r="A184" i="2"/>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l="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236" i="2"/>
  <c r="A416" i="2" l="1"/>
</calcChain>
</file>

<file path=xl/sharedStrings.xml><?xml version="1.0" encoding="utf-8"?>
<sst xmlns="http://schemas.openxmlformats.org/spreadsheetml/2006/main" count="12274" uniqueCount="2052">
  <si>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</si>
  <si>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</si>
  <si>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</si>
  <si>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</si>
  <si>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</si>
  <si>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</si>
  <si>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</si>
  <si>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</si>
  <si>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</si>
  <si>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</si>
  <si>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</si>
  <si>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</si>
  <si>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</si>
  <si>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</si>
  <si>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</si>
  <si>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</si>
  <si>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</si>
  <si>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</si>
  <si>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</si>
  <si>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</si>
  <si>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</si>
  <si>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</si>
  <si>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</si>
  <si>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</si>
  <si>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</si>
  <si>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</si>
  <si>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</si>
  <si>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</si>
  <si>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</si>
  <si>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</si>
  <si>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</si>
  <si>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</si>
  <si>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</si>
  <si>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</si>
  <si>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</si>
  <si>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</si>
  <si>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</si>
  <si>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</si>
  <si>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</si>
  <si>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</si>
  <si>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</si>
  <si>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</si>
  <si>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</si>
  <si>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</si>
  <si>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</si>
  <si>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</si>
  <si>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</si>
  <si>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</si>
  <si>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</si>
  <si>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</si>
  <si>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</si>
  <si>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</si>
  <si>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</si>
  <si>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</si>
  <si>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</si>
  <si>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</si>
  <si>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</si>
  <si>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</si>
  <si>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</si>
  <si>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</si>
  <si>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</si>
  <si>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</si>
  <si>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</si>
  <si>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</si>
  <si>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</si>
  <si>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</si>
  <si>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</si>
  <si>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</si>
  <si>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</si>
  <si>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</si>
  <si>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</si>
  <si>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</si>
  <si>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</si>
  <si>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</si>
  <si>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</si>
  <si>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</si>
  <si>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</si>
  <si>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</si>
  <si>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</si>
  <si>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</si>
  <si>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</si>
  <si>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</si>
  <si>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</si>
  <si>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</si>
  <si>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</si>
  <si>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</si>
  <si>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</si>
  <si>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</si>
  <si>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</si>
  <si>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</si>
  <si>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</si>
  <si>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</si>
  <si>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</si>
  <si>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</si>
  <si>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</si>
  <si>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</si>
  <si>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</si>
  <si>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</si>
  <si>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</si>
  <si>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</si>
  <si>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</si>
  <si>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</si>
  <si>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</si>
  <si>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</si>
  <si>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</si>
  <si>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</si>
  <si>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</si>
  <si>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</si>
  <si>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</si>
  <si>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</si>
  <si>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</si>
  <si>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</si>
  <si>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</si>
  <si>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</si>
  <si>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</si>
  <si>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</si>
  <si>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</si>
  <si>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</si>
  <si>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</si>
  <si>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</si>
  <si>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</si>
  <si>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</si>
  <si>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</si>
  <si>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</si>
  <si>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</si>
  <si>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</si>
  <si>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</si>
  <si>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</si>
  <si>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</si>
  <si>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</si>
  <si>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</si>
  <si>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</si>
  <si>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</si>
  <si>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</si>
  <si>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</si>
  <si>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</si>
  <si>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</si>
  <si>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</si>
  <si>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</si>
  <si>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</si>
  <si>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</si>
  <si>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</si>
  <si>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</si>
  <si>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</si>
  <si>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</si>
  <si>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</si>
  <si>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</si>
  <si>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</si>
  <si>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</si>
  <si>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</si>
  <si>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</si>
  <si>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</si>
  <si>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</si>
  <si>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</si>
  <si>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</si>
  <si>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</si>
  <si>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</si>
  <si>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</si>
  <si>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</si>
  <si>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</si>
  <si>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</si>
  <si>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</si>
  <si>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</si>
  <si>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</si>
  <si>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</si>
  <si>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</si>
  <si>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</si>
  <si>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</si>
  <si>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</si>
  <si>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</si>
  <si>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</si>
  <si>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</si>
  <si>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</si>
  <si>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</si>
  <si>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</si>
  <si>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</si>
  <si>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</si>
  <si>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</si>
  <si>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</si>
  <si>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</si>
  <si>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</si>
  <si>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</si>
  <si>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</si>
  <si>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</si>
  <si>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</si>
  <si>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</si>
  <si>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</si>
  <si>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</si>
  <si>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</si>
  <si>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</si>
  <si>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</si>
  <si>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</si>
  <si>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</si>
  <si>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</si>
  <si>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</si>
  <si>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</si>
  <si>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</si>
  <si>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</si>
  <si>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</si>
  <si>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</si>
  <si>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</si>
  <si>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</si>
  <si>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</si>
  <si>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</si>
  <si>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</si>
  <si>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</si>
  <si>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</si>
  <si>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</si>
  <si>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</si>
  <si>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</si>
  <si>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</si>
  <si>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</si>
  <si>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</si>
  <si>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</si>
  <si>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DIMAPILIS ELIZABETH D.</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</si>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</sst>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1"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90">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0" fontId="1" fillId="0" borderId="0" xfId="11" applyFill="1">
      <alignment horizontal="left" vertical="center" wrapText="1" indent="1"/>
    </xf>
    <xf numFmtId="1" fontId="1" fillId="0" borderId="0" xfId="11" applyNumberFormat="1" applyFill="1">
      <alignment horizontal="left" vertical="center" wrapText="1" indent="1"/>
    </xf>
    <xf numFmtId="0" fontId="1" fillId="0" borderId="0" xfId="11" applyNumberFormat="1" applyFill="1">
      <alignment horizontal="left" vertical="center" wrapText="1" indent="1"/>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9A30FAE8-1C72-4F4B-8C6C-F1C94157C6D1}"/>
    <cellStyle name="Right Border" xfId="10" xr:uid="{00000000-0005-0000-0000-000010000000}"/>
    <cellStyle name="Selection" xfId="7" xr:uid="{00000000-0005-0000-0000-000011000000}"/>
    <cellStyle name="Table Dates" xfId="14" xr:uid="{00000000-0005-0000-0000-000012000000}"/>
    <cellStyle name="Table Days" xfId="13" xr:uid="{00000000-0005-0000-0000-000013000000}"/>
    <cellStyle name="Table details" xfId="11" xr:uid="{00000000-0005-0000-0000-000014000000}"/>
    <cellStyle name="Table Headers" xfId="12" xr:uid="{00000000-0005-0000-0000-000015000000}"/>
    <cellStyle name="Title" xfId="1" builtinId="15" customBuiltin="1"/>
    <cellStyle name="Year_entry" xfId="22" xr:uid="{00000000-0005-0000-0000-000017000000}"/>
  </cellStyles>
  <dxfs count="75">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4"/>
      <tableStyleElement type="headerRow" dxfId="73"/>
      <tableStyleElement type="firstColumn" dxfId="72"/>
      <tableStyleElement type="firstRowStripe" dxfId="71"/>
      <tableStyleElement type="firstHeaderCell" dxfId="70"/>
    </tableStyle>
    <tableStyle name="Leave Report" table="0" count="13" xr9:uid="{00000000-0011-0000-FFFF-FFFF01000000}">
      <tableStyleElement type="wholeTable" dxfId="69"/>
      <tableStyleElement type="headerRow" dxfId="68"/>
      <tableStyleElement type="totalRow" dxfId="67"/>
      <tableStyleElement type="firstRowStripe" dxfId="66"/>
      <tableStyleElement type="firstColumnStripe" dxfId="65"/>
      <tableStyleElement type="firstSubtotalColumn" dxfId="64"/>
      <tableStyleElement type="firstSubtotalRow" dxfId="63"/>
      <tableStyleElement type="secondSubtotalRow" dxfId="62"/>
      <tableStyleElement type="firstRowSubheading" dxfId="61"/>
      <tableStyleElement type="secondRowSubheading" dxfId="60"/>
      <tableStyleElement type="thirdRowSubheading" dxfId="59"/>
      <tableStyleElement type="pageFieldLabels" dxfId="58"/>
      <tableStyleElement type="pageFieldValues" dxfId="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0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508543055555" createdVersion="8" refreshedVersion="8" minRefreshableVersion="3" recordCount="4642" xr:uid="{12A85539-76C6-447E-9CB6-992391B88E94}">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501DBC-6182-47FE-9DE6-59B5E7801B44}" name="PivotTable1" cacheId="1"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6">
      <pivotArea outline="0" collapsedLevelsAreSubtotals="1" fieldPosition="0"/>
    </format>
    <format dxfId="55">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4"/>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LeaveTracker" displayName="LeaveTracker" ref="A4:M4659" dataDxfId="53" headerRowCellStyle="Table Headers">
  <autoFilter ref="A4:M4659" xr:uid="{00000000-0009-0000-0100-000001000000}">
    <filterColumn colId="1">
      <filters blank="1">
        <dateGroupItem year="2023" dateTimeGrouping="year"/>
      </filters>
    </filterColumn>
  </autoFilter>
  <sortState xmlns:xlrd2="http://schemas.microsoft.com/office/spreadsheetml/2017/richdata2" ref="A2757:L2810">
    <sortCondition ref="A4:A3158"/>
  </sortState>
  <tableColumns count="13">
    <tableColumn id="11" xr3:uid="{00000000-0010-0000-0200-00000B000000}" name="CTRL  No" dataDxfId="52"/>
    <tableColumn id="12" xr3:uid="{00000000-0010-0000-0200-00000C000000}" name="Date Encoded" dataDxfId="51"/>
    <tableColumn id="13" xr3:uid="{00000000-0010-0000-0200-00000D000000}" name="Date File" dataDxfId="50"/>
    <tableColumn id="1" xr3:uid="{00000000-0010-0000-0200-000001000000}" name="Employee Name" totalsRowLabel="Total" dataDxfId="49" dataCellStyle="Table details"/>
    <tableColumn id="6" xr3:uid="{1B7B4184-60C4-4EC8-8F86-624AEDE7C49F}" name="Office" dataDxfId="48" dataCellStyle="Table details">
      <calculatedColumnFormula>IF(ISBLANK(LeaveTracker[[#This Row],[Employee Name]]),"-----",VLOOKUP(LeaveTracker[[#This Row],[Employee Name]],Employees[[Employee Name]:[Office]],7))</calculatedColumnFormula>
    </tableColumn>
    <tableColumn id="8" xr3:uid="{771E0F42-C3A6-42E4-8DFA-FD227E45CB44}" name="Employment Status" dataDxfId="47" dataCellStyle="Table details">
      <calculatedColumnFormula>IF(ISBLANK(LeaveTracker[[#This Row],[Employee Name]]),"-----",VLOOKUP(LeaveTracker[[#This Row],[Employee Name]],Employees[[Employee Name]:[Office]],6))</calculatedColumnFormula>
    </tableColumn>
    <tableColumn id="2" xr3:uid="{00000000-0010-0000-0200-000002000000}" name="Start Date" dataDxfId="46" dataCellStyle="Table Dates"/>
    <tableColumn id="3" xr3:uid="{00000000-0010-0000-0200-000003000000}" name="End Date" dataDxfId="45" dataCellStyle="Table Dates"/>
    <tableColumn id="4" xr3:uid="{00000000-0010-0000-0200-000004000000}" name="Type of Leave" dataDxfId="44" dataCellStyle="Table details"/>
    <tableColumn id="7" xr3:uid="{00000000-0010-0000-0200-000007000000}" name="Specification" dataDxfId="43"/>
    <tableColumn id="10" xr3:uid="{00000000-0010-0000-0200-00000A000000}" name="Days Leave" dataDxfId="42">
      <calculatedColumnFormula>LeaveTracker[[#This Row],[Days]]&amp;" "&amp;LeaveTracker[[#This Row],[Type of Leave]]</calculatedColumnFormula>
    </tableColumn>
    <tableColumn id="5" xr3:uid="{00000000-0010-0000-0200-000005000000}" name="Days" totalsRowFunction="sum" dataDxfId="41" dataCellStyle="Table Days">
      <calculatedColumnFormula>NETWORKDAYS(LeaveTracker[[#This Row],[Start Date]],LeaveTracker[[#This Row],[End Date]],lstHolidays)</calculatedColumnFormula>
    </tableColumn>
    <tableColumn id="9" xr3:uid="{FAB04E1C-E272-434C-BF11-022E8D271ACF}" name="RECEIVED BY:" dataDxfId="40"/>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Employees" displayName="Employees" ref="A3:H585" totalsRowShown="0" headerRowCellStyle="Table Headers" dataCellStyle="Table details">
  <autoFilter ref="A3:H585" xr:uid="{00000000-0009-0000-0100-000004000000}">
    <filterColumn colId="1">
      <filters>
        <filter val="ALMAREZ MELENCIO M."/>
        <filter val="CALANOG ALMA P."/>
        <filter val="DAÑO ALMA R."/>
        <filter val="DE OCAMPO ALMA A."/>
        <filter val="MALABANAN ALMA A."/>
      </filters>
    </filterColumn>
  </autoFilter>
  <sortState xmlns:xlrd2="http://schemas.microsoft.com/office/spreadsheetml/2017/richdata2" ref="A4:H585">
    <sortCondition ref="C3:C585"/>
  </sortState>
  <tableColumns count="8">
    <tableColumn id="5" xr3:uid="{00000000-0010-0000-0300-000005000000}" name="NO" dataDxfId="39" dataCellStyle="Table details">
      <calculatedColumnFormula>A2+1</calculatedColumnFormula>
    </tableColumn>
    <tableColumn id="1" xr3:uid="{00000000-0010-0000-0300-000001000000}" name="Employee Name" dataDxfId="38" dataCellStyle="Table details">
      <calculatedColumnFormula>CONCATENATE(Employees[[#This Row],[Lastname]]," ",Employees[[#This Row],[Firstname]], " ",LEFT(Employees[[#This Row],[Middlename]],1),IF(ISBLANK(Employees[[#This Row],[Middlename]])," ","."))</calculatedColumnFormula>
    </tableColumn>
    <tableColumn id="11" xr3:uid="{16C31966-FA21-45DF-8DE8-F49821184B03}" name="Lastname" dataDxfId="37" dataCellStyle="Table details"/>
    <tableColumn id="10" xr3:uid="{B836B356-1159-4023-9478-32AA06ED598F}" name="Firstname" dataDxfId="36" dataCellStyle="Table details"/>
    <tableColumn id="9" xr3:uid="{D9E4C93F-8731-437D-9B18-A48E3668A1D4}" name="Middlename" dataDxfId="35" dataCellStyle="Table details"/>
    <tableColumn id="6" xr3:uid="{EE8FEECA-5202-403C-8B07-4853DF8DA316}" name="Position" dataDxfId="34" dataCellStyle="Table details"/>
    <tableColumn id="2" xr3:uid="{35983C90-79EC-4BF8-94B8-2F9824B853CE}" name="Employment Status" dataCellStyle="Table details"/>
    <tableColumn id="8" xr3:uid="{89A892CA-BD1D-4E27-A002-E13BDB09EF9D}" name="Office" dataDxfId="33"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CompanyHolidays" displayName="CompanyHolidays" ref="B3:C17" totalsRowShown="0" dataDxfId="32" headerRowCellStyle="Table Headers">
  <tableColumns count="2">
    <tableColumn id="1" xr3:uid="{00000000-0010-0000-0400-000001000000}" name="Company Holidays" dataCellStyle="Table Dates"/>
    <tableColumn id="2" xr3:uid="{00000000-0010-0000-04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5:I454" totalsRowShown="0" headerRowDxfId="31">
  <autoFilter ref="A5:I454" xr:uid="{00000000-0009-0000-0100-000003000000}"/>
  <sortState xmlns:xlrd2="http://schemas.microsoft.com/office/spreadsheetml/2017/richdata2" ref="A4:H407">
    <sortCondition ref="A3:A407"/>
  </sortState>
  <tableColumns count="9">
    <tableColumn id="1" xr3:uid="{00000000-0010-0000-0100-000001000000}" name="NO" dataDxfId="30">
      <calculatedColumnFormula>IF(ISBLANK(B6),"",ROW(A1))</calculatedColumnFormula>
    </tableColumn>
    <tableColumn id="2" xr3:uid="{00000000-0010-0000-0100-000002000000}" name="EMPLOYEE NAME" dataDxfId="29">
      <calculatedColumnFormula>IF(ISBLANK('List of Employees'!B5),"",'List of Employees'!B5)</calculatedColumnFormula>
    </tableColumn>
    <tableColumn id="3" xr3:uid="{00000000-0010-0000-0100-000003000000}" name="OFFICE" dataDxfId="28">
      <calculatedColumnFormula>VLOOKUP(Table3[[#This Row],[EMPLOYEE NAME]],Employees[[Employee Name]:[Office]],6)</calculatedColumnFormula>
    </tableColumn>
    <tableColumn id="4" xr3:uid="{00000000-0010-0000-0100-000004000000}"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100-000005000000}" name="#VACATION" dataDxfId="26"/>
    <tableColumn id="6" xr3:uid="{00000000-0010-0000-0100-000006000000}" name="#MATERNITY" dataDxfId="25"/>
    <tableColumn id="7" xr3:uid="{00000000-0010-0000-0100-000007000000}" name="#PATERNITY" dataDxfId="24"/>
    <tableColumn id="8" xr3:uid="{00000000-0010-0000-0100-000008000000}" name="#OTHERS" dataDxfId="23"/>
    <tableColumn id="9" xr3:uid="{00000000-0010-0000-0100-000009000000}"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266B-3256-4DA0-9C9C-C456FF840F7C}">
  <sheetPr codeName="Sheet6"/>
  <dimension ref="A3:G9"/>
  <sheetViews>
    <sheetView zoomScale="95" zoomScaleNormal="95" workbookViewId="0">
      <selection activeCell="M11" sqref="M11"/>
    </sheetView>
  </sheetViews>
  <sheetFormatPr defaultRowHeight="14.4" x14ac:dyDescent="0.3"/>
  <cols>
    <col min="1" max="1" width="17.4414062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11.6640625" bestFit="1" customWidth="1"/>
    <col min="8" max="8" width="4.6640625" bestFit="1" customWidth="1"/>
    <col min="9" max="9" width="13.109375" bestFit="1" customWidth="1"/>
    <col min="10" max="10" width="7.332031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3" spans="1:7" x14ac:dyDescent="0.3">
      <c r="A3" s="26" t="s">
        <v>2023</v>
      </c>
      <c r="B3" s="26" t="s">
        <v>2024</v>
      </c>
    </row>
    <row r="4" spans="1:7" x14ac:dyDescent="0.3">
      <c r="A4" s="26" t="s">
        <v>435</v>
      </c>
      <c r="B4" t="s">
        <v>2025</v>
      </c>
      <c r="C4" t="s">
        <v>1295</v>
      </c>
      <c r="D4" t="s">
        <v>2009</v>
      </c>
      <c r="E4" t="s">
        <v>1712</v>
      </c>
      <c r="F4" t="s">
        <v>2008</v>
      </c>
      <c r="G4" t="s">
        <v>436</v>
      </c>
    </row>
    <row r="5" spans="1:7" x14ac:dyDescent="0.3">
      <c r="A5" s="48" t="s">
        <v>2019</v>
      </c>
      <c r="B5" s="62" t="s">
        <v>2026</v>
      </c>
      <c r="C5" s="62" t="s">
        <v>2026</v>
      </c>
      <c r="D5" s="62" t="s">
        <v>2026</v>
      </c>
      <c r="E5" s="62" t="s">
        <v>2026</v>
      </c>
      <c r="F5" s="62" t="s">
        <v>2026</v>
      </c>
      <c r="G5" s="62" t="s">
        <v>2026</v>
      </c>
    </row>
    <row r="6" spans="1:7" x14ac:dyDescent="0.3">
      <c r="A6" s="48" t="s">
        <v>2020</v>
      </c>
      <c r="B6" s="62" t="s">
        <v>2026</v>
      </c>
      <c r="C6" s="62">
        <v>1</v>
      </c>
      <c r="D6" s="62" t="s">
        <v>2026</v>
      </c>
      <c r="E6" s="62" t="s">
        <v>2026</v>
      </c>
      <c r="F6" s="62">
        <v>457</v>
      </c>
      <c r="G6" s="62">
        <v>458</v>
      </c>
    </row>
    <row r="7" spans="1:7" x14ac:dyDescent="0.3">
      <c r="A7" s="48" t="s">
        <v>2021</v>
      </c>
      <c r="B7" s="62" t="s">
        <v>2026</v>
      </c>
      <c r="C7" s="62">
        <v>12</v>
      </c>
      <c r="D7" s="62">
        <v>7</v>
      </c>
      <c r="E7" s="62" t="s">
        <v>2026</v>
      </c>
      <c r="F7" s="62">
        <v>879</v>
      </c>
      <c r="G7" s="62">
        <v>898</v>
      </c>
    </row>
    <row r="8" spans="1:7" x14ac:dyDescent="0.3">
      <c r="A8" s="48" t="s">
        <v>2022</v>
      </c>
      <c r="B8" s="62" t="s">
        <v>2026</v>
      </c>
      <c r="C8" s="62">
        <v>916</v>
      </c>
      <c r="D8" s="62">
        <v>1</v>
      </c>
      <c r="E8" s="62">
        <v>43</v>
      </c>
      <c r="F8" s="62">
        <v>1086</v>
      </c>
      <c r="G8" s="62">
        <v>2046</v>
      </c>
    </row>
    <row r="9" spans="1:7" x14ac:dyDescent="0.3">
      <c r="A9" s="48" t="s">
        <v>436</v>
      </c>
      <c r="B9" s="62" t="s">
        <v>2026</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3"/>
    <pageSetUpPr fitToPage="1"/>
  </sheetPr>
  <dimension ref="A1:AR22"/>
  <sheetViews>
    <sheetView showGridLines="0" zoomScale="91" zoomScaleNormal="91" workbookViewId="0">
      <selection activeCell="AI3" sqref="AI3"/>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2" t="s">
        <v>2033</v>
      </c>
      <c r="D2" s="72"/>
      <c r="E2" s="72"/>
      <c r="F2" s="72"/>
      <c r="G2" s="72"/>
      <c r="H2" s="72"/>
      <c r="I2" s="72"/>
      <c r="J2" s="46"/>
      <c r="K2" s="47" t="s">
        <v>1071</v>
      </c>
      <c r="L2" s="47"/>
      <c r="M2" s="75" t="str">
        <f>VLOOKUP(valSelEmployee,Employees[[Employee Name]:[Office]],6)</f>
        <v>REGULAR</v>
      </c>
      <c r="N2" s="75"/>
      <c r="O2" s="75"/>
      <c r="P2" s="75"/>
      <c r="Q2" s="75"/>
      <c r="R2" s="75"/>
      <c r="S2" s="75"/>
      <c r="U2" s="4"/>
      <c r="V2" s="4"/>
      <c r="W2" s="4"/>
      <c r="X2" s="4"/>
      <c r="Y2" s="4"/>
      <c r="Z2" s="4"/>
      <c r="AA2" s="4"/>
      <c r="AB2" s="4"/>
    </row>
    <row r="3" spans="1:44" ht="21.9" customHeight="1" thickTop="1" thickBot="1" x14ac:dyDescent="0.3">
      <c r="B3" s="13" t="s">
        <v>17</v>
      </c>
      <c r="C3" s="73">
        <v>2022</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t="str">
        <f t="shared" ref="C6:C17" si="0">IFERROR(IF(TEXT(DATE(Calendar_Year,ROW($A1),1),"ddd")=LEFT(C$5,3),DATE(Calendar_Year,ROW($A1),1),""),"")</f>
        <v/>
      </c>
      <c r="D6" s="15" t="str">
        <f t="shared" ref="D6:I17" si="1">IFERROR(IF(TEXT(DATE(Calendar_Year,ROW($A1),1),"ddd")=LEFT(D$5,3),DATE(Calendar_Year,ROW($A1),1),IF(C6&gt;=1,C6+1,"")),"")</f>
        <v/>
      </c>
      <c r="E6" s="15" t="str">
        <f t="shared" si="1"/>
        <v/>
      </c>
      <c r="F6" s="15" t="str">
        <f t="shared" si="1"/>
        <v/>
      </c>
      <c r="G6" s="15" t="str">
        <f t="shared" si="1"/>
        <v/>
      </c>
      <c r="H6" s="15" t="str">
        <f t="shared" si="1"/>
        <v/>
      </c>
      <c r="I6" s="15">
        <f t="shared" si="1"/>
        <v>44562</v>
      </c>
      <c r="J6" s="15">
        <f t="shared" ref="J6:J17" si="2">IFERROR(IF(I6&gt;=1,I6+1,""),"")</f>
        <v>44563</v>
      </c>
      <c r="K6" s="15">
        <f t="shared" ref="K6:K17" si="3">IFERROR(IF(J6&gt;=1,J6+1,""),"")</f>
        <v>44564</v>
      </c>
      <c r="L6" s="15">
        <f t="shared" ref="L6:L17" si="4">IFERROR(IF(K6&gt;=1,K6+1,""),"")</f>
        <v>44565</v>
      </c>
      <c r="M6" s="15">
        <f t="shared" ref="M6:M17" si="5">IFERROR(IF(L6&gt;=1,L6+1,""),"")</f>
        <v>44566</v>
      </c>
      <c r="N6" s="15">
        <f t="shared" ref="N6:N17" si="6">IFERROR(IF(M6&gt;=1,M6+1,""),"")</f>
        <v>44567</v>
      </c>
      <c r="O6" s="15">
        <f t="shared" ref="O6:O17" si="7">IFERROR(IF(N6&gt;=1,N6+1,""),"")</f>
        <v>44568</v>
      </c>
      <c r="P6" s="15">
        <f t="shared" ref="P6:P17" si="8">IFERROR(IF(O6&gt;=1,O6+1,""),"")</f>
        <v>44569</v>
      </c>
      <c r="Q6" s="15">
        <f t="shared" ref="Q6:Q17" si="9">IFERROR(IF(P6&gt;=1,P6+1,""),"")</f>
        <v>44570</v>
      </c>
      <c r="R6" s="15">
        <f t="shared" ref="R6:R17" si="10">IFERROR(IF(Q6&gt;=1,Q6+1,""),"")</f>
        <v>44571</v>
      </c>
      <c r="S6" s="15">
        <f t="shared" ref="S6:S17" si="11">IFERROR(IF(R6&gt;=1,R6+1,""),"")</f>
        <v>44572</v>
      </c>
      <c r="T6" s="15">
        <f t="shared" ref="T6:T17" si="12">IFERROR(IF(S6&gt;=1,S6+1,""),"")</f>
        <v>44573</v>
      </c>
      <c r="U6" s="15">
        <f t="shared" ref="U6:U17" si="13">IFERROR(IF(T6&gt;=1,T6+1,""),"")</f>
        <v>44574</v>
      </c>
      <c r="V6" s="15">
        <f t="shared" ref="V6:V17" si="14">IFERROR(IF(U6&gt;=1,U6+1,""),"")</f>
        <v>44575</v>
      </c>
      <c r="W6" s="15">
        <f t="shared" ref="W6:W17" si="15">IFERROR(IF(V6&gt;=1,V6+1,""),"")</f>
        <v>44576</v>
      </c>
      <c r="X6" s="15">
        <f t="shared" ref="X6:X17" si="16">IFERROR(IF(W6&gt;=1,W6+1,""),"")</f>
        <v>44577</v>
      </c>
      <c r="Y6" s="15">
        <f t="shared" ref="Y6:Y17" si="17">IFERROR(IF(X6&gt;=1,X6+1,""),"")</f>
        <v>44578</v>
      </c>
      <c r="Z6" s="15">
        <f t="shared" ref="Z6:Z17" si="18">IFERROR(IF(Y6&gt;=1,Y6+1,""),"")</f>
        <v>44579</v>
      </c>
      <c r="AA6" s="15">
        <f t="shared" ref="AA6:AA17" si="19">IFERROR(IF(Z6&gt;=1,Z6+1,""),"")</f>
        <v>44580</v>
      </c>
      <c r="AB6" s="15">
        <f t="shared" ref="AB6:AB17" si="20">IFERROR(IF(AA6&gt;=1,AA6+1,""),"")</f>
        <v>44581</v>
      </c>
      <c r="AC6" s="15">
        <f t="shared" ref="AC6:AC17" si="21">IFERROR(IF(AB6&gt;=1,AB6+1,""),"")</f>
        <v>44582</v>
      </c>
      <c r="AD6" s="15">
        <f t="shared" ref="AD6:AD17" si="22">IFERROR(IF(AC6&gt;=1,AC6+1,""),"")</f>
        <v>44583</v>
      </c>
      <c r="AE6" s="15">
        <f t="shared" ref="AE6:AE17" si="23">IFERROR(IF(AD6&gt;=1,AD6+1,""),"")</f>
        <v>44584</v>
      </c>
      <c r="AF6" s="15">
        <f t="shared" ref="AF6:AF17" si="24">IFERROR(IF(AE6&gt;=1,AE6+1,""),"")</f>
        <v>44585</v>
      </c>
      <c r="AG6" s="15">
        <f t="shared" ref="AG6:AG17" si="25">IFERROR(IF(AF6&gt;=1,AF6+1,""),"")</f>
        <v>44586</v>
      </c>
      <c r="AH6" s="15">
        <f t="shared" ref="AH6:AH17" si="26">IFERROR(IF(AG6&gt;=1,AG6+1,""),"")</f>
        <v>44587</v>
      </c>
      <c r="AI6" s="15">
        <f t="shared" ref="AI6:AI17" si="27">IFERROR(IF(AH6&gt;=1,AH6+1,""),"")</f>
        <v>44588</v>
      </c>
      <c r="AJ6" s="15">
        <f t="shared" ref="AJ6:AJ17" si="28">IFERROR(IF(AI6&gt;=1,AI6+1,""),"")</f>
        <v>44589</v>
      </c>
      <c r="AK6" s="15">
        <f t="shared" ref="AK6:AK17" si="29">IFERROR(IF(AJ6&gt;=1,AJ6+1,""),"")</f>
        <v>44590</v>
      </c>
      <c r="AL6" s="15">
        <f t="shared" ref="AL6:AR17" si="30">IFERROR(IF(AND(AK6&gt;=1,AK6+1&lt;=DATE(Calendar_Year,ROW($A1)+1,0)),AK6+1,""),"")</f>
        <v>44591</v>
      </c>
      <c r="AM6" s="15">
        <f t="shared" si="30"/>
        <v>44592</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f t="shared" si="1"/>
        <v>44593</v>
      </c>
      <c r="F7" s="15">
        <f t="shared" si="1"/>
        <v>44594</v>
      </c>
      <c r="G7" s="15">
        <f t="shared" si="1"/>
        <v>44595</v>
      </c>
      <c r="H7" s="15">
        <f t="shared" si="1"/>
        <v>44596</v>
      </c>
      <c r="I7" s="15">
        <f t="shared" si="1"/>
        <v>44597</v>
      </c>
      <c r="J7" s="15">
        <f t="shared" si="2"/>
        <v>44598</v>
      </c>
      <c r="K7" s="15">
        <f t="shared" si="3"/>
        <v>44599</v>
      </c>
      <c r="L7" s="15">
        <f t="shared" si="4"/>
        <v>44600</v>
      </c>
      <c r="M7" s="15">
        <f t="shared" si="5"/>
        <v>44601</v>
      </c>
      <c r="N7" s="15">
        <f t="shared" si="6"/>
        <v>44602</v>
      </c>
      <c r="O7" s="15">
        <f t="shared" si="7"/>
        <v>44603</v>
      </c>
      <c r="P7" s="15">
        <f t="shared" si="8"/>
        <v>44604</v>
      </c>
      <c r="Q7" s="15">
        <f t="shared" si="9"/>
        <v>44605</v>
      </c>
      <c r="R7" s="15">
        <f t="shared" si="10"/>
        <v>44606</v>
      </c>
      <c r="S7" s="15">
        <f t="shared" si="11"/>
        <v>44607</v>
      </c>
      <c r="T7" s="15">
        <f t="shared" si="12"/>
        <v>44608</v>
      </c>
      <c r="U7" s="15">
        <f t="shared" si="13"/>
        <v>44609</v>
      </c>
      <c r="V7" s="15">
        <f t="shared" si="14"/>
        <v>44610</v>
      </c>
      <c r="W7" s="15">
        <f t="shared" si="15"/>
        <v>44611</v>
      </c>
      <c r="X7" s="15">
        <f t="shared" si="16"/>
        <v>44612</v>
      </c>
      <c r="Y7" s="15">
        <f t="shared" si="17"/>
        <v>44613</v>
      </c>
      <c r="Z7" s="15">
        <f t="shared" si="18"/>
        <v>44614</v>
      </c>
      <c r="AA7" s="15">
        <f t="shared" si="19"/>
        <v>44615</v>
      </c>
      <c r="AB7" s="15">
        <f t="shared" si="20"/>
        <v>44616</v>
      </c>
      <c r="AC7" s="15">
        <f t="shared" si="21"/>
        <v>44617</v>
      </c>
      <c r="AD7" s="15">
        <f t="shared" si="22"/>
        <v>44618</v>
      </c>
      <c r="AE7" s="15">
        <f t="shared" si="23"/>
        <v>44619</v>
      </c>
      <c r="AF7" s="15">
        <f t="shared" si="24"/>
        <v>44620</v>
      </c>
      <c r="AG7" s="15">
        <f t="shared" si="25"/>
        <v>44621</v>
      </c>
      <c r="AH7" s="15">
        <f t="shared" si="26"/>
        <v>44622</v>
      </c>
      <c r="AI7" s="15">
        <f t="shared" si="27"/>
        <v>44623</v>
      </c>
      <c r="AJ7" s="15">
        <f t="shared" si="28"/>
        <v>44624</v>
      </c>
      <c r="AK7" s="15">
        <f t="shared" si="29"/>
        <v>44625</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f t="shared" si="1"/>
        <v>44621</v>
      </c>
      <c r="F8" s="15">
        <f t="shared" si="1"/>
        <v>44622</v>
      </c>
      <c r="G8" s="15">
        <f t="shared" si="1"/>
        <v>44623</v>
      </c>
      <c r="H8" s="15">
        <f t="shared" si="1"/>
        <v>44624</v>
      </c>
      <c r="I8" s="15">
        <f t="shared" si="1"/>
        <v>44625</v>
      </c>
      <c r="J8" s="15">
        <f t="shared" si="2"/>
        <v>44626</v>
      </c>
      <c r="K8" s="15">
        <f t="shared" si="3"/>
        <v>44627</v>
      </c>
      <c r="L8" s="15">
        <f t="shared" si="4"/>
        <v>44628</v>
      </c>
      <c r="M8" s="15">
        <f t="shared" si="5"/>
        <v>44629</v>
      </c>
      <c r="N8" s="15">
        <f t="shared" si="6"/>
        <v>44630</v>
      </c>
      <c r="O8" s="15">
        <f t="shared" si="7"/>
        <v>44631</v>
      </c>
      <c r="P8" s="15">
        <f t="shared" si="8"/>
        <v>44632</v>
      </c>
      <c r="Q8" s="15">
        <f t="shared" si="9"/>
        <v>44633</v>
      </c>
      <c r="R8" s="15">
        <f t="shared" si="10"/>
        <v>44634</v>
      </c>
      <c r="S8" s="15">
        <f t="shared" si="11"/>
        <v>44635</v>
      </c>
      <c r="T8" s="15">
        <f t="shared" si="12"/>
        <v>44636</v>
      </c>
      <c r="U8" s="15">
        <f t="shared" si="13"/>
        <v>44637</v>
      </c>
      <c r="V8" s="15">
        <f t="shared" si="14"/>
        <v>44638</v>
      </c>
      <c r="W8" s="15">
        <f t="shared" si="15"/>
        <v>44639</v>
      </c>
      <c r="X8" s="15">
        <f t="shared" si="16"/>
        <v>44640</v>
      </c>
      <c r="Y8" s="15">
        <f t="shared" si="17"/>
        <v>44641</v>
      </c>
      <c r="Z8" s="15">
        <f t="shared" si="18"/>
        <v>44642</v>
      </c>
      <c r="AA8" s="15">
        <f t="shared" si="19"/>
        <v>44643</v>
      </c>
      <c r="AB8" s="15">
        <f t="shared" si="20"/>
        <v>44644</v>
      </c>
      <c r="AC8" s="15">
        <f t="shared" si="21"/>
        <v>44645</v>
      </c>
      <c r="AD8" s="15">
        <f t="shared" si="22"/>
        <v>44646</v>
      </c>
      <c r="AE8" s="15">
        <f t="shared" si="23"/>
        <v>44647</v>
      </c>
      <c r="AF8" s="15">
        <f t="shared" si="24"/>
        <v>44648</v>
      </c>
      <c r="AG8" s="15">
        <f t="shared" si="25"/>
        <v>44649</v>
      </c>
      <c r="AH8" s="15">
        <f t="shared" si="26"/>
        <v>44650</v>
      </c>
      <c r="AI8" s="15">
        <f t="shared" si="27"/>
        <v>44651</v>
      </c>
      <c r="AJ8" s="15">
        <f t="shared" si="28"/>
        <v>44652</v>
      </c>
      <c r="AK8" s="15">
        <f t="shared" si="29"/>
        <v>44653</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f t="shared" si="1"/>
        <v>44652</v>
      </c>
      <c r="I9" s="15">
        <f t="shared" si="1"/>
        <v>44653</v>
      </c>
      <c r="J9" s="15">
        <f t="shared" si="2"/>
        <v>44654</v>
      </c>
      <c r="K9" s="15">
        <f t="shared" si="3"/>
        <v>44655</v>
      </c>
      <c r="L9" s="15">
        <f t="shared" si="4"/>
        <v>44656</v>
      </c>
      <c r="M9" s="15">
        <f t="shared" si="5"/>
        <v>44657</v>
      </c>
      <c r="N9" s="15">
        <f t="shared" si="6"/>
        <v>44658</v>
      </c>
      <c r="O9" s="15">
        <f t="shared" si="7"/>
        <v>44659</v>
      </c>
      <c r="P9" s="15">
        <f t="shared" si="8"/>
        <v>44660</v>
      </c>
      <c r="Q9" s="15">
        <f t="shared" si="9"/>
        <v>44661</v>
      </c>
      <c r="R9" s="15">
        <f t="shared" si="10"/>
        <v>44662</v>
      </c>
      <c r="S9" s="15">
        <f t="shared" si="11"/>
        <v>44663</v>
      </c>
      <c r="T9" s="15">
        <f t="shared" si="12"/>
        <v>44664</v>
      </c>
      <c r="U9" s="15">
        <f t="shared" si="13"/>
        <v>44665</v>
      </c>
      <c r="V9" s="15">
        <f t="shared" si="14"/>
        <v>44666</v>
      </c>
      <c r="W9" s="15">
        <f t="shared" si="15"/>
        <v>44667</v>
      </c>
      <c r="X9" s="15">
        <f t="shared" si="16"/>
        <v>44668</v>
      </c>
      <c r="Y9" s="15">
        <f t="shared" si="17"/>
        <v>44669</v>
      </c>
      <c r="Z9" s="15">
        <f t="shared" si="18"/>
        <v>44670</v>
      </c>
      <c r="AA9" s="15">
        <f t="shared" si="19"/>
        <v>44671</v>
      </c>
      <c r="AB9" s="15">
        <f t="shared" si="20"/>
        <v>44672</v>
      </c>
      <c r="AC9" s="15">
        <f t="shared" si="21"/>
        <v>44673</v>
      </c>
      <c r="AD9" s="15">
        <f t="shared" si="22"/>
        <v>44674</v>
      </c>
      <c r="AE9" s="15">
        <f t="shared" si="23"/>
        <v>44675</v>
      </c>
      <c r="AF9" s="15">
        <f t="shared" si="24"/>
        <v>44676</v>
      </c>
      <c r="AG9" s="15">
        <f t="shared" si="25"/>
        <v>44677</v>
      </c>
      <c r="AH9" s="15">
        <f t="shared" si="26"/>
        <v>44678</v>
      </c>
      <c r="AI9" s="15">
        <f t="shared" si="27"/>
        <v>44679</v>
      </c>
      <c r="AJ9" s="15">
        <f t="shared" si="28"/>
        <v>44680</v>
      </c>
      <c r="AK9" s="15">
        <f t="shared" si="29"/>
        <v>44681</v>
      </c>
      <c r="AL9" s="15" t="str">
        <f t="shared" si="30"/>
        <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f t="shared" si="0"/>
        <v>44682</v>
      </c>
      <c r="D10" s="15">
        <f t="shared" si="1"/>
        <v>44683</v>
      </c>
      <c r="E10" s="15">
        <f t="shared" si="1"/>
        <v>44684</v>
      </c>
      <c r="F10" s="15">
        <f t="shared" si="1"/>
        <v>44685</v>
      </c>
      <c r="G10" s="15">
        <f t="shared" si="1"/>
        <v>44686</v>
      </c>
      <c r="H10" s="15">
        <f t="shared" si="1"/>
        <v>44687</v>
      </c>
      <c r="I10" s="15">
        <f t="shared" si="1"/>
        <v>44688</v>
      </c>
      <c r="J10" s="15">
        <f t="shared" si="2"/>
        <v>44689</v>
      </c>
      <c r="K10" s="15">
        <f t="shared" si="3"/>
        <v>44690</v>
      </c>
      <c r="L10" s="15">
        <f t="shared" si="4"/>
        <v>44691</v>
      </c>
      <c r="M10" s="15">
        <f t="shared" si="5"/>
        <v>44692</v>
      </c>
      <c r="N10" s="15">
        <f t="shared" si="6"/>
        <v>44693</v>
      </c>
      <c r="O10" s="15">
        <f t="shared" si="7"/>
        <v>44694</v>
      </c>
      <c r="P10" s="15">
        <f t="shared" si="8"/>
        <v>44695</v>
      </c>
      <c r="Q10" s="15">
        <f t="shared" si="9"/>
        <v>44696</v>
      </c>
      <c r="R10" s="15">
        <f t="shared" si="10"/>
        <v>44697</v>
      </c>
      <c r="S10" s="15">
        <f t="shared" si="11"/>
        <v>44698</v>
      </c>
      <c r="T10" s="15">
        <f t="shared" si="12"/>
        <v>44699</v>
      </c>
      <c r="U10" s="15">
        <f t="shared" si="13"/>
        <v>44700</v>
      </c>
      <c r="V10" s="15">
        <f t="shared" si="14"/>
        <v>44701</v>
      </c>
      <c r="W10" s="15">
        <f t="shared" si="15"/>
        <v>44702</v>
      </c>
      <c r="X10" s="15">
        <f t="shared" si="16"/>
        <v>44703</v>
      </c>
      <c r="Y10" s="15">
        <f t="shared" si="17"/>
        <v>44704</v>
      </c>
      <c r="Z10" s="15">
        <f t="shared" si="18"/>
        <v>44705</v>
      </c>
      <c r="AA10" s="15">
        <f t="shared" si="19"/>
        <v>44706</v>
      </c>
      <c r="AB10" s="15">
        <f t="shared" si="20"/>
        <v>44707</v>
      </c>
      <c r="AC10" s="15">
        <f t="shared" si="21"/>
        <v>44708</v>
      </c>
      <c r="AD10" s="15">
        <f t="shared" si="22"/>
        <v>44709</v>
      </c>
      <c r="AE10" s="15">
        <f t="shared" si="23"/>
        <v>44710</v>
      </c>
      <c r="AF10" s="15">
        <f t="shared" si="24"/>
        <v>44711</v>
      </c>
      <c r="AG10" s="15">
        <f t="shared" si="25"/>
        <v>44712</v>
      </c>
      <c r="AH10" s="15">
        <f t="shared" si="26"/>
        <v>44713</v>
      </c>
      <c r="AI10" s="15">
        <f t="shared" si="27"/>
        <v>44714</v>
      </c>
      <c r="AJ10" s="15">
        <f t="shared" si="28"/>
        <v>44715</v>
      </c>
      <c r="AK10" s="15">
        <f t="shared" si="29"/>
        <v>44716</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f t="shared" si="1"/>
        <v>44713</v>
      </c>
      <c r="G11" s="15">
        <f t="shared" si="1"/>
        <v>44714</v>
      </c>
      <c r="H11" s="15">
        <f t="shared" si="1"/>
        <v>44715</v>
      </c>
      <c r="I11" s="15">
        <f t="shared" si="1"/>
        <v>44716</v>
      </c>
      <c r="J11" s="15">
        <f t="shared" si="2"/>
        <v>44717</v>
      </c>
      <c r="K11" s="15">
        <f t="shared" si="3"/>
        <v>44718</v>
      </c>
      <c r="L11" s="15">
        <f t="shared" si="4"/>
        <v>44719</v>
      </c>
      <c r="M11" s="15">
        <f t="shared" si="5"/>
        <v>44720</v>
      </c>
      <c r="N11" s="15">
        <f t="shared" si="6"/>
        <v>44721</v>
      </c>
      <c r="O11" s="15">
        <f t="shared" si="7"/>
        <v>44722</v>
      </c>
      <c r="P11" s="15">
        <f t="shared" si="8"/>
        <v>44723</v>
      </c>
      <c r="Q11" s="15">
        <f t="shared" si="9"/>
        <v>44724</v>
      </c>
      <c r="R11" s="15">
        <f t="shared" si="10"/>
        <v>44725</v>
      </c>
      <c r="S11" s="15">
        <f t="shared" si="11"/>
        <v>44726</v>
      </c>
      <c r="T11" s="15">
        <f t="shared" si="12"/>
        <v>44727</v>
      </c>
      <c r="U11" s="15">
        <f t="shared" si="13"/>
        <v>44728</v>
      </c>
      <c r="V11" s="15">
        <f t="shared" si="14"/>
        <v>44729</v>
      </c>
      <c r="W11" s="15">
        <f t="shared" si="15"/>
        <v>44730</v>
      </c>
      <c r="X11" s="15">
        <f t="shared" si="16"/>
        <v>44731</v>
      </c>
      <c r="Y11" s="15">
        <f t="shared" si="17"/>
        <v>44732</v>
      </c>
      <c r="Z11" s="15">
        <f t="shared" si="18"/>
        <v>44733</v>
      </c>
      <c r="AA11" s="15">
        <f t="shared" si="19"/>
        <v>44734</v>
      </c>
      <c r="AB11" s="15">
        <f t="shared" si="20"/>
        <v>44735</v>
      </c>
      <c r="AC11" s="15">
        <f t="shared" si="21"/>
        <v>44736</v>
      </c>
      <c r="AD11" s="15">
        <f t="shared" si="22"/>
        <v>44737</v>
      </c>
      <c r="AE11" s="15">
        <f t="shared" si="23"/>
        <v>44738</v>
      </c>
      <c r="AF11" s="15">
        <f t="shared" si="24"/>
        <v>44739</v>
      </c>
      <c r="AG11" s="15">
        <f t="shared" si="25"/>
        <v>44740</v>
      </c>
      <c r="AH11" s="15">
        <f t="shared" si="26"/>
        <v>44741</v>
      </c>
      <c r="AI11" s="15">
        <f t="shared" si="27"/>
        <v>44742</v>
      </c>
      <c r="AJ11" s="15">
        <f t="shared" si="28"/>
        <v>44743</v>
      </c>
      <c r="AK11" s="15">
        <f t="shared" si="29"/>
        <v>44744</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f t="shared" si="1"/>
        <v>44743</v>
      </c>
      <c r="I12" s="15">
        <f t="shared" si="1"/>
        <v>44744</v>
      </c>
      <c r="J12" s="15">
        <f t="shared" si="2"/>
        <v>44745</v>
      </c>
      <c r="K12" s="15">
        <f t="shared" si="3"/>
        <v>44746</v>
      </c>
      <c r="L12" s="15">
        <f t="shared" si="4"/>
        <v>44747</v>
      </c>
      <c r="M12" s="15">
        <f t="shared" si="5"/>
        <v>44748</v>
      </c>
      <c r="N12" s="15">
        <f t="shared" si="6"/>
        <v>44749</v>
      </c>
      <c r="O12" s="15">
        <f t="shared" si="7"/>
        <v>44750</v>
      </c>
      <c r="P12" s="15">
        <f t="shared" si="8"/>
        <v>44751</v>
      </c>
      <c r="Q12" s="15">
        <f t="shared" si="9"/>
        <v>44752</v>
      </c>
      <c r="R12" s="15">
        <f t="shared" si="10"/>
        <v>44753</v>
      </c>
      <c r="S12" s="15">
        <f t="shared" si="11"/>
        <v>44754</v>
      </c>
      <c r="T12" s="15">
        <f t="shared" si="12"/>
        <v>44755</v>
      </c>
      <c r="U12" s="15">
        <f t="shared" si="13"/>
        <v>44756</v>
      </c>
      <c r="V12" s="15">
        <f t="shared" si="14"/>
        <v>44757</v>
      </c>
      <c r="W12" s="15">
        <f t="shared" si="15"/>
        <v>44758</v>
      </c>
      <c r="X12" s="15">
        <f t="shared" si="16"/>
        <v>44759</v>
      </c>
      <c r="Y12" s="15">
        <f t="shared" si="17"/>
        <v>44760</v>
      </c>
      <c r="Z12" s="15">
        <f t="shared" si="18"/>
        <v>44761</v>
      </c>
      <c r="AA12" s="15">
        <f t="shared" si="19"/>
        <v>44762</v>
      </c>
      <c r="AB12" s="15">
        <f t="shared" si="20"/>
        <v>44763</v>
      </c>
      <c r="AC12" s="15">
        <f t="shared" si="21"/>
        <v>44764</v>
      </c>
      <c r="AD12" s="15">
        <f t="shared" si="22"/>
        <v>44765</v>
      </c>
      <c r="AE12" s="15">
        <f t="shared" si="23"/>
        <v>44766</v>
      </c>
      <c r="AF12" s="15">
        <f t="shared" si="24"/>
        <v>44767</v>
      </c>
      <c r="AG12" s="15">
        <f t="shared" si="25"/>
        <v>44768</v>
      </c>
      <c r="AH12" s="15">
        <f t="shared" si="26"/>
        <v>44769</v>
      </c>
      <c r="AI12" s="15">
        <f t="shared" si="27"/>
        <v>44770</v>
      </c>
      <c r="AJ12" s="15">
        <f t="shared" si="28"/>
        <v>44771</v>
      </c>
      <c r="AK12" s="15">
        <f t="shared" si="29"/>
        <v>44772</v>
      </c>
      <c r="AL12" s="15">
        <f t="shared" si="30"/>
        <v>44773</v>
      </c>
      <c r="AM12" s="15" t="str">
        <f t="shared" si="30"/>
        <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f t="shared" si="1"/>
        <v>44774</v>
      </c>
      <c r="E13" s="15">
        <f t="shared" si="1"/>
        <v>44775</v>
      </c>
      <c r="F13" s="15">
        <f t="shared" si="1"/>
        <v>44776</v>
      </c>
      <c r="G13" s="15">
        <f t="shared" si="1"/>
        <v>44777</v>
      </c>
      <c r="H13" s="15">
        <f t="shared" si="1"/>
        <v>44778</v>
      </c>
      <c r="I13" s="15">
        <f t="shared" si="1"/>
        <v>44779</v>
      </c>
      <c r="J13" s="15">
        <f t="shared" si="2"/>
        <v>44780</v>
      </c>
      <c r="K13" s="15">
        <f t="shared" si="3"/>
        <v>44781</v>
      </c>
      <c r="L13" s="15">
        <f t="shared" si="4"/>
        <v>44782</v>
      </c>
      <c r="M13" s="15">
        <f t="shared" si="5"/>
        <v>44783</v>
      </c>
      <c r="N13" s="15">
        <f t="shared" si="6"/>
        <v>44784</v>
      </c>
      <c r="O13" s="15">
        <f t="shared" si="7"/>
        <v>44785</v>
      </c>
      <c r="P13" s="15">
        <f t="shared" si="8"/>
        <v>44786</v>
      </c>
      <c r="Q13" s="15">
        <f t="shared" si="9"/>
        <v>44787</v>
      </c>
      <c r="R13" s="15">
        <f t="shared" si="10"/>
        <v>44788</v>
      </c>
      <c r="S13" s="15">
        <f t="shared" si="11"/>
        <v>44789</v>
      </c>
      <c r="T13" s="15">
        <f t="shared" si="12"/>
        <v>44790</v>
      </c>
      <c r="U13" s="15">
        <f t="shared" si="13"/>
        <v>44791</v>
      </c>
      <c r="V13" s="15">
        <f t="shared" si="14"/>
        <v>44792</v>
      </c>
      <c r="W13" s="15">
        <f t="shared" si="15"/>
        <v>44793</v>
      </c>
      <c r="X13" s="15">
        <f t="shared" si="16"/>
        <v>44794</v>
      </c>
      <c r="Y13" s="15">
        <f t="shared" si="17"/>
        <v>44795</v>
      </c>
      <c r="Z13" s="15">
        <f t="shared" si="18"/>
        <v>44796</v>
      </c>
      <c r="AA13" s="15">
        <f t="shared" si="19"/>
        <v>44797</v>
      </c>
      <c r="AB13" s="15">
        <f t="shared" si="20"/>
        <v>44798</v>
      </c>
      <c r="AC13" s="15">
        <f t="shared" si="21"/>
        <v>44799</v>
      </c>
      <c r="AD13" s="15">
        <f t="shared" si="22"/>
        <v>44800</v>
      </c>
      <c r="AE13" s="15">
        <f t="shared" si="23"/>
        <v>44801</v>
      </c>
      <c r="AF13" s="15">
        <f t="shared" si="24"/>
        <v>44802</v>
      </c>
      <c r="AG13" s="15">
        <f t="shared" si="25"/>
        <v>44803</v>
      </c>
      <c r="AH13" s="15">
        <f t="shared" si="26"/>
        <v>44804</v>
      </c>
      <c r="AI13" s="15">
        <f t="shared" si="27"/>
        <v>44805</v>
      </c>
      <c r="AJ13" s="15">
        <f t="shared" si="28"/>
        <v>44806</v>
      </c>
      <c r="AK13" s="15">
        <f t="shared" si="29"/>
        <v>44807</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f t="shared" si="1"/>
        <v>44805</v>
      </c>
      <c r="H14" s="15">
        <f t="shared" si="1"/>
        <v>44806</v>
      </c>
      <c r="I14" s="15">
        <f t="shared" si="1"/>
        <v>44807</v>
      </c>
      <c r="J14" s="15">
        <f t="shared" si="2"/>
        <v>44808</v>
      </c>
      <c r="K14" s="15">
        <f t="shared" si="3"/>
        <v>44809</v>
      </c>
      <c r="L14" s="15">
        <f t="shared" si="4"/>
        <v>44810</v>
      </c>
      <c r="M14" s="15">
        <f t="shared" si="5"/>
        <v>44811</v>
      </c>
      <c r="N14" s="15">
        <f t="shared" si="6"/>
        <v>44812</v>
      </c>
      <c r="O14" s="15">
        <f t="shared" si="7"/>
        <v>44813</v>
      </c>
      <c r="P14" s="15">
        <f t="shared" si="8"/>
        <v>44814</v>
      </c>
      <c r="Q14" s="15">
        <f t="shared" si="9"/>
        <v>44815</v>
      </c>
      <c r="R14" s="15">
        <f t="shared" si="10"/>
        <v>44816</v>
      </c>
      <c r="S14" s="15">
        <f t="shared" si="11"/>
        <v>44817</v>
      </c>
      <c r="T14" s="15">
        <f t="shared" si="12"/>
        <v>44818</v>
      </c>
      <c r="U14" s="15">
        <f t="shared" si="13"/>
        <v>44819</v>
      </c>
      <c r="V14" s="15">
        <f t="shared" si="14"/>
        <v>44820</v>
      </c>
      <c r="W14" s="15">
        <f t="shared" si="15"/>
        <v>44821</v>
      </c>
      <c r="X14" s="15">
        <f t="shared" si="16"/>
        <v>44822</v>
      </c>
      <c r="Y14" s="15">
        <f t="shared" si="17"/>
        <v>44823</v>
      </c>
      <c r="Z14" s="15">
        <f t="shared" si="18"/>
        <v>44824</v>
      </c>
      <c r="AA14" s="15">
        <f t="shared" si="19"/>
        <v>44825</v>
      </c>
      <c r="AB14" s="15">
        <f t="shared" si="20"/>
        <v>44826</v>
      </c>
      <c r="AC14" s="15">
        <f t="shared" si="21"/>
        <v>44827</v>
      </c>
      <c r="AD14" s="15">
        <f t="shared" si="22"/>
        <v>44828</v>
      </c>
      <c r="AE14" s="15">
        <f t="shared" si="23"/>
        <v>44829</v>
      </c>
      <c r="AF14" s="15">
        <f t="shared" si="24"/>
        <v>44830</v>
      </c>
      <c r="AG14" s="15">
        <f t="shared" si="25"/>
        <v>44831</v>
      </c>
      <c r="AH14" s="15">
        <f t="shared" si="26"/>
        <v>44832</v>
      </c>
      <c r="AI14" s="15">
        <f t="shared" si="27"/>
        <v>44833</v>
      </c>
      <c r="AJ14" s="15">
        <f t="shared" si="28"/>
        <v>44834</v>
      </c>
      <c r="AK14" s="15">
        <f t="shared" si="29"/>
        <v>44835</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t="str">
        <f t="shared" si="0"/>
        <v/>
      </c>
      <c r="D15" s="15" t="str">
        <f t="shared" si="1"/>
        <v/>
      </c>
      <c r="E15" s="15" t="str">
        <f t="shared" si="1"/>
        <v/>
      </c>
      <c r="F15" s="15" t="str">
        <f t="shared" si="1"/>
        <v/>
      </c>
      <c r="G15" s="15" t="str">
        <f t="shared" si="1"/>
        <v/>
      </c>
      <c r="H15" s="15" t="str">
        <f t="shared" si="1"/>
        <v/>
      </c>
      <c r="I15" s="15">
        <f t="shared" si="1"/>
        <v>44835</v>
      </c>
      <c r="J15" s="15">
        <f t="shared" si="2"/>
        <v>44836</v>
      </c>
      <c r="K15" s="15">
        <f t="shared" si="3"/>
        <v>44837</v>
      </c>
      <c r="L15" s="15">
        <f t="shared" si="4"/>
        <v>44838</v>
      </c>
      <c r="M15" s="15">
        <f t="shared" si="5"/>
        <v>44839</v>
      </c>
      <c r="N15" s="15">
        <f t="shared" si="6"/>
        <v>44840</v>
      </c>
      <c r="O15" s="15">
        <f t="shared" si="7"/>
        <v>44841</v>
      </c>
      <c r="P15" s="15">
        <f t="shared" si="8"/>
        <v>44842</v>
      </c>
      <c r="Q15" s="15">
        <f t="shared" si="9"/>
        <v>44843</v>
      </c>
      <c r="R15" s="15">
        <f t="shared" si="10"/>
        <v>44844</v>
      </c>
      <c r="S15" s="15">
        <f t="shared" si="11"/>
        <v>44845</v>
      </c>
      <c r="T15" s="15">
        <f t="shared" si="12"/>
        <v>44846</v>
      </c>
      <c r="U15" s="15">
        <f t="shared" si="13"/>
        <v>44847</v>
      </c>
      <c r="V15" s="15">
        <f t="shared" si="14"/>
        <v>44848</v>
      </c>
      <c r="W15" s="15">
        <f t="shared" si="15"/>
        <v>44849</v>
      </c>
      <c r="X15" s="15">
        <f t="shared" si="16"/>
        <v>44850</v>
      </c>
      <c r="Y15" s="15">
        <f t="shared" si="17"/>
        <v>44851</v>
      </c>
      <c r="Z15" s="15">
        <f t="shared" si="18"/>
        <v>44852</v>
      </c>
      <c r="AA15" s="15">
        <f t="shared" si="19"/>
        <v>44853</v>
      </c>
      <c r="AB15" s="15">
        <f t="shared" si="20"/>
        <v>44854</v>
      </c>
      <c r="AC15" s="15">
        <f t="shared" si="21"/>
        <v>44855</v>
      </c>
      <c r="AD15" s="15">
        <f t="shared" si="22"/>
        <v>44856</v>
      </c>
      <c r="AE15" s="15">
        <f t="shared" si="23"/>
        <v>44857</v>
      </c>
      <c r="AF15" s="15">
        <f t="shared" si="24"/>
        <v>44858</v>
      </c>
      <c r="AG15" s="15">
        <f t="shared" si="25"/>
        <v>44859</v>
      </c>
      <c r="AH15" s="15">
        <f t="shared" si="26"/>
        <v>44860</v>
      </c>
      <c r="AI15" s="15">
        <f t="shared" si="27"/>
        <v>44861</v>
      </c>
      <c r="AJ15" s="15">
        <f t="shared" si="28"/>
        <v>44862</v>
      </c>
      <c r="AK15" s="15">
        <f t="shared" si="29"/>
        <v>44863</v>
      </c>
      <c r="AL15" s="15">
        <f t="shared" si="30"/>
        <v>44864</v>
      </c>
      <c r="AM15" s="15">
        <f t="shared" si="30"/>
        <v>44865</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f t="shared" si="1"/>
        <v>44866</v>
      </c>
      <c r="F16" s="15">
        <f t="shared" si="1"/>
        <v>44867</v>
      </c>
      <c r="G16" s="15">
        <f t="shared" si="1"/>
        <v>44868</v>
      </c>
      <c r="H16" s="15">
        <f t="shared" si="1"/>
        <v>44869</v>
      </c>
      <c r="I16" s="15">
        <f t="shared" si="1"/>
        <v>44870</v>
      </c>
      <c r="J16" s="15">
        <f t="shared" si="2"/>
        <v>44871</v>
      </c>
      <c r="K16" s="15">
        <f t="shared" si="3"/>
        <v>44872</v>
      </c>
      <c r="L16" s="15">
        <f t="shared" si="4"/>
        <v>44873</v>
      </c>
      <c r="M16" s="15">
        <f t="shared" si="5"/>
        <v>44874</v>
      </c>
      <c r="N16" s="15">
        <f t="shared" si="6"/>
        <v>44875</v>
      </c>
      <c r="O16" s="15">
        <f t="shared" si="7"/>
        <v>44876</v>
      </c>
      <c r="P16" s="15">
        <f t="shared" si="8"/>
        <v>44877</v>
      </c>
      <c r="Q16" s="15">
        <f t="shared" si="9"/>
        <v>44878</v>
      </c>
      <c r="R16" s="15">
        <f t="shared" si="10"/>
        <v>44879</v>
      </c>
      <c r="S16" s="15">
        <f t="shared" si="11"/>
        <v>44880</v>
      </c>
      <c r="T16" s="15">
        <f t="shared" si="12"/>
        <v>44881</v>
      </c>
      <c r="U16" s="15">
        <f t="shared" si="13"/>
        <v>44882</v>
      </c>
      <c r="V16" s="15">
        <f t="shared" si="14"/>
        <v>44883</v>
      </c>
      <c r="W16" s="15">
        <f t="shared" si="15"/>
        <v>44884</v>
      </c>
      <c r="X16" s="15">
        <f t="shared" si="16"/>
        <v>44885</v>
      </c>
      <c r="Y16" s="15">
        <f t="shared" si="17"/>
        <v>44886</v>
      </c>
      <c r="Z16" s="15">
        <f t="shared" si="18"/>
        <v>44887</v>
      </c>
      <c r="AA16" s="15">
        <f t="shared" si="19"/>
        <v>44888</v>
      </c>
      <c r="AB16" s="15">
        <f t="shared" si="20"/>
        <v>44889</v>
      </c>
      <c r="AC16" s="15">
        <f t="shared" si="21"/>
        <v>44890</v>
      </c>
      <c r="AD16" s="15">
        <f t="shared" si="22"/>
        <v>44891</v>
      </c>
      <c r="AE16" s="15">
        <f t="shared" si="23"/>
        <v>44892</v>
      </c>
      <c r="AF16" s="15">
        <f t="shared" si="24"/>
        <v>44893</v>
      </c>
      <c r="AG16" s="15">
        <f t="shared" si="25"/>
        <v>44894</v>
      </c>
      <c r="AH16" s="15">
        <f t="shared" si="26"/>
        <v>44895</v>
      </c>
      <c r="AI16" s="15">
        <f t="shared" si="27"/>
        <v>44896</v>
      </c>
      <c r="AJ16" s="15">
        <f t="shared" si="28"/>
        <v>44897</v>
      </c>
      <c r="AK16" s="15">
        <f t="shared" si="29"/>
        <v>44898</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f t="shared" si="1"/>
        <v>44896</v>
      </c>
      <c r="H17" s="15">
        <f t="shared" si="1"/>
        <v>44897</v>
      </c>
      <c r="I17" s="15">
        <f t="shared" si="1"/>
        <v>44898</v>
      </c>
      <c r="J17" s="15">
        <f t="shared" si="2"/>
        <v>44899</v>
      </c>
      <c r="K17" s="15">
        <f t="shared" si="3"/>
        <v>44900</v>
      </c>
      <c r="L17" s="15">
        <f t="shared" si="4"/>
        <v>44901</v>
      </c>
      <c r="M17" s="15">
        <f t="shared" si="5"/>
        <v>44902</v>
      </c>
      <c r="N17" s="15">
        <f t="shared" si="6"/>
        <v>44903</v>
      </c>
      <c r="O17" s="15">
        <f t="shared" si="7"/>
        <v>44904</v>
      </c>
      <c r="P17" s="15">
        <f t="shared" si="8"/>
        <v>44905</v>
      </c>
      <c r="Q17" s="15">
        <f t="shared" si="9"/>
        <v>44906</v>
      </c>
      <c r="R17" s="15">
        <f t="shared" si="10"/>
        <v>44907</v>
      </c>
      <c r="S17" s="15">
        <f t="shared" si="11"/>
        <v>44908</v>
      </c>
      <c r="T17" s="15">
        <f t="shared" si="12"/>
        <v>44909</v>
      </c>
      <c r="U17" s="15">
        <f t="shared" si="13"/>
        <v>44910</v>
      </c>
      <c r="V17" s="15">
        <f t="shared" si="14"/>
        <v>44911</v>
      </c>
      <c r="W17" s="15">
        <f t="shared" si="15"/>
        <v>44912</v>
      </c>
      <c r="X17" s="15">
        <f t="shared" si="16"/>
        <v>44913</v>
      </c>
      <c r="Y17" s="15">
        <f t="shared" si="17"/>
        <v>44914</v>
      </c>
      <c r="Z17" s="15">
        <f t="shared" si="18"/>
        <v>44915</v>
      </c>
      <c r="AA17" s="15">
        <f t="shared" si="19"/>
        <v>44916</v>
      </c>
      <c r="AB17" s="15">
        <f t="shared" si="20"/>
        <v>44917</v>
      </c>
      <c r="AC17" s="15">
        <f t="shared" si="21"/>
        <v>44918</v>
      </c>
      <c r="AD17" s="15">
        <f t="shared" si="22"/>
        <v>44919</v>
      </c>
      <c r="AE17" s="15">
        <f t="shared" si="23"/>
        <v>44920</v>
      </c>
      <c r="AF17" s="15">
        <f t="shared" si="24"/>
        <v>44921</v>
      </c>
      <c r="AG17" s="15">
        <f t="shared" si="25"/>
        <v>44922</v>
      </c>
      <c r="AH17" s="15">
        <f t="shared" si="26"/>
        <v>44923</v>
      </c>
      <c r="AI17" s="15">
        <f t="shared" si="27"/>
        <v>44924</v>
      </c>
      <c r="AJ17" s="15">
        <f t="shared" si="28"/>
        <v>44925</v>
      </c>
      <c r="AK17" s="15">
        <f t="shared" si="29"/>
        <v>44926</v>
      </c>
      <c r="AL17" s="15" t="str">
        <f t="shared" si="30"/>
        <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1027</v>
      </c>
      <c r="AN19" s="70"/>
      <c r="AO19" s="70"/>
    </row>
    <row r="20" spans="2:44" ht="54.9" customHeight="1" x14ac:dyDescent="0.3">
      <c r="B20" s="27"/>
      <c r="C20" s="67">
        <f ca="1">SUMIFS(LeaveTracker[Days],LeaveTracker[Employee Name],valSelEmployee,LeaveTracker[Start Date],"&gt;="&amp;DATE(Calendar_Year,1,1),LeaveTracker[End Date],"&lt;"&amp;DATE(Calendar_Year+1,1,1))</f>
        <v>9</v>
      </c>
      <c r="D20" s="67"/>
      <c r="E20" s="67"/>
      <c r="F20" s="7"/>
      <c r="H20" s="71">
        <f>NETWORKDAYS(DATE(Calendar_Year,1,1),EDATE(DATE(Calendar_Year,1,1),12)-1)</f>
        <v>260</v>
      </c>
      <c r="I20" s="71"/>
      <c r="J20" s="71"/>
      <c r="K20" s="71"/>
      <c r="L20" s="7"/>
      <c r="N20" s="80">
        <f ca="1">SUMIFS(LeaveTracker[Days],LeaveTracker[Employee Name],valSelEmployee,LeaveTracker[Start Date],"&gt;="&amp;DATE(Calendar_Year,1,1),LeaveTracker[End Date],"&lt;"&amp;DATE(Calendar_Year+1,1,1),LeaveTracker[Type of Leave],'Leave Types'!B4)</f>
        <v>5</v>
      </c>
      <c r="O20" s="80"/>
      <c r="P20" s="80"/>
      <c r="Q20" s="7"/>
      <c r="S20" s="81">
        <f ca="1">SUMIFS(LeaveTracker[Days],LeaveTracker[Employee Name],valSelEmployee,LeaveTracker[Start Date],"&gt;="&amp;DATE(Calendar_Year,1,1),LeaveTracker[End Date],"&lt;"&amp;DATE(Calendar_Year+1,1,1),LeaveTracker[Type of Leave],'Leave Types'!B5)</f>
        <v>4</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SUMIFS(LeaveTracker[Days],LeaveTracker[Employee Name],valSelEmployee,LeaveTracker[Start Date],"&gt;="&amp;DATE(Calendar_Year,1,1),LeaveTracker[End Date],"&lt;"&amp;DATE(Calendar_Year+1,1,1),LeaveTracker[Type of Leave],'Leave Types'!B8)</f>
        <v>0</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 customHeight="1" x14ac:dyDescent="0.3">
      <c r="C21" s="68">
        <f>SUMIFS(LeaveTracker[Days],LeaveTracker[Employee Name],valSelEmployee,LeaveTracker[Start Date],"&gt;="&amp;DATE(Calendar_Year-1,1,1),LeaveTracker[End Date],"&lt;"&amp;DATE(Calendar_Year,1,1))</f>
        <v>0</v>
      </c>
      <c r="D21" s="68"/>
      <c r="E21" s="68"/>
      <c r="F21" s="7"/>
      <c r="G21" s="3"/>
      <c r="H21" s="69">
        <f>NETWORKDAYS(DATE(Calendar_Year-1,1,1),EDATE(DATE(Calendar_Year-1,1,1),12)-1)</f>
        <v>261</v>
      </c>
      <c r="I21" s="69"/>
      <c r="J21" s="69"/>
      <c r="K21" s="69"/>
      <c r="L21" s="7"/>
      <c r="M21" s="3"/>
      <c r="N21" s="78">
        <f>SUMIFS(LeaveTracker[Days],LeaveTracker[Employee Name],valSelEmployee,LeaveTracker[Start Date],"&gt;="&amp;DATE(Calendar_Year-1,1,1),LeaveTracker[End Date],"&lt;"&amp;DATE(Calendar_Year,1,1),LeaveTracker[Type of Leave],'Leave Types'!B4)</f>
        <v>0</v>
      </c>
      <c r="O21" s="78"/>
      <c r="P21" s="78"/>
      <c r="Q21" s="7"/>
      <c r="R21" s="3"/>
      <c r="S21" s="69">
        <f>SUMIFS(LeaveTracker[Days],LeaveTracker[Employee Name],valSelEmployee,LeaveTracker[Start Date],"&gt;="&amp;DATE(Calendar_Year-1,1,1),LeaveTracker[End Date],"&lt;"&amp;DATE(Calendar_Year,1,1),LeaveTracker[Type of Leave],'Leave Types'!B5)</f>
        <v>0</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SUMIFS(LeaveTracker[Days],LeaveTracker[Employee Name],valSelEmployee,LeaveTracker[Start Date],"&gt;="&amp;DATE(Calendar_Year-1,1,1),LeaveTracker[End Date],"&lt;"&amp;DATE(Calendar_Year,1,1),LeaveTracker[Type of Leave],'Leave Types'!B8)</f>
        <v>0</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 customHeight="1" x14ac:dyDescent="0.3">
      <c r="C22" s="65" t="str">
        <f>IFERROR(IF(C21&lt;&gt;0,IF(C20&gt;=C21,"UP ", "DOWN ")&amp;TEXT(C20/C21-1,"0%;0%"),"UP 100%"),"")</f>
        <v>UP 100%</v>
      </c>
      <c r="D22" s="65"/>
      <c r="E22" s="65"/>
      <c r="F22" s="7"/>
      <c r="G22" s="3"/>
      <c r="H22" s="77" t="str">
        <f>IFERROR(IF(H21&lt;&gt;0,IF(H20&gt;=H21,"UP ", "DOWN ")&amp;TEXT(H20/H21-1,"0%;0%"),"UP 100%"),"")</f>
        <v>DOWN 0%</v>
      </c>
      <c r="I22" s="77"/>
      <c r="J22" s="77"/>
      <c r="K22" s="77"/>
      <c r="L22" s="7"/>
      <c r="M22" s="3"/>
      <c r="N22" s="65" t="str">
        <f>IFERROR(IF(N21&lt;&gt;0,IF(N20&gt;=N21,"UP ", "DOWN ")&amp;TEXT(N20/N21-1,"0%;0%"),"UP 100%"),"")</f>
        <v>UP 100%</v>
      </c>
      <c r="O22" s="65"/>
      <c r="P22" s="65"/>
      <c r="Q22" s="7"/>
      <c r="R22" s="3"/>
      <c r="S22" s="65" t="str">
        <f>IFERROR(IF(S21&lt;&gt;0,IF(S20&gt;=S21,"UP ", "DOWN ")&amp;TEXT(S20/S21-1,"0%;0%"),"UP 100%"),"")</f>
        <v>UP 100%</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IFERROR(IF(AH21&lt;&gt;0,IF(AH20&gt;=AH21,"UP ", "DOWN ")&amp;TEXT(AH20/AH21-1,"0%;0%"),"UP 100%"),"")</f>
        <v>UP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6:AR17">
    <cfRule type="expression" dxfId="12" priority="1">
      <formula>MONTH(C6)&lt;&gt;MONTH($B6)</formula>
    </cfRule>
    <cfRule type="expression" dxfId="11" priority="22">
      <formula>OR(LEFT(C$5,1)="S", COUNTIF(lstHolidays, C6)&gt;0)</formula>
    </cfRule>
  </conditionalFormatting>
  <conditionalFormatting sqref="C22:AE22">
    <cfRule type="beginsWith" dxfId="10" priority="8" operator="beginsWith" text="UP">
      <formula>LEFT(C22,LEN("UP"))="UP"</formula>
    </cfRule>
  </conditionalFormatting>
  <conditionalFormatting sqref="AH22:AJ22">
    <cfRule type="beginsWith" dxfId="9" priority="7" operator="beginsWith" text="UP">
      <formula>LEFT(AH22,LEN("UP"))="UP"</formula>
    </cfRule>
  </conditionalFormatting>
  <conditionalFormatting sqref="AF22:AG22">
    <cfRule type="beginsWith" dxfId="8" priority="5" operator="beginsWith" text="UP">
      <formula>LEFT(AF22,LEN("UP"))="UP"</formula>
    </cfRule>
  </conditionalFormatting>
  <conditionalFormatting sqref="AM22:AO22">
    <cfRule type="beginsWith" dxfId="7" priority="3" operator="beginsWith" text="UP">
      <formula>LEFT(AM22,LEN("UP"))="UP"</formula>
    </cfRule>
  </conditionalFormatting>
  <conditionalFormatting sqref="AL22">
    <cfRule type="beginsWith" dxfId="6"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000-000000000000}"/>
    <dataValidation allowBlank="1" showInputMessage="1" showErrorMessage="1" prompt="Select an employee’s name in cell AM2 on the right" sqref="J2" xr:uid="{00000000-0002-0000-0000-000001000000}"/>
    <dataValidation allowBlank="1" showInputMessage="1" showErrorMessage="1" prompt="Enter year in cell AM3 on the right" sqref="J3" xr:uid="{00000000-0002-0000-0000-000002000000}"/>
    <dataValidation allowBlank="1" showInputMessage="1" showErrorMessage="1" prompt="Worksheet title is in this cell" sqref="B1" xr:uid="{00000000-0002-0000-0000-000003000000}"/>
    <dataValidation allowBlank="1" showInputMessage="1" showErrorMessage="1" prompt="Key statistics title is in this cell. Navigate rows 19 through 22 to view totol number of leave days, working days and other leave related statistics" sqref="B18" xr:uid="{00000000-0002-0000-00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000-000005000000}"/>
    <dataValidation allowBlank="1" showInputMessage="1" showErrorMessage="1" prompt="Select employee from cell at right" sqref="B2" xr:uid="{00000000-0002-0000-0000-000006000000}"/>
    <dataValidation allowBlank="1" showInputMessage="1" showErrorMessage="1" prompt="Enter year in cell at right" sqref="B3" xr:uid="{00000000-0002-0000-00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000-000008000000}">
      <formula1>lstEmployees</formula1>
    </dataValidation>
    <dataValidation allowBlank="1" showInputMessage="1" showErrorMessage="1" prompt="Enter year in this cell" sqref="C3:I3" xr:uid="{00000000-0002-0000-00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000-00000A000000}"/>
    <dataValidation allowBlank="1" showInputMessage="1" showErrorMessage="1" prompt="Key statistics headings are automatically calculated in this row starting at right" sqref="B19" xr:uid="{00000000-0002-0000-0000-00000B000000}"/>
    <dataValidation allowBlank="1" showInputMessage="1" showErrorMessage="1" prompt="Key statistics values are automatically calculated in this row starting at right" sqref="B20" xr:uid="{00000000-0002-0000-0000-00000C000000}"/>
    <dataValidation allowBlank="1" showInputMessage="1" showErrorMessage="1" prompt="Key statistics comparison to last year are automatically calculated in this row starting at right" sqref="B21" xr:uid="{00000000-0002-0000-0000-00000D000000}"/>
    <dataValidation allowBlank="1" showInputMessage="1" showErrorMessage="1" prompt="The net change for each key statistic is in this row starting at right" sqref="B22" xr:uid="{00000000-0002-0000-0000-00000E000000}"/>
    <dataValidation allowBlank="1" showInputMessage="1" showErrorMessage="1" prompt="Days of the week for the month in column B and weekday in this heading are in this column. Cell highlights indicate leave" sqref="D5:AR5" xr:uid="{00000000-0002-0000-00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4659"/>
  <sheetViews>
    <sheetView showGridLines="0" tabSelected="1" zoomScale="87" zoomScaleNormal="87" zoomScaleSheetLayoutView="87" zoomScalePageLayoutView="70" workbookViewId="0">
      <pane ySplit="2448" topLeftCell="A3509" activePane="bottomLeft"/>
      <selection pane="bottomLeft" activeCell="J3518" sqref="J3518"/>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0.109375" hidden="1" customWidth="1"/>
    <col min="6" max="6" width="26.44140625" hidden="1" customWidth="1"/>
    <col min="7" max="7" width="14.88671875" customWidth="1"/>
    <col min="8" max="8" width="13.77734375" customWidth="1"/>
    <col min="9" max="9" width="17.6640625" style="54" customWidth="1"/>
    <col min="10" max="10" width="17.109375" style="43" customWidth="1"/>
    <col min="11" max="11" width="15.77734375" style="27" customWidth="1"/>
    <col min="12" max="12" width="9.6640625" customWidth="1"/>
    <col min="13" max="13" width="18.77734375" hidden="1" customWidth="1"/>
  </cols>
  <sheetData>
    <row r="1" spans="1:13" ht="39.9" customHeight="1" x14ac:dyDescent="0.3">
      <c r="A1" s="84" t="s">
        <v>542</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44972</v>
      </c>
      <c r="K3" s="86"/>
      <c r="L3" s="86"/>
      <c r="M3" s="86"/>
    </row>
    <row r="4" spans="1:13" ht="30" customHeight="1" x14ac:dyDescent="0.3">
      <c r="A4" s="45" t="s">
        <v>80</v>
      </c>
      <c r="B4" s="45" t="s">
        <v>92</v>
      </c>
      <c r="C4" s="60" t="s">
        <v>91</v>
      </c>
      <c r="D4" s="9" t="s">
        <v>0</v>
      </c>
      <c r="E4" s="45" t="s">
        <v>1068</v>
      </c>
      <c r="F4" s="45" t="s">
        <v>2007</v>
      </c>
      <c r="G4" s="9" t="s">
        <v>2</v>
      </c>
      <c r="H4" s="9" t="s">
        <v>3</v>
      </c>
      <c r="I4" s="45" t="s">
        <v>14</v>
      </c>
      <c r="J4" s="58" t="s">
        <v>79</v>
      </c>
      <c r="K4" s="45" t="s">
        <v>271</v>
      </c>
      <c r="L4" s="9" t="s">
        <v>7</v>
      </c>
      <c r="M4" s="9" t="s">
        <v>1339</v>
      </c>
    </row>
    <row r="5" spans="1:13" ht="30" hidden="1" customHeight="1" x14ac:dyDescent="0.3">
      <c r="A5" s="51" t="s">
        <v>1736</v>
      </c>
      <c r="B5" s="59">
        <v>44774</v>
      </c>
      <c r="C5" s="59">
        <v>44722</v>
      </c>
      <c r="D5" s="52" t="s">
        <v>1737</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1736</v>
      </c>
      <c r="B6" s="59">
        <v>44774</v>
      </c>
      <c r="C6" s="59">
        <v>44722</v>
      </c>
      <c r="D6" s="52" t="s">
        <v>1737</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1738</v>
      </c>
      <c r="B7" s="59">
        <v>44774</v>
      </c>
      <c r="C7" s="59">
        <v>44732</v>
      </c>
      <c r="D7" s="52" t="s">
        <v>1737</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300</v>
      </c>
      <c r="J7" s="53" t="s">
        <v>1739</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1740</v>
      </c>
      <c r="B8" s="59">
        <v>44774</v>
      </c>
      <c r="C8" s="59">
        <v>44705</v>
      </c>
      <c r="D8" s="53" t="s">
        <v>1737</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300</v>
      </c>
      <c r="J8" s="53" t="s">
        <v>1739</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1741</v>
      </c>
      <c r="B9" s="59">
        <v>44774</v>
      </c>
      <c r="C9" s="59">
        <v>44756</v>
      </c>
      <c r="D9" s="53" t="s">
        <v>1742</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1743</v>
      </c>
      <c r="B10" s="59">
        <v>44774</v>
      </c>
      <c r="C10" s="59">
        <v>44746</v>
      </c>
      <c r="D10" s="53" t="s">
        <v>1742</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1743</v>
      </c>
      <c r="B11" s="59">
        <v>44774</v>
      </c>
      <c r="C11" s="59">
        <v>44746</v>
      </c>
      <c r="D11" s="53" t="s">
        <v>1742</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1744</v>
      </c>
      <c r="B12" s="59">
        <v>44774</v>
      </c>
      <c r="C12" s="59">
        <v>44728</v>
      </c>
      <c r="D12" s="53" t="s">
        <v>1742</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1745</v>
      </c>
      <c r="B13" s="59">
        <v>44774</v>
      </c>
      <c r="C13" s="59">
        <v>44708</v>
      </c>
      <c r="D13" s="53" t="s">
        <v>1742</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1746</v>
      </c>
      <c r="B14" s="59">
        <v>44774</v>
      </c>
      <c r="C14" s="59">
        <v>44713</v>
      </c>
      <c r="D14" s="53" t="s">
        <v>1747</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1748</v>
      </c>
      <c r="B15" s="59">
        <v>44774</v>
      </c>
      <c r="C15" s="59">
        <v>44757</v>
      </c>
      <c r="D15" s="53" t="s">
        <v>1749</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1750</v>
      </c>
      <c r="B16" s="59">
        <v>44774</v>
      </c>
      <c r="C16" s="59">
        <v>44734</v>
      </c>
      <c r="D16" s="53" t="s">
        <v>1749</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300</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1751</v>
      </c>
      <c r="B17" s="59">
        <v>44774</v>
      </c>
      <c r="C17" s="59">
        <v>44764</v>
      </c>
      <c r="D17" s="53" t="s">
        <v>1752</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1753</v>
      </c>
      <c r="B18" s="59">
        <v>44774</v>
      </c>
      <c r="C18" s="59">
        <v>44756</v>
      </c>
      <c r="D18" s="53" t="s">
        <v>1752</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1754</v>
      </c>
      <c r="B19" s="59">
        <v>44774</v>
      </c>
      <c r="C19" s="59">
        <v>44691</v>
      </c>
      <c r="D19" s="53" t="s">
        <v>1755</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1756</v>
      </c>
      <c r="B20" s="59">
        <v>44774</v>
      </c>
      <c r="C20" s="59">
        <v>44697</v>
      </c>
      <c r="D20" s="53" t="s">
        <v>1757</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1758</v>
      </c>
      <c r="B21" s="59">
        <v>44774</v>
      </c>
      <c r="C21" s="59">
        <v>44706</v>
      </c>
      <c r="D21" s="53" t="s">
        <v>1067</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1758</v>
      </c>
      <c r="B22" s="59">
        <v>44774</v>
      </c>
      <c r="C22" s="59">
        <v>44706</v>
      </c>
      <c r="D22" s="53" t="s">
        <v>1067</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1758</v>
      </c>
      <c r="B23" s="59">
        <v>44774</v>
      </c>
      <c r="C23" s="59">
        <v>44706</v>
      </c>
      <c r="D23" s="53" t="s">
        <v>1067</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1758</v>
      </c>
      <c r="B24" s="59">
        <v>44774</v>
      </c>
      <c r="C24" s="59">
        <v>44706</v>
      </c>
      <c r="D24" s="53" t="s">
        <v>1067</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1758</v>
      </c>
      <c r="B25" s="59">
        <v>44774</v>
      </c>
      <c r="C25" s="59">
        <v>44706</v>
      </c>
      <c r="D25" s="53" t="s">
        <v>1067</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1759</v>
      </c>
      <c r="B26" s="59">
        <v>44774</v>
      </c>
      <c r="C26" s="59">
        <v>44706</v>
      </c>
      <c r="D26" s="53" t="s">
        <v>1067</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1759</v>
      </c>
      <c r="B27" s="59">
        <v>44774</v>
      </c>
      <c r="C27" s="59">
        <v>44706</v>
      </c>
      <c r="D27" s="53" t="s">
        <v>1067</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1759</v>
      </c>
      <c r="B28" s="59">
        <v>44774</v>
      </c>
      <c r="C28" s="59">
        <v>44706</v>
      </c>
      <c r="D28" s="53" t="s">
        <v>1067</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1759</v>
      </c>
      <c r="B29" s="59">
        <v>44774</v>
      </c>
      <c r="C29" s="59">
        <v>44706</v>
      </c>
      <c r="D29" s="53" t="s">
        <v>1067</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1759</v>
      </c>
      <c r="B30" s="59">
        <v>44774</v>
      </c>
      <c r="C30" s="59">
        <v>44706</v>
      </c>
      <c r="D30" s="53" t="s">
        <v>1067</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1760</v>
      </c>
      <c r="B31" s="59">
        <v>44774</v>
      </c>
      <c r="C31" s="59">
        <v>44706</v>
      </c>
      <c r="D31" s="53" t="s">
        <v>1761</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1762</v>
      </c>
      <c r="B32" s="59">
        <v>44774</v>
      </c>
      <c r="C32" s="59">
        <v>44767</v>
      </c>
      <c r="D32" s="53" t="s">
        <v>1761</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1763</v>
      </c>
      <c r="B33" s="59">
        <v>44774</v>
      </c>
      <c r="C33" s="59">
        <v>44715</v>
      </c>
      <c r="D33" s="53" t="s">
        <v>1761</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1764</v>
      </c>
      <c r="B34" s="59">
        <v>44774</v>
      </c>
      <c r="C34" s="59">
        <v>44719</v>
      </c>
      <c r="D34" s="53" t="s">
        <v>1761</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300</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9">
        <v>44778</v>
      </c>
      <c r="C35" s="59">
        <v>44767</v>
      </c>
      <c r="D35" s="53" t="s">
        <v>1765</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300</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9">
        <v>44778</v>
      </c>
      <c r="C36" s="59">
        <v>44767</v>
      </c>
      <c r="D36" s="53" t="s">
        <v>1765</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9">
        <v>44778</v>
      </c>
      <c r="C37" s="59">
        <v>44704</v>
      </c>
      <c r="D37" s="53" t="s">
        <v>1766</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300</v>
      </c>
      <c r="J37" s="53" t="s">
        <v>307</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9">
        <v>44778</v>
      </c>
      <c r="C38" s="59">
        <v>44593</v>
      </c>
      <c r="D38" s="53" t="s">
        <v>1767</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9">
        <v>44778</v>
      </c>
      <c r="C39" s="59">
        <v>44760</v>
      </c>
      <c r="D39" s="53" t="s">
        <v>1767</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9">
        <v>44778</v>
      </c>
      <c r="C40" s="59">
        <v>44771</v>
      </c>
      <c r="D40" s="53" t="s">
        <v>1768</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9">
        <v>44778</v>
      </c>
      <c r="C41" s="59">
        <v>44762</v>
      </c>
      <c r="D41" s="53" t="s">
        <v>1769</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9">
        <v>44778</v>
      </c>
      <c r="C42" s="59">
        <v>44718</v>
      </c>
      <c r="D42" s="53" t="s">
        <v>1769</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9">
        <v>44778</v>
      </c>
      <c r="C43" s="59">
        <v>44712</v>
      </c>
      <c r="D43" s="53" t="s">
        <v>1769</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9">
        <v>44778</v>
      </c>
      <c r="C44" s="59">
        <v>44577</v>
      </c>
      <c r="D44" s="53" t="s">
        <v>1767</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9">
        <v>44778</v>
      </c>
      <c r="C45" s="59">
        <v>44720</v>
      </c>
      <c r="D45" s="53" t="s">
        <v>1767</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9">
        <v>44778</v>
      </c>
      <c r="C46" s="59">
        <v>44720</v>
      </c>
      <c r="D46" s="53" t="s">
        <v>1767</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9">
        <v>44778</v>
      </c>
      <c r="C47" s="59">
        <v>44629</v>
      </c>
      <c r="D47" s="53" t="s">
        <v>1765</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300</v>
      </c>
      <c r="J47" s="53" t="s">
        <v>307</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9">
        <v>44778</v>
      </c>
      <c r="C48" s="59">
        <v>44677</v>
      </c>
      <c r="D48" s="53" t="s">
        <v>1770</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300</v>
      </c>
      <c r="J48" s="53" t="s">
        <v>1771</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9">
        <v>44778</v>
      </c>
      <c r="C49" s="59">
        <v>44642</v>
      </c>
      <c r="D49" s="53" t="s">
        <v>1772</v>
      </c>
      <c r="E49" s="51" t="str">
        <f>IF(ISBLANK(LeaveTracker[[#This Row],[Employee Name]]),"-----",VLOOKUP(LeaveTracker[[#This Row],[Employee Name]],Employees[[Employee Name]:[Office]],7))</f>
        <v>SP/VMO</v>
      </c>
      <c r="F49" s="51" t="str">
        <f>IF(ISBLANK(LeaveTracker[[#This Row],[Employee Name]]),"-----",VLOOKUP(LeaveTracker[[#This Row],[Employee Name]],Employees[[Employee Name]:[Office]],6))</f>
        <v>REGULAR</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9">
        <v>44778</v>
      </c>
      <c r="C50" s="59">
        <v>44754</v>
      </c>
      <c r="D50" s="53" t="s">
        <v>1773</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9">
        <v>44778</v>
      </c>
      <c r="C51" s="59">
        <v>44755</v>
      </c>
      <c r="D51" s="53" t="s">
        <v>1773</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9">
        <v>44778</v>
      </c>
      <c r="C52" s="59">
        <v>44691</v>
      </c>
      <c r="D52" s="53" t="s">
        <v>1773</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9">
        <v>44778</v>
      </c>
      <c r="C53" s="59">
        <v>44691</v>
      </c>
      <c r="D53" s="53" t="s">
        <v>1773</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9">
        <v>44778</v>
      </c>
      <c r="C54" s="59">
        <v>44755</v>
      </c>
      <c r="D54" s="53" t="s">
        <v>1774</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9">
        <v>44778</v>
      </c>
      <c r="C55" s="59">
        <v>44719</v>
      </c>
      <c r="D55" s="53" t="s">
        <v>1775</v>
      </c>
      <c r="E55" s="51" t="str">
        <f>IF(ISBLANK(LeaveTracker[[#This Row],[Employee Name]]),"-----",VLOOKUP(LeaveTracker[[#This Row],[Employee Name]],Employees[[Employee Name]:[Office]],7))</f>
        <v>CENRO</v>
      </c>
      <c r="F55" s="51" t="str">
        <f>IF(ISBLANK(LeaveTracker[[#This Row],[Employee Name]]),"-----",VLOOKUP(LeaveTracker[[#This Row],[Employee Name]],Employees[[Employee Name]:[Office]],6))</f>
        <v>REGULAR</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9">
        <v>44778</v>
      </c>
      <c r="C56" s="59">
        <v>44725</v>
      </c>
      <c r="D56" s="53" t="s">
        <v>1775</v>
      </c>
      <c r="E56" s="51" t="str">
        <f>IF(ISBLANK(LeaveTracker[[#This Row],[Employee Name]]),"-----",VLOOKUP(LeaveTracker[[#This Row],[Employee Name]],Employees[[Employee Name]:[Office]],7))</f>
        <v>CENRO</v>
      </c>
      <c r="F56" s="51" t="str">
        <f>IF(ISBLANK(LeaveTracker[[#This Row],[Employee Name]]),"-----",VLOOKUP(LeaveTracker[[#This Row],[Employee Name]],Employees[[Employee Name]:[Office]],6))</f>
        <v>REGULAR</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9">
        <v>44778</v>
      </c>
      <c r="C57" s="59">
        <v>44719</v>
      </c>
      <c r="D57" s="53" t="s">
        <v>1775</v>
      </c>
      <c r="E57" s="51" t="str">
        <f>IF(ISBLANK(LeaveTracker[[#This Row],[Employee Name]]),"-----",VLOOKUP(LeaveTracker[[#This Row],[Employee Name]],Employees[[Employee Name]:[Office]],7))</f>
        <v>CENRO</v>
      </c>
      <c r="F57" s="51" t="str">
        <f>IF(ISBLANK(LeaveTracker[[#This Row],[Employee Name]]),"-----",VLOOKUP(LeaveTracker[[#This Row],[Employee Name]],Employees[[Employee Name]:[Office]],6))</f>
        <v>REGULAR</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9">
        <v>44778</v>
      </c>
      <c r="C58" s="59">
        <v>44739</v>
      </c>
      <c r="D58" s="53" t="s">
        <v>1776</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9">
        <v>44778</v>
      </c>
      <c r="C59" s="59">
        <v>44728</v>
      </c>
      <c r="D59" s="53" t="s">
        <v>1777</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9">
        <v>44778</v>
      </c>
      <c r="C60" s="59">
        <v>44680</v>
      </c>
      <c r="D60" s="53" t="s">
        <v>1777</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9">
        <v>44778</v>
      </c>
      <c r="C61" s="59">
        <v>44763</v>
      </c>
      <c r="D61" s="53" t="s">
        <v>1778</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9">
        <v>44778</v>
      </c>
      <c r="C62" s="59">
        <v>44754</v>
      </c>
      <c r="D62" s="53" t="s">
        <v>1779</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300</v>
      </c>
      <c r="J62" s="53" t="s">
        <v>307</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9">
        <v>44778</v>
      </c>
      <c r="C63" s="59">
        <v>44755</v>
      </c>
      <c r="D63" s="53" t="s">
        <v>1779</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300</v>
      </c>
      <c r="J63" s="53" t="s">
        <v>307</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9">
        <v>44778</v>
      </c>
      <c r="C64" s="59">
        <v>44756</v>
      </c>
      <c r="D64" s="53" t="s">
        <v>1779</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300</v>
      </c>
      <c r="J64" s="53" t="s">
        <v>307</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9">
        <v>44778</v>
      </c>
      <c r="C65" s="59">
        <v>44754</v>
      </c>
      <c r="D65" s="53" t="s">
        <v>1779</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300</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9">
        <v>44778</v>
      </c>
      <c r="C66" s="59">
        <v>44774</v>
      </c>
      <c r="D66" s="53" t="s">
        <v>1780</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300</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9">
        <v>44778</v>
      </c>
      <c r="C67" s="59">
        <v>44774</v>
      </c>
      <c r="D67" s="53" t="s">
        <v>1780</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9">
        <v>44778</v>
      </c>
      <c r="C68" s="59">
        <v>44750</v>
      </c>
      <c r="D68" s="53" t="s">
        <v>1780</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300</v>
      </c>
      <c r="J68" s="53" t="s">
        <v>1781</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9">
        <v>44778</v>
      </c>
      <c r="C69" s="59">
        <v>44692</v>
      </c>
      <c r="D69" s="53" t="s">
        <v>1780</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9">
        <v>44778</v>
      </c>
      <c r="C70" s="59">
        <v>44704</v>
      </c>
      <c r="D70" s="53" t="s">
        <v>1782</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9">
        <v>44778</v>
      </c>
      <c r="C71" s="59">
        <v>44704</v>
      </c>
      <c r="D71" s="53" t="s">
        <v>1782</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9">
        <v>44778</v>
      </c>
      <c r="C72" s="59">
        <v>44704</v>
      </c>
      <c r="D72" s="53" t="s">
        <v>1782</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9">
        <v>44778</v>
      </c>
      <c r="C73" s="59">
        <v>44683</v>
      </c>
      <c r="D73" s="53" t="s">
        <v>1782</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9">
        <v>44778</v>
      </c>
      <c r="C74" s="59">
        <v>44683</v>
      </c>
      <c r="D74" s="53" t="s">
        <v>1782</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9">
        <v>44778</v>
      </c>
      <c r="C75" s="59">
        <v>44683</v>
      </c>
      <c r="D75" s="53" t="s">
        <v>1782</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9">
        <v>44778</v>
      </c>
      <c r="C76" s="59">
        <v>44755</v>
      </c>
      <c r="D76" s="53" t="s">
        <v>1782</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9">
        <v>44778</v>
      </c>
      <c r="C77" s="59">
        <v>44755</v>
      </c>
      <c r="D77" s="53" t="s">
        <v>1782</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9">
        <v>44778</v>
      </c>
      <c r="C78" s="59">
        <v>44755</v>
      </c>
      <c r="D78" s="53" t="s">
        <v>1782</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9">
        <v>44778</v>
      </c>
      <c r="C79" s="59">
        <v>44754</v>
      </c>
      <c r="D79" s="53" t="s">
        <v>1783</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9">
        <v>44778</v>
      </c>
      <c r="C80" s="59">
        <v>44757</v>
      </c>
      <c r="D80" s="53" t="s">
        <v>1777</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9">
        <v>44778</v>
      </c>
      <c r="C81" s="59">
        <v>44760</v>
      </c>
      <c r="D81" s="53" t="s">
        <v>1778</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9">
        <v>44778</v>
      </c>
      <c r="C82" s="59">
        <v>44661</v>
      </c>
      <c r="D82" s="53" t="s">
        <v>1778</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300</v>
      </c>
      <c r="J82" s="53" t="s">
        <v>1784</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9">
        <v>44778</v>
      </c>
      <c r="C83" s="59">
        <v>44676</v>
      </c>
      <c r="D83" s="53" t="s">
        <v>1783</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300</v>
      </c>
      <c r="J83" s="53" t="s">
        <v>647</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9">
        <v>44778</v>
      </c>
      <c r="C84" s="59">
        <v>44655</v>
      </c>
      <c r="D84" s="53" t="s">
        <v>1783</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300</v>
      </c>
      <c r="J84" s="53" t="s">
        <v>647</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9">
        <v>44778</v>
      </c>
      <c r="C85" s="59">
        <v>44662</v>
      </c>
      <c r="D85" s="53" t="s">
        <v>1785</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9">
        <v>44778</v>
      </c>
      <c r="C86" s="59">
        <v>44714</v>
      </c>
      <c r="D86" s="53" t="s">
        <v>1786</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9">
        <v>44778</v>
      </c>
      <c r="C87" s="59">
        <v>44694</v>
      </c>
      <c r="D87" s="53" t="s">
        <v>1787</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9">
        <v>44778</v>
      </c>
      <c r="C88" s="59">
        <v>44753</v>
      </c>
      <c r="D88" s="53" t="s">
        <v>1788</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9">
        <v>44778</v>
      </c>
      <c r="C89" s="59">
        <v>44712</v>
      </c>
      <c r="D89" s="53" t="s">
        <v>1788</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9">
        <v>44778</v>
      </c>
      <c r="C90" s="59">
        <v>44700</v>
      </c>
      <c r="D90" s="53" t="s">
        <v>1788</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300</v>
      </c>
      <c r="J90" s="53" t="s">
        <v>647</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9">
        <v>44778</v>
      </c>
      <c r="C91" s="59">
        <v>44698</v>
      </c>
      <c r="D91" s="53" t="s">
        <v>1788</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9">
        <v>44778</v>
      </c>
      <c r="C92" s="59">
        <v>44719</v>
      </c>
      <c r="D92" s="53" t="s">
        <v>1789</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9">
        <v>44778</v>
      </c>
      <c r="C93" s="59">
        <v>44753</v>
      </c>
      <c r="D93" s="53" t="s">
        <v>1790</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9">
        <v>44778</v>
      </c>
      <c r="C94" s="59">
        <v>44753</v>
      </c>
      <c r="D94" s="53" t="s">
        <v>1791</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300</v>
      </c>
      <c r="J94" s="53" t="s">
        <v>694</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9">
        <v>44778</v>
      </c>
      <c r="C95" s="59">
        <v>44775</v>
      </c>
      <c r="D95" s="53" t="s">
        <v>1792</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1026</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9">
        <v>44778</v>
      </c>
      <c r="C96" s="59">
        <v>44739</v>
      </c>
      <c r="D96" s="53" t="s">
        <v>1793</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9">
        <v>44778</v>
      </c>
      <c r="C97" s="59">
        <v>44735</v>
      </c>
      <c r="D97" s="53" t="s">
        <v>1766</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300</v>
      </c>
      <c r="J97" s="53" t="s">
        <v>307</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9">
        <v>44778</v>
      </c>
      <c r="C98" s="59">
        <v>44735</v>
      </c>
      <c r="D98" s="53" t="s">
        <v>1766</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300</v>
      </c>
      <c r="J98" s="53" t="s">
        <v>307</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9">
        <v>44778</v>
      </c>
      <c r="C99" s="59">
        <v>44735</v>
      </c>
      <c r="D99" s="53" t="s">
        <v>1766</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300</v>
      </c>
      <c r="J99" s="53" t="s">
        <v>307</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9">
        <v>44778</v>
      </c>
      <c r="C100" s="59">
        <v>44774</v>
      </c>
      <c r="D100" s="53" t="s">
        <v>1780</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300</v>
      </c>
      <c r="J100" s="53" t="s">
        <v>1794</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9">
        <v>44790</v>
      </c>
      <c r="C101" s="59">
        <v>44760</v>
      </c>
      <c r="D101" s="53" t="s">
        <v>1795</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9">
        <v>44790</v>
      </c>
      <c r="C102" s="59">
        <v>44760</v>
      </c>
      <c r="D102" s="53" t="s">
        <v>1796</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300</v>
      </c>
      <c r="J102" s="53" t="s">
        <v>1739</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9">
        <v>44790</v>
      </c>
      <c r="C103" s="59">
        <v>44760</v>
      </c>
      <c r="D103" s="53" t="s">
        <v>1796</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300</v>
      </c>
      <c r="J103" s="53" t="s">
        <v>1739</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9">
        <v>44790</v>
      </c>
      <c r="C104" s="59">
        <v>44760</v>
      </c>
      <c r="D104" s="53" t="s">
        <v>1796</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300</v>
      </c>
      <c r="J104" s="53" t="s">
        <v>1739</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9">
        <v>44790</v>
      </c>
      <c r="C105" s="59">
        <v>44762</v>
      </c>
      <c r="D105" s="53" t="s">
        <v>1797</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9">
        <v>44790</v>
      </c>
      <c r="C106" s="59">
        <v>44665</v>
      </c>
      <c r="D106" s="53" t="s">
        <v>1798</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9">
        <v>44790</v>
      </c>
      <c r="C107" s="59">
        <v>44751</v>
      </c>
      <c r="D107" s="53" t="s">
        <v>1799</v>
      </c>
      <c r="E107" s="51" t="str">
        <f>IF(ISBLANK(LeaveTracker[[#This Row],[Employee Name]]),"-----",VLOOKUP(LeaveTracker[[#This Row],[Employee Name]],Employees[[Employee Name]:[Office]],7))</f>
        <v>VMO</v>
      </c>
      <c r="F107" s="51" t="str">
        <f>IF(ISBLANK(LeaveTracker[[#This Row],[Employee Name]]),"-----",VLOOKUP(LeaveTracker[[#This Row],[Employee Name]],Employees[[Employee Name]:[Office]],6))</f>
        <v>REGULAR</v>
      </c>
      <c r="G107" s="50">
        <v>44743</v>
      </c>
      <c r="H107" s="50">
        <v>44748</v>
      </c>
      <c r="I107" s="55" t="s">
        <v>300</v>
      </c>
      <c r="J107" s="53" t="s">
        <v>301</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9">
        <v>44790</v>
      </c>
      <c r="C108" s="59">
        <v>44713</v>
      </c>
      <c r="D108" s="53" t="s">
        <v>1800</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9">
        <v>44790</v>
      </c>
      <c r="C109" s="59">
        <v>44716</v>
      </c>
      <c r="D109" s="53" t="s">
        <v>1800</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9">
        <v>44790</v>
      </c>
      <c r="C110" s="59">
        <v>44712</v>
      </c>
      <c r="D110" s="53" t="s">
        <v>1801</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300</v>
      </c>
      <c r="J110" s="53" t="s">
        <v>647</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9">
        <v>44790</v>
      </c>
      <c r="C111" s="59">
        <v>44734</v>
      </c>
      <c r="D111" s="53" t="s">
        <v>1802</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9">
        <v>44790</v>
      </c>
      <c r="C112" s="59">
        <v>44712</v>
      </c>
      <c r="D112" s="53" t="s">
        <v>1803</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300</v>
      </c>
      <c r="J112" s="53" t="s">
        <v>694</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9">
        <v>44790</v>
      </c>
      <c r="C113" s="59">
        <v>44671</v>
      </c>
      <c r="D113" s="53" t="s">
        <v>1804</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9">
        <v>44790</v>
      </c>
      <c r="C114" s="59">
        <v>44709</v>
      </c>
      <c r="D114" s="53" t="s">
        <v>1804</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9">
        <v>44790</v>
      </c>
      <c r="C115" s="59">
        <v>44683</v>
      </c>
      <c r="D115" s="53" t="s">
        <v>1804</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9">
        <v>44790</v>
      </c>
      <c r="C116" s="59">
        <v>44725</v>
      </c>
      <c r="D116" s="53" t="s">
        <v>1805</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300</v>
      </c>
      <c r="J116" s="53" t="s">
        <v>1739</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9">
        <v>44790</v>
      </c>
      <c r="C117" s="59">
        <v>44725</v>
      </c>
      <c r="D117" s="53" t="s">
        <v>1805</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300</v>
      </c>
      <c r="J117" s="53" t="s">
        <v>1739</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9">
        <v>44790</v>
      </c>
      <c r="C118" s="59">
        <v>44688</v>
      </c>
      <c r="D118" s="53" t="s">
        <v>1805</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300</v>
      </c>
      <c r="J118" s="53" t="s">
        <v>1739</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9">
        <v>44790</v>
      </c>
      <c r="C119" s="59">
        <v>44732</v>
      </c>
      <c r="D119" s="53" t="s">
        <v>1806</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9">
        <v>44790</v>
      </c>
      <c r="C120" s="59">
        <v>44719</v>
      </c>
      <c r="D120" s="53" t="s">
        <v>1806</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9">
        <v>44790</v>
      </c>
      <c r="C121" s="59">
        <v>44718</v>
      </c>
      <c r="D121" s="53" t="s">
        <v>1807</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300</v>
      </c>
      <c r="J121" s="53" t="s">
        <v>1808</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9">
        <v>44790</v>
      </c>
      <c r="C122" s="59">
        <v>44741</v>
      </c>
      <c r="D122" s="53" t="s">
        <v>1809</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9">
        <v>44790</v>
      </c>
      <c r="C123" s="59">
        <v>44732</v>
      </c>
      <c r="D123" s="53" t="s">
        <v>1810</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9">
        <v>44790</v>
      </c>
      <c r="C124" s="59">
        <v>44732</v>
      </c>
      <c r="D124" s="53" t="s">
        <v>1810</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9">
        <v>44790</v>
      </c>
      <c r="C125" s="59">
        <v>44732</v>
      </c>
      <c r="D125" s="53" t="s">
        <v>1810</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9">
        <v>44790</v>
      </c>
      <c r="C126" s="59">
        <v>44732</v>
      </c>
      <c r="D126" s="53" t="s">
        <v>1810</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9">
        <v>44790</v>
      </c>
      <c r="C127" s="59">
        <v>44732</v>
      </c>
      <c r="D127" s="53" t="s">
        <v>1810</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9">
        <v>44790</v>
      </c>
      <c r="C128" s="59">
        <v>44753</v>
      </c>
      <c r="D128" s="53" t="s">
        <v>1811</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9">
        <v>44790</v>
      </c>
      <c r="C129" s="59">
        <v>44753</v>
      </c>
      <c r="D129" s="53" t="s">
        <v>1812</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9">
        <v>44790</v>
      </c>
      <c r="C130" s="59">
        <v>44753</v>
      </c>
      <c r="D130" s="53" t="s">
        <v>1812</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9">
        <v>44790</v>
      </c>
      <c r="C131" s="59">
        <v>44753</v>
      </c>
      <c r="D131" s="53" t="s">
        <v>1812</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9">
        <v>44790</v>
      </c>
      <c r="C132" s="59">
        <v>44720</v>
      </c>
      <c r="D132" s="53" t="s">
        <v>1813</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9">
        <v>44790</v>
      </c>
      <c r="C133" s="59">
        <v>44757</v>
      </c>
      <c r="D133" s="53" t="s">
        <v>1814</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9">
        <v>44790</v>
      </c>
      <c r="C134" s="59">
        <v>44757</v>
      </c>
      <c r="D134" s="53" t="s">
        <v>1814</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9">
        <v>44790</v>
      </c>
      <c r="C135" s="59">
        <v>44757</v>
      </c>
      <c r="D135" s="53" t="s">
        <v>1814</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9">
        <v>44790</v>
      </c>
      <c r="C136" s="59">
        <v>44760</v>
      </c>
      <c r="D136" s="53" t="s">
        <v>1815</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9">
        <v>44790</v>
      </c>
      <c r="C137" s="59">
        <v>44753</v>
      </c>
      <c r="D137" s="53" t="s">
        <v>1816</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9">
        <v>44790</v>
      </c>
      <c r="C138" s="59">
        <v>44732</v>
      </c>
      <c r="D138" s="53" t="s">
        <v>1817</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9">
        <v>44790</v>
      </c>
      <c r="C139" s="59">
        <v>44733</v>
      </c>
      <c r="D139" s="53" t="s">
        <v>1818</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300</v>
      </c>
      <c r="J139" s="53" t="s">
        <v>1808</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9">
        <v>44790</v>
      </c>
      <c r="C140" s="59">
        <v>44727</v>
      </c>
      <c r="D140" s="53" t="s">
        <v>1819</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9">
        <v>44790</v>
      </c>
      <c r="C141" s="59">
        <v>44727</v>
      </c>
      <c r="D141" s="53" t="s">
        <v>1819</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9">
        <v>44790</v>
      </c>
      <c r="C142" s="59">
        <v>44727</v>
      </c>
      <c r="D142" s="53" t="s">
        <v>1819</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9">
        <v>44804</v>
      </c>
      <c r="C143" s="59">
        <v>44719</v>
      </c>
      <c r="D143" s="53" t="s">
        <v>1820</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9">
        <v>44804</v>
      </c>
      <c r="C144" s="59">
        <v>44693</v>
      </c>
      <c r="D144" s="53" t="s">
        <v>1820</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9">
        <v>44804</v>
      </c>
      <c r="C145" s="59">
        <v>44699</v>
      </c>
      <c r="D145" s="53" t="s">
        <v>1821</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1026</v>
      </c>
      <c r="J145" s="53" t="s">
        <v>1026</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9">
        <v>44804</v>
      </c>
      <c r="C146" s="59">
        <v>44728</v>
      </c>
      <c r="D146" s="53" t="s">
        <v>1820</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9">
        <v>44804</v>
      </c>
      <c r="C147" s="59">
        <v>44726</v>
      </c>
      <c r="D147" s="53" t="s">
        <v>1820</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9">
        <v>44804</v>
      </c>
      <c r="C148" s="59">
        <v>44726</v>
      </c>
      <c r="D148" s="53" t="s">
        <v>1820</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9">
        <v>44804</v>
      </c>
      <c r="C149" s="59">
        <v>44798</v>
      </c>
      <c r="D149" s="53" t="s">
        <v>1822</v>
      </c>
      <c r="E149" s="51" t="str">
        <f>IF(ISBLANK(LeaveTracker[[#This Row],[Employee Name]]),"-----",VLOOKUP(LeaveTracker[[#This Row],[Employee Name]],Employees[[Employee Name]:[Office]],7))</f>
        <v>CSWDO</v>
      </c>
      <c r="F149" s="51" t="str">
        <f>IF(ISBLANK(LeaveTracker[[#This Row],[Employee Name]]),"-----",VLOOKUP(LeaveTracker[[#This Row],[Employee Name]],Employees[[Employee Name]:[Office]],6))</f>
        <v>CASUAL</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9">
        <v>44804</v>
      </c>
      <c r="C150" s="59">
        <v>44761</v>
      </c>
      <c r="D150" s="53" t="s">
        <v>1823</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9">
        <v>44804</v>
      </c>
      <c r="C151" s="59">
        <v>44755</v>
      </c>
      <c r="D151" s="53" t="s">
        <v>1824</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9">
        <v>44804</v>
      </c>
      <c r="C152" s="59">
        <v>44734</v>
      </c>
      <c r="D152" s="53" t="s">
        <v>1824</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9">
        <v>44804</v>
      </c>
      <c r="C153" s="59">
        <v>44726</v>
      </c>
      <c r="D153" s="53" t="s">
        <v>1825</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300</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9">
        <v>44804</v>
      </c>
      <c r="C154" s="59">
        <v>44725</v>
      </c>
      <c r="D154" s="53" t="s">
        <v>1825</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9">
        <v>44804</v>
      </c>
      <c r="C155" s="59">
        <v>44706</v>
      </c>
      <c r="D155" s="53" t="s">
        <v>1826</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9">
        <v>44804</v>
      </c>
      <c r="C156" s="59">
        <v>44697</v>
      </c>
      <c r="D156" s="53" t="s">
        <v>257</v>
      </c>
      <c r="E156" s="51" t="str">
        <f>IF(ISBLANK(LeaveTracker[[#This Row],[Employee Name]]),"-----",VLOOKUP(LeaveTracker[[#This Row],[Employee Name]],Employees[[Employee Name]:[Office]],7))</f>
        <v>TICC/TCCH</v>
      </c>
      <c r="F156" s="51" t="str">
        <f>IF(ISBLANK(LeaveTracker[[#This Row],[Employee Name]]),"-----",VLOOKUP(LeaveTracker[[#This Row],[Employee Name]],Employees[[Employee Name]:[Office]],6))</f>
        <v>CASUAL</v>
      </c>
      <c r="G156" s="50">
        <v>44694</v>
      </c>
      <c r="H156" s="50">
        <v>44694</v>
      </c>
      <c r="I156" s="55" t="s">
        <v>300</v>
      </c>
      <c r="J156" s="53" t="s">
        <v>1808</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9">
        <v>44804</v>
      </c>
      <c r="C157" s="59">
        <v>44714</v>
      </c>
      <c r="D157" s="53" t="s">
        <v>1827</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9">
        <v>44804</v>
      </c>
      <c r="C158" s="59">
        <v>44714</v>
      </c>
      <c r="D158" s="53" t="s">
        <v>1827</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9">
        <v>44804</v>
      </c>
      <c r="C159" s="59">
        <v>44714</v>
      </c>
      <c r="D159" s="53" t="s">
        <v>1827</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9">
        <v>44804</v>
      </c>
      <c r="C160" s="59">
        <v>44746</v>
      </c>
      <c r="D160" s="53" t="s">
        <v>1828</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9">
        <v>44804</v>
      </c>
      <c r="C161" s="59">
        <v>44746</v>
      </c>
      <c r="D161" s="53" t="s">
        <v>1828</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9">
        <v>44804</v>
      </c>
      <c r="C162" s="59">
        <v>44741</v>
      </c>
      <c r="D162" s="53" t="s">
        <v>1829</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9">
        <v>44804</v>
      </c>
      <c r="C163" s="59">
        <v>44743</v>
      </c>
      <c r="D163" s="53" t="s">
        <v>1830</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9">
        <v>44804</v>
      </c>
      <c r="C164" s="59">
        <v>44746</v>
      </c>
      <c r="D164" s="53" t="s">
        <v>1831</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9">
        <v>44804</v>
      </c>
      <c r="C165" s="59">
        <v>44741</v>
      </c>
      <c r="D165" s="53" t="s">
        <v>1832</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9">
        <v>44804</v>
      </c>
      <c r="C166" s="59">
        <v>44739</v>
      </c>
      <c r="D166" s="53" t="s">
        <v>1833</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9">
        <v>44804</v>
      </c>
      <c r="C167" s="59">
        <v>44738</v>
      </c>
      <c r="D167" s="53" t="s">
        <v>1834</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9">
        <v>44804</v>
      </c>
      <c r="C168" s="59">
        <v>44739</v>
      </c>
      <c r="D168" s="53" t="s">
        <v>347</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9">
        <v>44804</v>
      </c>
      <c r="C169" s="59">
        <v>44764</v>
      </c>
      <c r="D169" s="53" t="s">
        <v>1056</v>
      </c>
      <c r="E169" s="51" t="str">
        <f>IF(ISBLANK(LeaveTracker[[#This Row],[Employee Name]]),"-----",VLOOKUP(LeaveTracker[[#This Row],[Employee Name]],Employees[[Employee Name]:[Office]],7))</f>
        <v>CHO</v>
      </c>
      <c r="F169" s="51" t="str">
        <f>IF(ISBLANK(LeaveTracker[[#This Row],[Employee Name]]),"-----",VLOOKUP(LeaveTracker[[#This Row],[Employee Name]],Employees[[Employee Name]:[Office]],6))</f>
        <v>REGULAR</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9">
        <v>44806</v>
      </c>
      <c r="C170" s="59">
        <v>44742</v>
      </c>
      <c r="D170" s="53" t="s">
        <v>1806</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300</v>
      </c>
      <c r="J170" s="53" t="s">
        <v>1808</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9">
        <v>44806</v>
      </c>
      <c r="C171" s="59">
        <v>44748</v>
      </c>
      <c r="D171" s="53" t="s">
        <v>1835</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9">
        <v>44806</v>
      </c>
      <c r="C172" s="59">
        <v>44673</v>
      </c>
      <c r="D172" s="53" t="s">
        <v>1836</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9">
        <v>44806</v>
      </c>
      <c r="C173" s="59">
        <v>44713</v>
      </c>
      <c r="D173" s="53" t="s">
        <v>1837</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9">
        <v>44806</v>
      </c>
      <c r="C174" s="59">
        <v>44711</v>
      </c>
      <c r="D174" s="53" t="s">
        <v>1837</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9">
        <v>44806</v>
      </c>
      <c r="C175" s="59">
        <v>44763</v>
      </c>
      <c r="D175" s="53" t="s">
        <v>1838</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9">
        <v>44806</v>
      </c>
      <c r="C176" s="59">
        <v>44734</v>
      </c>
      <c r="D176" s="53" t="s">
        <v>1838</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300</v>
      </c>
      <c r="J176" s="53" t="s">
        <v>1808</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9">
        <v>44806</v>
      </c>
      <c r="C177" s="59">
        <v>44767</v>
      </c>
      <c r="D177" s="53" t="s">
        <v>1837</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9">
        <v>44806</v>
      </c>
      <c r="C178" s="59">
        <v>44767</v>
      </c>
      <c r="D178" s="53" t="s">
        <v>1837</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9">
        <v>44806</v>
      </c>
      <c r="C179" s="59">
        <v>44767</v>
      </c>
      <c r="D179" s="53" t="s">
        <v>1837</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9">
        <v>44806</v>
      </c>
      <c r="C180" s="59">
        <v>44706</v>
      </c>
      <c r="D180" s="53" t="s">
        <v>1837</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9">
        <v>44806</v>
      </c>
      <c r="C181" s="59">
        <v>44706</v>
      </c>
      <c r="D181" s="53" t="s">
        <v>1837</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9">
        <v>44806</v>
      </c>
      <c r="C182" s="59">
        <v>44740</v>
      </c>
      <c r="D182" s="53" t="s">
        <v>1795</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9">
        <v>44806</v>
      </c>
      <c r="C183" s="59">
        <v>44739</v>
      </c>
      <c r="D183" s="53" t="s">
        <v>1839</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9">
        <v>44806</v>
      </c>
      <c r="C184" s="59">
        <v>44699</v>
      </c>
      <c r="D184" s="53" t="s">
        <v>1840</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9">
        <v>44806</v>
      </c>
      <c r="C185" s="59">
        <v>44760</v>
      </c>
      <c r="D185" s="53" t="s">
        <v>1841</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9">
        <v>44806</v>
      </c>
      <c r="C186" s="59">
        <v>44755</v>
      </c>
      <c r="D186" s="53" t="s">
        <v>1841</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9">
        <v>44806</v>
      </c>
      <c r="C187" s="59">
        <v>44747</v>
      </c>
      <c r="D187" s="53" t="s">
        <v>1820</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9">
        <v>44806</v>
      </c>
      <c r="C188" s="59">
        <v>44748</v>
      </c>
      <c r="D188" s="53" t="s">
        <v>1820</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9">
        <v>44806</v>
      </c>
      <c r="C189" s="59">
        <v>44747</v>
      </c>
      <c r="D189" s="53" t="s">
        <v>1842</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9">
        <v>44806</v>
      </c>
      <c r="C190" s="59">
        <v>44748</v>
      </c>
      <c r="D190" s="53" t="s">
        <v>1843</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9">
        <v>44806</v>
      </c>
      <c r="C191" s="59">
        <v>44747</v>
      </c>
      <c r="D191" s="53" t="s">
        <v>1826</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9">
        <v>44806</v>
      </c>
      <c r="C192" s="59">
        <v>44753</v>
      </c>
      <c r="D192" s="53" t="s">
        <v>1844</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9">
        <v>44806</v>
      </c>
      <c r="C193" s="59">
        <v>44686</v>
      </c>
      <c r="D193" s="53" t="s">
        <v>1842</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9">
        <v>44806</v>
      </c>
      <c r="C194" s="59">
        <v>44725</v>
      </c>
      <c r="D194" s="53" t="s">
        <v>1841</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9">
        <v>44806</v>
      </c>
      <c r="C195" s="59">
        <v>44746</v>
      </c>
      <c r="D195" s="53" t="s">
        <v>1845</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9">
        <v>44806</v>
      </c>
      <c r="C196" s="59">
        <v>44767</v>
      </c>
      <c r="D196" s="53" t="s">
        <v>1846</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9">
        <v>44806</v>
      </c>
      <c r="C197" s="59">
        <v>44767</v>
      </c>
      <c r="D197" s="53" t="s">
        <v>1846</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9">
        <v>44806</v>
      </c>
      <c r="C198" s="59">
        <v>44756</v>
      </c>
      <c r="D198" s="53" t="s">
        <v>1793</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9">
        <v>44806</v>
      </c>
      <c r="C199" s="59">
        <v>44767</v>
      </c>
      <c r="D199" s="53" t="s">
        <v>1847</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9">
        <v>44806</v>
      </c>
      <c r="C200" s="59">
        <v>44727</v>
      </c>
      <c r="D200" s="53" t="s">
        <v>1848</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9">
        <v>44806</v>
      </c>
      <c r="C201" s="59">
        <v>44677</v>
      </c>
      <c r="D201" s="53" t="s">
        <v>1848</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9">
        <v>44806</v>
      </c>
      <c r="C202" s="59">
        <v>44748</v>
      </c>
      <c r="D202" s="53" t="s">
        <v>1849</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300</v>
      </c>
      <c r="J202" s="53" t="s">
        <v>1739</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9">
        <v>44806</v>
      </c>
      <c r="C203" s="59">
        <v>44697</v>
      </c>
      <c r="D203" s="53" t="s">
        <v>1849</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300</v>
      </c>
      <c r="J203" s="53" t="s">
        <v>1808</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9">
        <v>44806</v>
      </c>
      <c r="C204" s="59">
        <v>44697</v>
      </c>
      <c r="D204" s="53" t="s">
        <v>1849</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300</v>
      </c>
      <c r="J204" s="53" t="s">
        <v>1739</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9">
        <v>44806</v>
      </c>
      <c r="C205" s="59">
        <v>44677</v>
      </c>
      <c r="D205" s="53" t="s">
        <v>1850</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300</v>
      </c>
      <c r="J205" s="53" t="s">
        <v>1739</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9">
        <v>44806</v>
      </c>
      <c r="C206" s="59">
        <v>44677</v>
      </c>
      <c r="D206" s="53" t="s">
        <v>1850</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300</v>
      </c>
      <c r="J206" s="53" t="s">
        <v>1739</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9">
        <v>44806</v>
      </c>
      <c r="C207" s="59">
        <v>44753</v>
      </c>
      <c r="D207" s="53" t="s">
        <v>1851</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300</v>
      </c>
      <c r="J207" s="53" t="s">
        <v>1039</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9">
        <v>44806</v>
      </c>
      <c r="C208" s="59">
        <v>44739</v>
      </c>
      <c r="D208" s="53" t="s">
        <v>1847</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9">
        <v>44806</v>
      </c>
      <c r="C209" s="59">
        <v>44755</v>
      </c>
      <c r="D209" s="53" t="s">
        <v>1852</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300</v>
      </c>
      <c r="J209" s="53" t="s">
        <v>1808</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9">
        <v>44806</v>
      </c>
      <c r="C210" s="59">
        <v>44757</v>
      </c>
      <c r="D210" s="53" t="s">
        <v>1847</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300</v>
      </c>
      <c r="J210" s="53" t="s">
        <v>1808</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9">
        <v>44806</v>
      </c>
      <c r="C211" s="59">
        <v>44719</v>
      </c>
      <c r="D211" s="53" t="s">
        <v>1847</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9">
        <v>44806</v>
      </c>
      <c r="C212" s="59">
        <v>44756</v>
      </c>
      <c r="D212" s="53" t="s">
        <v>1852</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9">
        <v>44806</v>
      </c>
      <c r="C213" s="59">
        <v>44705</v>
      </c>
      <c r="D213" s="53" t="s">
        <v>1853</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9">
        <v>44806</v>
      </c>
      <c r="C214" s="59">
        <v>44751</v>
      </c>
      <c r="D214" s="53" t="s">
        <v>1854</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9">
        <v>44806</v>
      </c>
      <c r="C215" s="59">
        <v>44755</v>
      </c>
      <c r="D215" s="53" t="s">
        <v>1855</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9">
        <v>44806</v>
      </c>
      <c r="C216" s="59">
        <v>44701</v>
      </c>
      <c r="D216" s="53" t="s">
        <v>1841</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300</v>
      </c>
      <c r="J216" s="53" t="s">
        <v>1808</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9">
        <v>44806</v>
      </c>
      <c r="C217" s="59">
        <v>44683</v>
      </c>
      <c r="D217" s="53" t="s">
        <v>1841</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9">
        <v>44811</v>
      </c>
      <c r="C218" s="59">
        <v>44670</v>
      </c>
      <c r="D218" s="53" t="s">
        <v>1792</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9">
        <v>44811</v>
      </c>
      <c r="C219" s="59">
        <v>44589</v>
      </c>
      <c r="D219" s="53" t="s">
        <v>1780</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300</v>
      </c>
      <c r="J219" s="53" t="s">
        <v>1808</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9">
        <v>44811</v>
      </c>
      <c r="C220" s="59">
        <v>44750</v>
      </c>
      <c r="D220" s="53" t="s">
        <v>1778</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9">
        <v>44811</v>
      </c>
      <c r="C221" s="59">
        <v>44741</v>
      </c>
      <c r="D221" s="53" t="s">
        <v>1778</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9">
        <v>44811</v>
      </c>
      <c r="C222" s="59">
        <v>44746</v>
      </c>
      <c r="D222" s="53" t="s">
        <v>1135</v>
      </c>
      <c r="E222" s="51">
        <f>IF(ISBLANK(LeaveTracker[[#This Row],[Employee Name]]),"-----",VLOOKUP(LeaveTracker[[#This Row],[Employee Name]],Employees[[Employee Name]:[Office]],7))</f>
        <v>0</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9">
        <v>44811</v>
      </c>
      <c r="C223" s="59">
        <v>44746</v>
      </c>
      <c r="D223" s="53" t="s">
        <v>1135</v>
      </c>
      <c r="E223" s="51">
        <f>IF(ISBLANK(LeaveTracker[[#This Row],[Employee Name]]),"-----",VLOOKUP(LeaveTracker[[#This Row],[Employee Name]],Employees[[Employee Name]:[Office]],7))</f>
        <v>0</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9">
        <v>44811</v>
      </c>
      <c r="C224" s="59">
        <v>44740</v>
      </c>
      <c r="D224" s="53" t="s">
        <v>1737</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300</v>
      </c>
      <c r="J224" s="53" t="s">
        <v>1739</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9">
        <v>44811</v>
      </c>
      <c r="C225" s="59">
        <v>44742</v>
      </c>
      <c r="D225" s="53" t="s">
        <v>1856</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300</v>
      </c>
      <c r="J225" s="53" t="s">
        <v>1739</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9">
        <v>44811</v>
      </c>
      <c r="C226" s="59">
        <v>44753</v>
      </c>
      <c r="D226" s="53" t="s">
        <v>1857</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300</v>
      </c>
      <c r="J226" s="53" t="s">
        <v>1808</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9">
        <v>44811</v>
      </c>
      <c r="C227" s="59">
        <v>44749</v>
      </c>
      <c r="D227" s="53" t="s">
        <v>1858</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9">
        <v>44811</v>
      </c>
      <c r="C228" s="59">
        <v>44750</v>
      </c>
      <c r="D228" s="53" t="s">
        <v>1859</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9">
        <v>44811</v>
      </c>
      <c r="C229" s="59">
        <v>44718</v>
      </c>
      <c r="D229" s="53" t="s">
        <v>1852</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9">
        <v>44811</v>
      </c>
      <c r="C230" s="59">
        <v>44799</v>
      </c>
      <c r="D230" s="53" t="s">
        <v>1860</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9">
        <v>44811</v>
      </c>
      <c r="C231" s="59">
        <v>44799</v>
      </c>
      <c r="D231" s="53" t="s">
        <v>1860</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9">
        <v>44811</v>
      </c>
      <c r="C232" s="59">
        <v>44692</v>
      </c>
      <c r="D232" s="53" t="s">
        <v>1860</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9">
        <v>44811</v>
      </c>
      <c r="C233" s="59">
        <v>44781</v>
      </c>
      <c r="D233" s="53" t="s">
        <v>1790</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9">
        <v>44811</v>
      </c>
      <c r="C234" s="59">
        <v>44781</v>
      </c>
      <c r="D234" s="53" t="s">
        <v>1790</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9">
        <v>44811</v>
      </c>
      <c r="C235" s="59">
        <v>44777</v>
      </c>
      <c r="D235" s="53" t="s">
        <v>738</v>
      </c>
      <c r="E235" s="51" t="str">
        <f>IF(ISBLANK(LeaveTracker[[#This Row],[Employee Name]]),"-----",VLOOKUP(LeaveTracker[[#This Row],[Employee Name]],Employees[[Employee Name]:[Office]],7))</f>
        <v>SP</v>
      </c>
      <c r="F235" s="51" t="str">
        <f>IF(ISBLANK(LeaveTracker[[#This Row],[Employee Name]]),"-----",VLOOKUP(LeaveTracker[[#This Row],[Employee Name]],Employees[[Employee Name]:[Office]],6))</f>
        <v>CASUAL</v>
      </c>
      <c r="G235" s="50">
        <v>44789</v>
      </c>
      <c r="H235" s="50">
        <v>44789</v>
      </c>
      <c r="I235" s="55" t="s">
        <v>300</v>
      </c>
      <c r="J235" s="53" t="s">
        <v>1808</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9">
        <v>44811</v>
      </c>
      <c r="C236" s="59">
        <v>44757</v>
      </c>
      <c r="D236" s="53" t="s">
        <v>1861</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9">
        <v>44811</v>
      </c>
      <c r="C237" s="59">
        <v>44776</v>
      </c>
      <c r="D237" s="53" t="s">
        <v>1862</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9">
        <v>44811</v>
      </c>
      <c r="C238" s="59">
        <v>44741</v>
      </c>
      <c r="D238" s="53" t="s">
        <v>1863</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9">
        <v>44811</v>
      </c>
      <c r="C239" s="59">
        <v>44747</v>
      </c>
      <c r="D239" s="53" t="s">
        <v>1864</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9">
        <v>44811</v>
      </c>
      <c r="C240" s="59">
        <v>44785</v>
      </c>
      <c r="D240" s="53" t="s">
        <v>1847</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9">
        <v>44811</v>
      </c>
      <c r="C241" s="59">
        <v>44781</v>
      </c>
      <c r="D241" s="53" t="s">
        <v>1847</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9">
        <v>44819</v>
      </c>
      <c r="C242" s="59">
        <v>44783</v>
      </c>
      <c r="D242" s="53" t="s">
        <v>1865</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300</v>
      </c>
      <c r="J242" s="53" t="s">
        <v>694</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9">
        <v>44831</v>
      </c>
      <c r="C243" s="59">
        <v>44826</v>
      </c>
      <c r="D243" s="53" t="s">
        <v>1067</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300</v>
      </c>
      <c r="J243" s="53" t="s">
        <v>694</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9">
        <v>44838</v>
      </c>
      <c r="C244" s="59">
        <v>44757</v>
      </c>
      <c r="D244" s="53" t="s">
        <v>1772</v>
      </c>
      <c r="E244" s="51" t="str">
        <f>IF(ISBLANK(LeaveTracker[[#This Row],[Employee Name]]),"-----",VLOOKUP(LeaveTracker[[#This Row],[Employee Name]],Employees[[Employee Name]:[Office]],7))</f>
        <v>SP/VMO</v>
      </c>
      <c r="F244" s="51" t="str">
        <f>IF(ISBLANK(LeaveTracker[[#This Row],[Employee Name]]),"-----",VLOOKUP(LeaveTracker[[#This Row],[Employee Name]],Employees[[Employee Name]:[Office]],6))</f>
        <v>REGULAR</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9">
        <v>44838</v>
      </c>
      <c r="C245" s="59">
        <v>44770</v>
      </c>
      <c r="D245" s="53" t="s">
        <v>1772</v>
      </c>
      <c r="E245" s="51" t="str">
        <f>IF(ISBLANK(LeaveTracker[[#This Row],[Employee Name]]),"-----",VLOOKUP(LeaveTracker[[#This Row],[Employee Name]],Employees[[Employee Name]:[Office]],7))</f>
        <v>SP/VMO</v>
      </c>
      <c r="F245" s="51" t="str">
        <f>IF(ISBLANK(LeaveTracker[[#This Row],[Employee Name]]),"-----",VLOOKUP(LeaveTracker[[#This Row],[Employee Name]],Employees[[Employee Name]:[Office]],6))</f>
        <v>REGULAR</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9">
        <v>44838</v>
      </c>
      <c r="C246" s="59">
        <v>44833</v>
      </c>
      <c r="D246" s="53" t="s">
        <v>1772</v>
      </c>
      <c r="E246" s="51" t="str">
        <f>IF(ISBLANK(LeaveTracker[[#This Row],[Employee Name]]),"-----",VLOOKUP(LeaveTracker[[#This Row],[Employee Name]],Employees[[Employee Name]:[Office]],7))</f>
        <v>SP/VMO</v>
      </c>
      <c r="F246" s="51" t="str">
        <f>IF(ISBLANK(LeaveTracker[[#This Row],[Employee Name]]),"-----",VLOOKUP(LeaveTracker[[#This Row],[Employee Name]],Employees[[Employee Name]:[Office]],6))</f>
        <v>REGULAR</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9">
        <v>44838</v>
      </c>
      <c r="C247" s="59">
        <v>44774</v>
      </c>
      <c r="D247" s="53" t="s">
        <v>1288</v>
      </c>
      <c r="E247" s="51" t="str">
        <f>IF(ISBLANK(LeaveTracker[[#This Row],[Employee Name]]),"-----",VLOOKUP(LeaveTracker[[#This Row],[Employee Name]],Employees[[Employee Name]:[Office]],7))</f>
        <v>ONT</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9">
        <v>44838</v>
      </c>
      <c r="C248" s="59">
        <v>44795</v>
      </c>
      <c r="D248" s="53" t="s">
        <v>1866</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9">
        <v>44838</v>
      </c>
      <c r="C249" s="59">
        <v>44795</v>
      </c>
      <c r="D249" s="53" t="s">
        <v>1866</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9">
        <v>44838</v>
      </c>
      <c r="C250" s="59">
        <v>44809</v>
      </c>
      <c r="D250" s="53" t="s">
        <v>1866</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9">
        <v>44838</v>
      </c>
      <c r="C251" s="59">
        <v>44811</v>
      </c>
      <c r="D251" s="53" t="s">
        <v>1867</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9">
        <v>44838</v>
      </c>
      <c r="C252" s="59">
        <v>44803</v>
      </c>
      <c r="D252" s="53" t="s">
        <v>1774</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9">
        <v>44838</v>
      </c>
      <c r="C253" s="59">
        <v>44811</v>
      </c>
      <c r="D253" s="53" t="s">
        <v>1868</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1026</v>
      </c>
      <c r="J253" s="53" t="s">
        <v>1026</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9">
        <v>44838</v>
      </c>
      <c r="C254" s="59">
        <v>44769</v>
      </c>
      <c r="D254" s="53" t="s">
        <v>1755</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9">
        <v>44838</v>
      </c>
      <c r="C255" s="59">
        <v>44770</v>
      </c>
      <c r="D255" s="53" t="s">
        <v>1806</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9">
        <v>44838</v>
      </c>
      <c r="C256" s="59">
        <v>44767</v>
      </c>
      <c r="D256" s="53" t="s">
        <v>1801</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9">
        <v>44838</v>
      </c>
      <c r="C257" s="59">
        <v>44768</v>
      </c>
      <c r="D257" s="53" t="s">
        <v>1801</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9">
        <v>44838</v>
      </c>
      <c r="C258" s="59">
        <v>44768</v>
      </c>
      <c r="D258" s="53" t="s">
        <v>1749</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9">
        <v>44838</v>
      </c>
      <c r="C259" s="59">
        <v>44763</v>
      </c>
      <c r="D259" s="53" t="s">
        <v>1749</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9">
        <v>44838</v>
      </c>
      <c r="C260" s="59">
        <v>44739</v>
      </c>
      <c r="D260" s="53" t="s">
        <v>1869</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9">
        <v>44838</v>
      </c>
      <c r="C261" s="59">
        <v>44718</v>
      </c>
      <c r="D261" s="53" t="s">
        <v>1869</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9">
        <v>44838</v>
      </c>
      <c r="C262" s="59">
        <v>44767</v>
      </c>
      <c r="D262" s="53" t="s">
        <v>1869</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300</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9">
        <v>44838</v>
      </c>
      <c r="C263" s="59">
        <v>44770</v>
      </c>
      <c r="D263" s="53" t="s">
        <v>1783</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9">
        <v>44838</v>
      </c>
      <c r="C264" s="59">
        <v>44770</v>
      </c>
      <c r="D264" s="53" t="s">
        <v>1774</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9">
        <v>44838</v>
      </c>
      <c r="C265" s="59">
        <v>44812</v>
      </c>
      <c r="D265" s="53" t="s">
        <v>1869</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9">
        <v>44838</v>
      </c>
      <c r="C266" s="59">
        <v>44811</v>
      </c>
      <c r="D266" s="53" t="s">
        <v>304</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9">
        <v>44838</v>
      </c>
      <c r="C267" s="59">
        <v>44743</v>
      </c>
      <c r="D267" s="53" t="s">
        <v>1870</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9">
        <v>44838</v>
      </c>
      <c r="C268" s="59">
        <v>44795</v>
      </c>
      <c r="D268" s="53" t="s">
        <v>1871</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300</v>
      </c>
      <c r="J268" s="53" t="s">
        <v>301</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9">
        <v>44838</v>
      </c>
      <c r="C269" s="59">
        <v>44797</v>
      </c>
      <c r="D269" s="53" t="s">
        <v>1872</v>
      </c>
      <c r="E269" s="51" t="str">
        <f>IF(ISBLANK(LeaveTracker[[#This Row],[Employee Name]]),"-----",VLOOKUP(LeaveTracker[[#This Row],[Employee Name]],Employees[[Employee Name]:[Office]],7))</f>
        <v>EDP</v>
      </c>
      <c r="F269" s="51" t="str">
        <f>IF(ISBLANK(LeaveTracker[[#This Row],[Employee Name]]),"-----",VLOOKUP(LeaveTracker[[#This Row],[Employee Name]],Employees[[Employee Name]:[Office]],6))</f>
        <v>CASUAL</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9">
        <v>44838</v>
      </c>
      <c r="C270" s="59">
        <v>44797</v>
      </c>
      <c r="D270" s="53" t="s">
        <v>711</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9">
        <v>44838</v>
      </c>
      <c r="C271" s="59">
        <v>44797</v>
      </c>
      <c r="D271" s="53" t="s">
        <v>711</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9">
        <v>44844</v>
      </c>
      <c r="C272" s="59">
        <v>44769</v>
      </c>
      <c r="D272" s="53" t="s">
        <v>1769</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9">
        <v>44844</v>
      </c>
      <c r="C273" s="59">
        <v>44768</v>
      </c>
      <c r="D273" s="53" t="s">
        <v>1860</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300</v>
      </c>
      <c r="J273" s="53" t="s">
        <v>1808</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9">
        <v>44844</v>
      </c>
      <c r="C274" s="59">
        <v>44768</v>
      </c>
      <c r="D274" s="53" t="s">
        <v>1860</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300</v>
      </c>
      <c r="J274" s="53" t="s">
        <v>1808</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9">
        <v>44844</v>
      </c>
      <c r="C275" s="59">
        <v>44767</v>
      </c>
      <c r="D275" s="53" t="s">
        <v>1873</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9">
        <v>44844</v>
      </c>
      <c r="C276" s="59">
        <v>44767</v>
      </c>
      <c r="D276" s="53" t="s">
        <v>1874</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9">
        <v>44844</v>
      </c>
      <c r="C277" s="59">
        <v>44767</v>
      </c>
      <c r="D277" s="53" t="s">
        <v>1815</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300</v>
      </c>
      <c r="J277" s="53" t="s">
        <v>1739</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9">
        <v>44844</v>
      </c>
      <c r="C278" s="59">
        <v>44769</v>
      </c>
      <c r="D278" s="53" t="s">
        <v>1810</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9">
        <v>44844</v>
      </c>
      <c r="C279" s="59">
        <v>44770</v>
      </c>
      <c r="D279" s="53" t="s">
        <v>1811</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9">
        <v>44844</v>
      </c>
      <c r="C280" s="59">
        <v>44767</v>
      </c>
      <c r="D280" s="53" t="s">
        <v>1812</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9">
        <v>44844</v>
      </c>
      <c r="C281" s="59">
        <v>44767</v>
      </c>
      <c r="D281" s="53" t="s">
        <v>1812</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9">
        <v>44844</v>
      </c>
      <c r="C282" s="59">
        <v>44768</v>
      </c>
      <c r="D282" s="53" t="s">
        <v>1812</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9">
        <v>44844</v>
      </c>
      <c r="C283" s="59">
        <v>44767</v>
      </c>
      <c r="D283" s="53" t="s">
        <v>1776</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9">
        <v>44844</v>
      </c>
      <c r="C284" s="59">
        <v>44769</v>
      </c>
      <c r="D284" s="53" t="s">
        <v>1849</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300</v>
      </c>
      <c r="J284" s="53" t="s">
        <v>1808</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9">
        <v>44844</v>
      </c>
      <c r="C285" s="59">
        <v>44708</v>
      </c>
      <c r="D285" s="53" t="s">
        <v>1875</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1026</v>
      </c>
      <c r="J285" s="53" t="s">
        <v>1026</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9">
        <v>44844</v>
      </c>
      <c r="C286" s="59">
        <v>44768</v>
      </c>
      <c r="D286" s="53" t="s">
        <v>1843</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9">
        <v>44844</v>
      </c>
      <c r="C287" s="59">
        <v>44770</v>
      </c>
      <c r="D287" s="53" t="s">
        <v>1845</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9">
        <v>44844</v>
      </c>
      <c r="C288" s="59">
        <v>44770</v>
      </c>
      <c r="D288" s="53" t="s">
        <v>1845</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9">
        <v>44844</v>
      </c>
      <c r="C289" s="59">
        <v>44767</v>
      </c>
      <c r="D289" s="53" t="s">
        <v>1854</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9">
        <v>44844</v>
      </c>
      <c r="C290" s="59">
        <v>44760</v>
      </c>
      <c r="D290" s="53" t="s">
        <v>1851</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9">
        <v>44844</v>
      </c>
      <c r="C291" s="59">
        <v>44760</v>
      </c>
      <c r="D291" s="53" t="s">
        <v>1851</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9">
        <v>44845</v>
      </c>
      <c r="C292" s="59">
        <v>44676</v>
      </c>
      <c r="D292" s="53" t="s">
        <v>1876</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9">
        <v>44845</v>
      </c>
      <c r="C293" s="59">
        <v>44793</v>
      </c>
      <c r="D293" s="53" t="s">
        <v>1859</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300</v>
      </c>
      <c r="J293" s="53" t="s">
        <v>1808</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9">
        <v>44845</v>
      </c>
      <c r="C294" s="59">
        <v>44775</v>
      </c>
      <c r="D294" s="53" t="s">
        <v>1782</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9">
        <v>44845</v>
      </c>
      <c r="C295" s="59">
        <v>44775</v>
      </c>
      <c r="D295" s="53" t="s">
        <v>1782</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9">
        <v>44845</v>
      </c>
      <c r="C296" s="59">
        <v>44775</v>
      </c>
      <c r="D296" s="53" t="s">
        <v>1773</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9">
        <v>44845</v>
      </c>
      <c r="C297" s="59">
        <v>44775</v>
      </c>
      <c r="D297" s="53" t="s">
        <v>1773</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9">
        <v>44845</v>
      </c>
      <c r="C298" s="59">
        <v>44754</v>
      </c>
      <c r="D298" s="53" t="s">
        <v>1845</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9">
        <v>44845</v>
      </c>
      <c r="C299" s="59">
        <v>44685</v>
      </c>
      <c r="D299" s="53" t="s">
        <v>1845</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1026</v>
      </c>
      <c r="J299" s="53" t="s">
        <v>1026</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9">
        <v>44845</v>
      </c>
      <c r="C300" s="59">
        <v>44762</v>
      </c>
      <c r="D300" s="53" t="s">
        <v>1845</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1026</v>
      </c>
      <c r="J300" s="53" t="s">
        <v>1026</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9">
        <v>44845</v>
      </c>
      <c r="C301" s="59">
        <v>44762</v>
      </c>
      <c r="D301" s="53" t="s">
        <v>1845</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1026</v>
      </c>
      <c r="J301" s="53" t="s">
        <v>1877</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9">
        <v>44845</v>
      </c>
      <c r="C302" s="59">
        <v>44782</v>
      </c>
      <c r="D302" s="53" t="s">
        <v>1806</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300</v>
      </c>
      <c r="J302" s="53" t="s">
        <v>1808</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9">
        <v>44845</v>
      </c>
      <c r="C303" s="59">
        <v>44670</v>
      </c>
      <c r="D303" s="53" t="s">
        <v>1845</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1026</v>
      </c>
      <c r="J303" s="53" t="s">
        <v>1026</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9">
        <v>44845</v>
      </c>
      <c r="C304" s="59">
        <v>44670</v>
      </c>
      <c r="D304" s="53" t="s">
        <v>1845</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1026</v>
      </c>
      <c r="J304" s="53" t="s">
        <v>1026</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9">
        <v>44845</v>
      </c>
      <c r="C305" s="59">
        <v>44781</v>
      </c>
      <c r="D305" s="53" t="s">
        <v>1878</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9">
        <v>44845</v>
      </c>
      <c r="C306" s="59">
        <v>44781</v>
      </c>
      <c r="D306" s="53" t="s">
        <v>1878</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300</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9">
        <v>44845</v>
      </c>
      <c r="C307" s="59">
        <v>44776</v>
      </c>
      <c r="D307" s="53" t="s">
        <v>1879</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9">
        <v>44845</v>
      </c>
      <c r="C308" s="59">
        <v>44685</v>
      </c>
      <c r="D308" s="53" t="s">
        <v>1880</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9">
        <v>44845</v>
      </c>
      <c r="C309" s="59">
        <v>44719</v>
      </c>
      <c r="D309" s="53" t="s">
        <v>1880</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9">
        <v>44845</v>
      </c>
      <c r="C310" s="59">
        <v>44700</v>
      </c>
      <c r="D310" s="53" t="s">
        <v>1881</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9">
        <v>44845</v>
      </c>
      <c r="C311" s="59">
        <v>44774</v>
      </c>
      <c r="D311" s="53" t="s">
        <v>1881</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300</v>
      </c>
      <c r="J311" s="53" t="s">
        <v>1808</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9">
        <v>44845</v>
      </c>
      <c r="C312" s="59">
        <v>44692</v>
      </c>
      <c r="D312" s="53" t="s">
        <v>1882</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300</v>
      </c>
      <c r="J312" s="53" t="s">
        <v>1739</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9">
        <v>44845</v>
      </c>
      <c r="C313" s="59">
        <v>44774</v>
      </c>
      <c r="D313" s="53" t="s">
        <v>1882</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9">
        <v>44845</v>
      </c>
      <c r="C314" s="59">
        <v>44824</v>
      </c>
      <c r="D314" s="53" t="s">
        <v>1845</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9">
        <v>44845</v>
      </c>
      <c r="C315" s="59">
        <v>44795</v>
      </c>
      <c r="D315" s="53" t="s">
        <v>1845</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9">
        <v>44845</v>
      </c>
      <c r="C316" s="59">
        <v>44841</v>
      </c>
      <c r="D316" s="53" t="s">
        <v>1883</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300</v>
      </c>
      <c r="J316" s="53" t="s">
        <v>1739</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9">
        <v>44845</v>
      </c>
      <c r="C317" s="59">
        <v>44841</v>
      </c>
      <c r="D317" s="53" t="s">
        <v>1883</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300</v>
      </c>
      <c r="J317" s="53" t="s">
        <v>1808</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9">
        <v>44845</v>
      </c>
      <c r="C318" s="59">
        <v>44844</v>
      </c>
      <c r="D318" s="53" t="s">
        <v>1884</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1026</v>
      </c>
      <c r="J318" s="53" t="s">
        <v>81</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9">
        <v>44845</v>
      </c>
      <c r="C319" s="59">
        <v>44844</v>
      </c>
      <c r="D319" s="53" t="s">
        <v>1884</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1026</v>
      </c>
      <c r="J319" s="53" t="s">
        <v>81</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9">
        <v>44845</v>
      </c>
      <c r="C320" s="59">
        <v>44844</v>
      </c>
      <c r="D320" s="53" t="s">
        <v>1884</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1026</v>
      </c>
      <c r="J320" s="53" t="s">
        <v>81</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9">
        <v>44845</v>
      </c>
      <c r="C321" s="59">
        <v>44844</v>
      </c>
      <c r="D321" s="53" t="s">
        <v>1884</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1026</v>
      </c>
      <c r="J321" s="53" t="s">
        <v>81</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9">
        <v>44846</v>
      </c>
      <c r="C322" s="59">
        <v>44827</v>
      </c>
      <c r="D322" s="53" t="s">
        <v>1817</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9">
        <v>44846</v>
      </c>
      <c r="C323" s="59">
        <v>44804</v>
      </c>
      <c r="D323" s="53" t="s">
        <v>1835</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9">
        <v>44846</v>
      </c>
      <c r="C324" s="59">
        <v>44831</v>
      </c>
      <c r="D324" s="53" t="s">
        <v>1747</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9">
        <v>44846</v>
      </c>
      <c r="C325" s="59">
        <v>44774</v>
      </c>
      <c r="D325" s="53" t="s">
        <v>1885</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9">
        <v>44846</v>
      </c>
      <c r="C326" s="59">
        <v>44777</v>
      </c>
      <c r="D326" s="53" t="s">
        <v>1769</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300</v>
      </c>
      <c r="J326" s="53" t="s">
        <v>1808</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9">
        <v>44846</v>
      </c>
      <c r="C327" s="59">
        <v>44777</v>
      </c>
      <c r="D327" s="53" t="s">
        <v>1828</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9">
        <v>44846</v>
      </c>
      <c r="C328" s="59">
        <v>44777</v>
      </c>
      <c r="D328" s="53" t="s">
        <v>1828</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9">
        <v>44846</v>
      </c>
      <c r="C329" s="59">
        <v>44777</v>
      </c>
      <c r="D329" s="53" t="s">
        <v>1886</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300</v>
      </c>
      <c r="J329" s="53" t="s">
        <v>1808</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9">
        <v>44846</v>
      </c>
      <c r="C330" s="59">
        <v>44776</v>
      </c>
      <c r="D330" s="53" t="s">
        <v>1887</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300</v>
      </c>
      <c r="J330" s="53" t="s">
        <v>1808</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9">
        <v>44846</v>
      </c>
      <c r="C331" s="59">
        <v>44776</v>
      </c>
      <c r="D331" s="53" t="s">
        <v>1887</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9">
        <v>44846</v>
      </c>
      <c r="C332" s="59">
        <v>44774</v>
      </c>
      <c r="D332" s="53" t="s">
        <v>1832</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9">
        <v>44846</v>
      </c>
      <c r="C333" s="59">
        <v>44774</v>
      </c>
      <c r="D333" s="53" t="s">
        <v>1820</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9">
        <v>44846</v>
      </c>
      <c r="C334" s="59">
        <v>44769</v>
      </c>
      <c r="D334" s="53" t="s">
        <v>1876</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300</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9">
        <v>44846</v>
      </c>
      <c r="C335" s="59">
        <v>44774</v>
      </c>
      <c r="D335" s="53" t="s">
        <v>1888</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9">
        <v>44846</v>
      </c>
      <c r="C336" s="59">
        <v>44774</v>
      </c>
      <c r="D336" s="53" t="s">
        <v>1888</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9">
        <v>44846</v>
      </c>
      <c r="C337" s="59">
        <v>44774</v>
      </c>
      <c r="D337" s="53" t="s">
        <v>1889</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9">
        <v>44846</v>
      </c>
      <c r="C338" s="59">
        <v>44774</v>
      </c>
      <c r="D338" s="53" t="s">
        <v>1890</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9">
        <v>44846</v>
      </c>
      <c r="C339" s="59">
        <v>44774</v>
      </c>
      <c r="D339" s="53" t="s">
        <v>1891</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9">
        <v>44846</v>
      </c>
      <c r="C340" s="59">
        <v>44774</v>
      </c>
      <c r="D340" s="53" t="s">
        <v>1891</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9">
        <v>44846</v>
      </c>
      <c r="C341" s="59">
        <v>44775</v>
      </c>
      <c r="D341" s="53" t="s">
        <v>1892</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9">
        <v>44846</v>
      </c>
      <c r="C342" s="59">
        <v>44771</v>
      </c>
      <c r="D342" s="53" t="s">
        <v>1749</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9">
        <v>44846</v>
      </c>
      <c r="C343" s="59">
        <v>44770</v>
      </c>
      <c r="D343" s="53" t="s">
        <v>1873</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9">
        <v>44846</v>
      </c>
      <c r="C344" s="59">
        <v>44776</v>
      </c>
      <c r="D344" s="53" t="s">
        <v>1783</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9">
        <v>44846</v>
      </c>
      <c r="C345" s="59">
        <v>44705</v>
      </c>
      <c r="D345" s="53" t="s">
        <v>1893</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9">
        <v>44846</v>
      </c>
      <c r="C346" s="59">
        <v>44774</v>
      </c>
      <c r="D346" s="53" t="s">
        <v>1785</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300</v>
      </c>
      <c r="J346" s="53" t="s">
        <v>1739</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9">
        <v>44846</v>
      </c>
      <c r="C347" s="59">
        <v>44774</v>
      </c>
      <c r="D347" s="53" t="s">
        <v>1777</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9">
        <v>44846</v>
      </c>
      <c r="C348" s="59">
        <v>44777</v>
      </c>
      <c r="D348" s="53" t="s">
        <v>1894</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9">
        <v>44846</v>
      </c>
      <c r="C349" s="59">
        <v>44777</v>
      </c>
      <c r="D349" s="53" t="s">
        <v>1894</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9">
        <v>44846</v>
      </c>
      <c r="C350" s="59">
        <v>44790</v>
      </c>
      <c r="D350" s="53" t="s">
        <v>1894</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9">
        <v>44846</v>
      </c>
      <c r="C351" s="59">
        <v>44790</v>
      </c>
      <c r="D351" s="53" t="s">
        <v>1894</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9">
        <v>44846</v>
      </c>
      <c r="C352" s="59">
        <v>44767</v>
      </c>
      <c r="D352" s="53" t="s">
        <v>1782</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9">
        <v>44846</v>
      </c>
      <c r="C353" s="59">
        <v>44767</v>
      </c>
      <c r="D353" s="53" t="s">
        <v>1782</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9">
        <v>44846</v>
      </c>
      <c r="C354" s="59">
        <v>44767</v>
      </c>
      <c r="D354" s="53" t="s">
        <v>1782</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9">
        <v>44846</v>
      </c>
      <c r="C355" s="59">
        <v>44767</v>
      </c>
      <c r="D355" s="53" t="s">
        <v>1782</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9">
        <v>44846</v>
      </c>
      <c r="C356" s="59">
        <v>44756</v>
      </c>
      <c r="D356" s="53" t="s">
        <v>1876</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9">
        <v>44846</v>
      </c>
      <c r="C357" s="59">
        <v>44750</v>
      </c>
      <c r="D357" s="53" t="s">
        <v>1863</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9">
        <v>44846</v>
      </c>
      <c r="C358" s="59">
        <v>44712</v>
      </c>
      <c r="D358" s="53" t="s">
        <v>1775</v>
      </c>
      <c r="E358" s="51" t="str">
        <f>IF(ISBLANK(LeaveTracker[[#This Row],[Employee Name]]),"-----",VLOOKUP(LeaveTracker[[#This Row],[Employee Name]],Employees[[Employee Name]:[Office]],7))</f>
        <v>CENRO</v>
      </c>
      <c r="F358" s="51" t="str">
        <f>IF(ISBLANK(LeaveTracker[[#This Row],[Employee Name]]),"-----",VLOOKUP(LeaveTracker[[#This Row],[Employee Name]],Employees[[Employee Name]:[Office]],6))</f>
        <v>REGULAR</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9">
        <v>44846</v>
      </c>
      <c r="C359" s="59">
        <v>44706</v>
      </c>
      <c r="D359" s="53" t="s">
        <v>1776</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300</v>
      </c>
      <c r="J359" s="53" t="s">
        <v>647</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9">
        <v>44846</v>
      </c>
      <c r="C360" s="59">
        <v>44775</v>
      </c>
      <c r="D360" s="53" t="s">
        <v>1824</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9">
        <v>44846</v>
      </c>
      <c r="C361" s="59">
        <v>44685</v>
      </c>
      <c r="D361" s="53" t="s">
        <v>1895</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9">
        <v>44846</v>
      </c>
      <c r="C362" s="59">
        <v>44685</v>
      </c>
      <c r="D362" s="53" t="s">
        <v>1895</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9">
        <v>44846</v>
      </c>
      <c r="C363" s="59">
        <v>44713</v>
      </c>
      <c r="D363" s="53" t="s">
        <v>1895</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300</v>
      </c>
      <c r="J363" s="53" t="s">
        <v>1808</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9">
        <v>44846</v>
      </c>
      <c r="C364" s="59">
        <v>44845</v>
      </c>
      <c r="D364" s="53" t="s">
        <v>1896</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9">
        <v>44846</v>
      </c>
      <c r="C365" s="59">
        <v>44844</v>
      </c>
      <c r="D365" s="53" t="s">
        <v>1845</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9">
        <v>44846</v>
      </c>
      <c r="C366" s="59">
        <v>44816</v>
      </c>
      <c r="D366" s="53" t="s">
        <v>1761</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9">
        <v>44846</v>
      </c>
      <c r="C367" s="59">
        <v>44850</v>
      </c>
      <c r="D367" s="53" t="s">
        <v>1897</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9">
        <v>44846</v>
      </c>
      <c r="C368" s="59">
        <v>44785</v>
      </c>
      <c r="D368" s="53" t="s">
        <v>1898</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9">
        <v>44846</v>
      </c>
      <c r="C369" s="59">
        <v>44785</v>
      </c>
      <c r="D369" s="53" t="s">
        <v>1742</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9">
        <v>44846</v>
      </c>
      <c r="C370" s="59">
        <v>44777</v>
      </c>
      <c r="D370" s="53" t="s">
        <v>1852</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300</v>
      </c>
      <c r="J370" s="53" t="s">
        <v>1808</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9">
        <v>44846</v>
      </c>
      <c r="C371" s="59">
        <v>44715</v>
      </c>
      <c r="D371" s="53" t="s">
        <v>1891</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300</v>
      </c>
      <c r="J371" s="53" t="s">
        <v>1808</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9">
        <v>44846</v>
      </c>
      <c r="C372" s="59">
        <v>44820</v>
      </c>
      <c r="D372" s="53" t="s">
        <v>1823</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9">
        <v>44846</v>
      </c>
      <c r="C373" s="59">
        <v>44806</v>
      </c>
      <c r="D373" s="53" t="s">
        <v>1899</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1026</v>
      </c>
      <c r="J373" s="53" t="s">
        <v>1026</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9">
        <v>44846</v>
      </c>
      <c r="C374" s="59">
        <v>44806</v>
      </c>
      <c r="D374" s="53" t="s">
        <v>1829</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1026</v>
      </c>
      <c r="J374" s="53" t="s">
        <v>81</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9">
        <v>44846</v>
      </c>
      <c r="C375" s="59">
        <v>44806</v>
      </c>
      <c r="D375" s="53" t="s">
        <v>1834</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1026</v>
      </c>
      <c r="J375" s="53" t="s">
        <v>81</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9">
        <v>44846</v>
      </c>
      <c r="C376" s="59">
        <v>44795</v>
      </c>
      <c r="D376" s="53" t="s">
        <v>1820</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9">
        <v>44846</v>
      </c>
      <c r="C377" s="59">
        <v>44831</v>
      </c>
      <c r="D377" s="53" t="s">
        <v>1820</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9">
        <v>44846</v>
      </c>
      <c r="C378" s="59">
        <v>44795</v>
      </c>
      <c r="D378" s="53" t="s">
        <v>1820</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9">
        <v>44846</v>
      </c>
      <c r="C379" s="59">
        <v>44831</v>
      </c>
      <c r="D379" s="53" t="s">
        <v>1826</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9">
        <v>44846</v>
      </c>
      <c r="C380" s="59">
        <v>44832</v>
      </c>
      <c r="D380" s="53" t="s">
        <v>1900</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9">
        <v>44846</v>
      </c>
      <c r="C381" s="59">
        <v>44832</v>
      </c>
      <c r="D381" s="53" t="s">
        <v>1900</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9">
        <v>44846</v>
      </c>
      <c r="C382" s="59">
        <v>44832</v>
      </c>
      <c r="D382" s="53" t="s">
        <v>1900</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9">
        <v>44846</v>
      </c>
      <c r="C383" s="59">
        <v>44832</v>
      </c>
      <c r="D383" s="53" t="s">
        <v>1900</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9">
        <v>44846</v>
      </c>
      <c r="C384" s="59">
        <v>44832</v>
      </c>
      <c r="D384" s="53" t="s">
        <v>1900</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9">
        <v>44846</v>
      </c>
      <c r="C385" s="59">
        <v>44832</v>
      </c>
      <c r="D385" s="53" t="s">
        <v>1755</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9">
        <v>44846</v>
      </c>
      <c r="C386" s="59">
        <v>44832</v>
      </c>
      <c r="D386" s="53" t="s">
        <v>1742</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9">
        <v>44846</v>
      </c>
      <c r="C387" s="59">
        <v>44832</v>
      </c>
      <c r="D387" s="53" t="s">
        <v>1770</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1306</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9">
        <v>44846</v>
      </c>
      <c r="C388" s="59">
        <v>44832</v>
      </c>
      <c r="D388" s="53" t="s">
        <v>1770</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1306</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9">
        <v>44846</v>
      </c>
      <c r="C389" s="59">
        <v>44832</v>
      </c>
      <c r="D389" s="53" t="s">
        <v>1901</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9">
        <v>44846</v>
      </c>
      <c r="C390" s="59">
        <v>44832</v>
      </c>
      <c r="D390" s="53" t="s">
        <v>1901</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9">
        <v>44846</v>
      </c>
      <c r="C391" s="59">
        <v>44830</v>
      </c>
      <c r="D391" s="53" t="s">
        <v>1848</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9">
        <v>44846</v>
      </c>
      <c r="C392" s="59">
        <v>44832</v>
      </c>
      <c r="D392" s="53" t="s">
        <v>1840</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300</v>
      </c>
      <c r="J392" s="53" t="s">
        <v>1808</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9">
        <v>44846</v>
      </c>
      <c r="C393" s="59">
        <v>44825</v>
      </c>
      <c r="D393" s="53" t="s">
        <v>1773</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9">
        <v>44846</v>
      </c>
      <c r="C394" s="59">
        <v>44832</v>
      </c>
      <c r="D394" s="53" t="s">
        <v>1854</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300</v>
      </c>
      <c r="J394" s="53" t="s">
        <v>1808</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9">
        <v>44846</v>
      </c>
      <c r="C395" s="59">
        <v>44832</v>
      </c>
      <c r="D395" s="53" t="s">
        <v>1854</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300</v>
      </c>
      <c r="J395" s="53" t="s">
        <v>1808</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9">
        <v>44846</v>
      </c>
      <c r="C396" s="59">
        <v>44832</v>
      </c>
      <c r="D396" s="53" t="s">
        <v>1854</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300</v>
      </c>
      <c r="J396" s="53" t="s">
        <v>1808</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9">
        <v>44846</v>
      </c>
      <c r="C397" s="59">
        <v>44832</v>
      </c>
      <c r="D397" s="53" t="s">
        <v>1838</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9">
        <v>44846</v>
      </c>
      <c r="C398" s="59">
        <v>44831</v>
      </c>
      <c r="D398" s="53" t="s">
        <v>1871</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9">
        <v>44846</v>
      </c>
      <c r="C399" s="59">
        <v>44830</v>
      </c>
      <c r="D399" s="53" t="s">
        <v>1887</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9">
        <v>44846</v>
      </c>
      <c r="C400" s="59">
        <v>44827</v>
      </c>
      <c r="D400" s="53" t="s">
        <v>1889</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9">
        <v>44846</v>
      </c>
      <c r="C401" s="59">
        <v>44831</v>
      </c>
      <c r="D401" s="53" t="s">
        <v>1828</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9">
        <v>44846</v>
      </c>
      <c r="C402" s="59">
        <v>44831</v>
      </c>
      <c r="D402" s="53" t="s">
        <v>1829</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9">
        <v>44846</v>
      </c>
      <c r="C403" s="59">
        <v>44831</v>
      </c>
      <c r="D403" s="53" t="s">
        <v>1873</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9">
        <v>44846</v>
      </c>
      <c r="C404" s="59">
        <v>44827</v>
      </c>
      <c r="D404" s="53" t="s">
        <v>1842</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9">
        <v>44846</v>
      </c>
      <c r="C405" s="59">
        <v>44827</v>
      </c>
      <c r="D405" s="53" t="s">
        <v>1842</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9">
        <v>44846</v>
      </c>
      <c r="C406" s="59">
        <v>44830</v>
      </c>
      <c r="D406" s="53" t="s">
        <v>1802</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9">
        <v>44846</v>
      </c>
      <c r="C407" s="59">
        <v>44830</v>
      </c>
      <c r="D407" s="53" t="s">
        <v>1902</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9">
        <v>44846</v>
      </c>
      <c r="C408" s="59">
        <v>44844</v>
      </c>
      <c r="D408" s="53" t="s">
        <v>1903</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9">
        <v>44846</v>
      </c>
      <c r="C409" s="59">
        <v>44844</v>
      </c>
      <c r="D409" s="53" t="s">
        <v>1903</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9">
        <v>44846</v>
      </c>
      <c r="C410" s="59">
        <v>44805</v>
      </c>
      <c r="D410" s="53" t="s">
        <v>1904</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9">
        <v>44858</v>
      </c>
      <c r="C411" s="59">
        <v>44743</v>
      </c>
      <c r="D411" s="53" t="s">
        <v>1905</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1026</v>
      </c>
      <c r="J411" s="53" t="s">
        <v>1906</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9">
        <v>44858</v>
      </c>
      <c r="C412" s="59">
        <v>44743</v>
      </c>
      <c r="D412" s="53" t="s">
        <v>1905</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1026</v>
      </c>
      <c r="J412" s="53" t="s">
        <v>1906</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9">
        <v>44858</v>
      </c>
      <c r="C413" s="59">
        <v>44679</v>
      </c>
      <c r="D413" s="53" t="s">
        <v>1828</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9">
        <v>44858</v>
      </c>
      <c r="C414" s="59">
        <v>44707</v>
      </c>
      <c r="D414" s="53" t="s">
        <v>1828</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9">
        <v>44858</v>
      </c>
      <c r="C415" s="59">
        <v>44713</v>
      </c>
      <c r="D415" s="53" t="s">
        <v>1828</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9">
        <v>44858</v>
      </c>
      <c r="C416" s="59">
        <v>44767</v>
      </c>
      <c r="D416" s="53" t="s">
        <v>1828</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9">
        <v>44858</v>
      </c>
      <c r="C417" s="59">
        <v>44742</v>
      </c>
      <c r="D417" s="53" t="s">
        <v>1907</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300</v>
      </c>
      <c r="J417" s="53" t="s">
        <v>694</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9">
        <v>44858</v>
      </c>
      <c r="C418" s="59">
        <v>44649</v>
      </c>
      <c r="D418" s="53" t="s">
        <v>1908</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300</v>
      </c>
      <c r="J418" s="53" t="s">
        <v>694</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9">
        <v>44859</v>
      </c>
      <c r="C419" s="59">
        <v>44683</v>
      </c>
      <c r="D419" s="53" t="s">
        <v>1742</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9">
        <v>44859</v>
      </c>
      <c r="C420" s="59">
        <v>44683</v>
      </c>
      <c r="D420" s="53" t="s">
        <v>1742</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9">
        <v>44859</v>
      </c>
      <c r="C421" s="59">
        <v>44761</v>
      </c>
      <c r="D421" s="53" t="s">
        <v>1785</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9">
        <v>44859</v>
      </c>
      <c r="C422" s="59">
        <v>44694</v>
      </c>
      <c r="D422" s="53" t="s">
        <v>1909</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300</v>
      </c>
      <c r="J422" s="53" t="s">
        <v>1808</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9">
        <v>44859</v>
      </c>
      <c r="C423" s="59">
        <v>44699</v>
      </c>
      <c r="D423" s="53" t="s">
        <v>1785</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9">
        <v>44859</v>
      </c>
      <c r="C424" s="59">
        <v>44721</v>
      </c>
      <c r="D424" s="53" t="s">
        <v>1874</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9">
        <v>44859</v>
      </c>
      <c r="C425" s="59">
        <v>44721</v>
      </c>
      <c r="D425" s="53" t="s">
        <v>1874</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9">
        <v>44859</v>
      </c>
      <c r="C426" s="59">
        <v>44721</v>
      </c>
      <c r="D426" s="53" t="s">
        <v>1874</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300</v>
      </c>
      <c r="J426" s="53" t="s">
        <v>1739</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9">
        <v>44859</v>
      </c>
      <c r="C427" s="59">
        <v>44721</v>
      </c>
      <c r="D427" s="53" t="s">
        <v>1874</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300</v>
      </c>
      <c r="J427" s="53" t="s">
        <v>1739</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9">
        <v>44859</v>
      </c>
      <c r="C428" s="59">
        <v>44721</v>
      </c>
      <c r="D428" s="53" t="s">
        <v>1874</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300</v>
      </c>
      <c r="J428" s="53" t="s">
        <v>1739</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9">
        <v>44859</v>
      </c>
      <c r="C429" s="59">
        <v>44720</v>
      </c>
      <c r="D429" s="53" t="s">
        <v>1874</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9">
        <v>44859</v>
      </c>
      <c r="C430" s="59">
        <v>44739</v>
      </c>
      <c r="D430" s="53" t="s">
        <v>1888</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9">
        <v>44859</v>
      </c>
      <c r="C431" s="59">
        <v>44737</v>
      </c>
      <c r="D431" s="53" t="s">
        <v>1889</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300</v>
      </c>
      <c r="J431" s="53" t="s">
        <v>759</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9">
        <v>44859</v>
      </c>
      <c r="C432" s="59">
        <v>44737</v>
      </c>
      <c r="D432" s="53" t="s">
        <v>1889</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300</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9">
        <v>44859</v>
      </c>
      <c r="C433" s="59">
        <v>44725</v>
      </c>
      <c r="D433" s="53" t="s">
        <v>1889</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9">
        <v>44859</v>
      </c>
      <c r="C434" s="59">
        <v>44733</v>
      </c>
      <c r="D434" s="53" t="s">
        <v>1889</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9">
        <v>44859</v>
      </c>
      <c r="C435" s="59">
        <v>44726</v>
      </c>
      <c r="D435" s="53" t="s">
        <v>1873</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300</v>
      </c>
      <c r="J435" s="53" t="s">
        <v>759</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9">
        <v>44859</v>
      </c>
      <c r="C436" s="59">
        <v>44722</v>
      </c>
      <c r="D436" s="53" t="s">
        <v>1832</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9">
        <v>44859</v>
      </c>
      <c r="C437" s="59">
        <v>44727</v>
      </c>
      <c r="D437" s="53" t="s">
        <v>1910</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9">
        <v>44859</v>
      </c>
      <c r="C438" s="59">
        <v>44734</v>
      </c>
      <c r="D438" s="53" t="s">
        <v>1885</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9">
        <v>44859</v>
      </c>
      <c r="C439" s="59">
        <v>44730</v>
      </c>
      <c r="D439" s="53" t="s">
        <v>1859</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9">
        <v>44859</v>
      </c>
      <c r="C440" s="59">
        <v>44736</v>
      </c>
      <c r="D440" s="53" t="s">
        <v>1859</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9">
        <v>44859</v>
      </c>
      <c r="C441" s="59">
        <v>44736</v>
      </c>
      <c r="D441" s="53" t="s">
        <v>1859</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9">
        <v>44859</v>
      </c>
      <c r="C442" s="59">
        <v>44761</v>
      </c>
      <c r="D442" s="53" t="s">
        <v>1909</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9">
        <v>44859</v>
      </c>
      <c r="C443" s="59">
        <v>44747</v>
      </c>
      <c r="D443" s="53" t="s">
        <v>1888</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9">
        <v>44859</v>
      </c>
      <c r="C444" s="59">
        <v>44747</v>
      </c>
      <c r="D444" s="53" t="s">
        <v>1888</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9">
        <v>44859</v>
      </c>
      <c r="C445" s="59">
        <v>44764</v>
      </c>
      <c r="D445" s="53" t="s">
        <v>1830</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9">
        <v>44859</v>
      </c>
      <c r="C446" s="59">
        <v>44756</v>
      </c>
      <c r="D446" s="53" t="s">
        <v>1832</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9">
        <v>44859</v>
      </c>
      <c r="C447" s="59">
        <v>44757</v>
      </c>
      <c r="D447" s="53" t="s">
        <v>1840</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9">
        <v>44859</v>
      </c>
      <c r="C448" s="59">
        <v>44692</v>
      </c>
      <c r="D448" s="53" t="s">
        <v>1911</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9">
        <v>44859</v>
      </c>
      <c r="C449" s="59">
        <v>44720</v>
      </c>
      <c r="D449" s="53" t="s">
        <v>1912</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300</v>
      </c>
      <c r="J449" s="53" t="s">
        <v>694</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9">
        <v>44861</v>
      </c>
      <c r="C450" s="59">
        <v>44818</v>
      </c>
      <c r="D450" s="53" t="s">
        <v>1913</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1026</v>
      </c>
      <c r="J450" s="53" t="s">
        <v>1914</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9">
        <v>44861</v>
      </c>
      <c r="C451" s="59">
        <v>44831</v>
      </c>
      <c r="D451" s="53" t="s">
        <v>1915</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1026</v>
      </c>
      <c r="J451" s="53" t="s">
        <v>1916</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9">
        <v>44861</v>
      </c>
      <c r="C452" s="59">
        <v>44831</v>
      </c>
      <c r="D452" s="53" t="s">
        <v>1917</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1026</v>
      </c>
      <c r="J452" s="53" t="s">
        <v>1916</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9">
        <v>44861</v>
      </c>
      <c r="C453" s="59">
        <v>44825</v>
      </c>
      <c r="D453" s="53" t="s">
        <v>1918</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1026</v>
      </c>
      <c r="J453" s="53" t="s">
        <v>1919</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9">
        <v>44861</v>
      </c>
      <c r="C454" s="59">
        <v>44817</v>
      </c>
      <c r="D454" s="53" t="s">
        <v>1905</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1026</v>
      </c>
      <c r="J454" s="53" t="s">
        <v>1920</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9">
        <v>44861</v>
      </c>
      <c r="C455" s="59">
        <v>44818</v>
      </c>
      <c r="D455" s="53" t="s">
        <v>1905</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1026</v>
      </c>
      <c r="J455" s="53" t="s">
        <v>1920</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9">
        <v>44861</v>
      </c>
      <c r="C456" s="59">
        <v>44792</v>
      </c>
      <c r="D456" s="53" t="s">
        <v>1899</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1026</v>
      </c>
      <c r="J456" s="53" t="s">
        <v>1906</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9">
        <v>44861</v>
      </c>
      <c r="C457" s="59">
        <v>44803</v>
      </c>
      <c r="D457" s="53" t="s">
        <v>1761</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9">
        <v>44861</v>
      </c>
      <c r="C458" s="59">
        <v>44804</v>
      </c>
      <c r="D458" s="53" t="s">
        <v>1761</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9">
        <v>44861</v>
      </c>
      <c r="C459" s="59">
        <v>44790</v>
      </c>
      <c r="D459" s="53" t="s">
        <v>1761</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9">
        <v>44861</v>
      </c>
      <c r="C460" s="59">
        <v>44791</v>
      </c>
      <c r="D460" s="53" t="s">
        <v>1761</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9">
        <v>44861</v>
      </c>
      <c r="C461" s="59">
        <v>44795</v>
      </c>
      <c r="D461" s="53" t="s">
        <v>1812</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1739</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9">
        <v>44861</v>
      </c>
      <c r="C462" s="59">
        <v>44796</v>
      </c>
      <c r="D462" s="53" t="s">
        <v>1812</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1739</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9">
        <v>44861</v>
      </c>
      <c r="C463" s="59">
        <v>44800</v>
      </c>
      <c r="D463" s="53" t="s">
        <v>1921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9">
        <v>44861</v>
      </c>
      <c r="C464" s="59">
        <v>44794</v>
      </c>
      <c r="D464" s="53" t="s">
        <v>1921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9">
        <v>44861</v>
      </c>
      <c r="C465" s="59">
        <v>44798</v>
      </c>
      <c r="D465" s="53" t="s">
        <v>1806</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9">
        <v>44861</v>
      </c>
      <c r="C466" s="59">
        <v>44805</v>
      </c>
      <c r="D466" s="53" t="s">
        <v>1806</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300</v>
      </c>
      <c r="J466" s="53" t="s">
        <v>1808</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9">
        <v>44861</v>
      </c>
      <c r="C467" s="59">
        <v>44799</v>
      </c>
      <c r="D467" s="53" t="s">
        <v>1922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1026</v>
      </c>
      <c r="J467" s="53" t="s">
        <v>1906</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9">
        <v>44861</v>
      </c>
      <c r="C468" s="59">
        <v>44796</v>
      </c>
      <c r="D468" s="53" t="s">
        <v>1923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9">
        <v>44861</v>
      </c>
      <c r="C469" s="59">
        <v>44797</v>
      </c>
      <c r="D469" s="53" t="s">
        <v>1923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9">
        <v>44861</v>
      </c>
      <c r="C470" s="59">
        <v>44783</v>
      </c>
      <c r="D470" s="53" t="s">
        <v>1755</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9">
        <v>44861</v>
      </c>
      <c r="C471" s="59">
        <v>44779</v>
      </c>
      <c r="D471" s="53" t="s">
        <v>1924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300</v>
      </c>
      <c r="J471" s="53" t="s">
        <v>1808</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9">
        <v>44861</v>
      </c>
      <c r="C472" s="59">
        <v>44789</v>
      </c>
      <c r="D472" s="53" t="s">
        <v>1925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9">
        <v>44861</v>
      </c>
      <c r="C473" s="59">
        <v>44790</v>
      </c>
      <c r="D473" s="53" t="s">
        <v>1925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9">
        <v>44861</v>
      </c>
      <c r="C474" s="59">
        <v>44790</v>
      </c>
      <c r="D474" s="53" t="s">
        <v>1830</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9">
        <v>44861</v>
      </c>
      <c r="C475" s="59">
        <v>44760</v>
      </c>
      <c r="D475" s="53" t="s">
        <v>1747</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9">
        <v>44861</v>
      </c>
      <c r="C476" s="59">
        <v>44761</v>
      </c>
      <c r="D476" s="53" t="s">
        <v>1747</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9">
        <v>44861</v>
      </c>
      <c r="C477" s="59">
        <v>44789</v>
      </c>
      <c r="D477" s="53" t="s">
        <v>1749</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9">
        <v>44861</v>
      </c>
      <c r="C478" s="59">
        <v>44789</v>
      </c>
      <c r="D478" s="53" t="s">
        <v>1749</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9">
        <v>44861</v>
      </c>
      <c r="C479" s="59">
        <v>44803</v>
      </c>
      <c r="D479" s="53" t="s">
        <v>1830</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9">
        <v>44861</v>
      </c>
      <c r="C480" s="59">
        <v>44803</v>
      </c>
      <c r="D480" s="53" t="s">
        <v>1830</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9">
        <v>44861</v>
      </c>
      <c r="C481" s="59">
        <v>44803</v>
      </c>
      <c r="D481" s="53" t="s">
        <v>1926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300</v>
      </c>
      <c r="J481" s="53" t="s">
        <v>759</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9">
        <v>44861</v>
      </c>
      <c r="C482" s="59">
        <v>44803</v>
      </c>
      <c r="D482" s="53" t="s">
        <v>1927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1026</v>
      </c>
      <c r="J482" s="53" t="s">
        <v>1906</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9">
        <v>44861</v>
      </c>
      <c r="C483" s="59">
        <v>44796</v>
      </c>
      <c r="D483" s="53" t="s">
        <v>1765</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300</v>
      </c>
      <c r="J483" s="53" t="s">
        <v>1928</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9">
        <v>44861</v>
      </c>
      <c r="C484" s="59">
        <v>44783</v>
      </c>
      <c r="D484" s="53" t="s">
        <v>1929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9">
        <v>44861</v>
      </c>
      <c r="C485" s="59">
        <v>44783</v>
      </c>
      <c r="D485" s="53" t="s">
        <v>1859</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9">
        <v>44861</v>
      </c>
      <c r="C486" s="59">
        <v>44783</v>
      </c>
      <c r="D486" s="53" t="s">
        <v>1859</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9">
        <v>44861</v>
      </c>
      <c r="C487" s="59">
        <v>44782</v>
      </c>
      <c r="D487" s="53" t="s">
        <v>1773</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300</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9">
        <v>44861</v>
      </c>
      <c r="C488" s="59">
        <v>44783</v>
      </c>
      <c r="D488" s="53" t="s">
        <v>1873</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300</v>
      </c>
      <c r="J488" s="53" t="s">
        <v>1808</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9">
        <v>44861</v>
      </c>
      <c r="C489" s="59">
        <v>44802</v>
      </c>
      <c r="D489" s="53" t="s">
        <v>1898</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9">
        <v>44861</v>
      </c>
      <c r="C490" s="59">
        <v>44802</v>
      </c>
      <c r="D490" s="53" t="s">
        <v>1898</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9">
        <v>44861</v>
      </c>
      <c r="C491" s="59">
        <v>44785</v>
      </c>
      <c r="D491" s="53" t="s">
        <v>1930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9">
        <v>44861</v>
      </c>
      <c r="C492" s="59">
        <v>44792</v>
      </c>
      <c r="D492" s="53" t="s">
        <v>1811</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9">
        <v>44861</v>
      </c>
      <c r="C493" s="59">
        <v>44804</v>
      </c>
      <c r="D493" s="53" t="s">
        <v>1931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9">
        <v>44861</v>
      </c>
      <c r="C494" s="59">
        <v>44792</v>
      </c>
      <c r="D494" s="53" t="s">
        <v>1778</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9">
        <v>44861</v>
      </c>
      <c r="C495" s="59">
        <v>44784</v>
      </c>
      <c r="D495" s="53" t="s">
        <v>1783</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9">
        <v>44861</v>
      </c>
      <c r="C496" s="59">
        <v>44795</v>
      </c>
      <c r="D496" s="53" t="s">
        <v>1896</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9">
        <v>44861</v>
      </c>
      <c r="C497" s="59">
        <v>44788</v>
      </c>
      <c r="D497" s="53" t="s">
        <v>1896</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9">
        <v>44861</v>
      </c>
      <c r="C498" s="59">
        <v>44788</v>
      </c>
      <c r="D498" s="53" t="s">
        <v>1777</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9">
        <v>44861</v>
      </c>
      <c r="C499" s="59">
        <v>44774</v>
      </c>
      <c r="D499" s="53" t="s">
        <v>1775</v>
      </c>
      <c r="E499" s="51" t="str">
        <f>IF(ISBLANK(LeaveTracker[[#This Row],[Employee Name]]),"-----",VLOOKUP(LeaveTracker[[#This Row],[Employee Name]],Employees[[Employee Name]:[Office]],7))</f>
        <v>CENRO</v>
      </c>
      <c r="F499" s="51" t="str">
        <f>IF(ISBLANK(LeaveTracker[[#This Row],[Employee Name]]),"-----",VLOOKUP(LeaveTracker[[#This Row],[Employee Name]],Employees[[Employee Name]:[Office]],6))</f>
        <v>REGULAR</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9">
        <v>44861</v>
      </c>
      <c r="C500" s="59">
        <v>44778</v>
      </c>
      <c r="D500" s="53" t="s">
        <v>1881</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9">
        <v>44861</v>
      </c>
      <c r="C501" s="59">
        <v>44807</v>
      </c>
      <c r="D501" s="53" t="s">
        <v>1932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9">
        <v>44861</v>
      </c>
      <c r="C502" s="59">
        <v>44778</v>
      </c>
      <c r="D502" s="53" t="s">
        <v>1911</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300</v>
      </c>
      <c r="J502" s="53" t="s">
        <v>1739</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9">
        <v>44861</v>
      </c>
      <c r="C503" s="59">
        <v>44785</v>
      </c>
      <c r="D503" s="53" t="s">
        <v>1881</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9">
        <v>44861</v>
      </c>
      <c r="C504" s="59">
        <v>44781</v>
      </c>
      <c r="D504" s="53" t="s">
        <v>1826</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9">
        <v>44861</v>
      </c>
      <c r="C505" s="59">
        <v>44781</v>
      </c>
      <c r="D505" s="53" t="s">
        <v>1826</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9">
        <v>44861</v>
      </c>
      <c r="C506" s="59">
        <v>44778</v>
      </c>
      <c r="D506" s="53" t="s">
        <v>1933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1026</v>
      </c>
      <c r="J506" s="53" t="s">
        <v>1920</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9">
        <v>44861</v>
      </c>
      <c r="C507" s="59">
        <v>44778</v>
      </c>
      <c r="D507" s="53" t="s">
        <v>1933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1026</v>
      </c>
      <c r="J507" s="53" t="s">
        <v>1920</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9">
        <v>44861</v>
      </c>
      <c r="C508" s="59">
        <v>44798</v>
      </c>
      <c r="D508" s="53" t="s">
        <v>1809</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9">
        <v>44861</v>
      </c>
      <c r="C509" s="59">
        <v>44796</v>
      </c>
      <c r="D509" s="53" t="s">
        <v>1809</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300</v>
      </c>
      <c r="J509" s="53" t="s">
        <v>1739</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9">
        <v>44861</v>
      </c>
      <c r="C510" s="59">
        <v>44782</v>
      </c>
      <c r="D510" s="53" t="s">
        <v>1889</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9">
        <v>44861</v>
      </c>
      <c r="C511" s="59">
        <v>44785</v>
      </c>
      <c r="D511" s="53" t="s">
        <v>1889</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9">
        <v>44861</v>
      </c>
      <c r="C512" s="59">
        <v>44775</v>
      </c>
      <c r="D512" s="53" t="s">
        <v>1934</v>
      </c>
      <c r="E512" s="51" t="str">
        <f>IF(ISBLANK(LeaveTracker[[#This Row],[Employee Name]]),"-----",VLOOKUP(LeaveTracker[[#This Row],[Employee Name]],Employees[[Employee Name]:[Office]],7))</f>
        <v>HRMO</v>
      </c>
      <c r="F512" s="51" t="str">
        <f>IF(ISBLANK(LeaveTracker[[#This Row],[Employee Name]]),"-----",VLOOKUP(LeaveTracker[[#This Row],[Employee Name]],Employees[[Employee Name]:[Office]],6))</f>
        <v>REGULAR</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9">
        <v>44861</v>
      </c>
      <c r="C513" s="59">
        <v>44775</v>
      </c>
      <c r="D513" s="53" t="s">
        <v>1934</v>
      </c>
      <c r="E513" s="51" t="str">
        <f>IF(ISBLANK(LeaveTracker[[#This Row],[Employee Name]]),"-----",VLOOKUP(LeaveTracker[[#This Row],[Employee Name]],Employees[[Employee Name]:[Office]],7))</f>
        <v>HRMO</v>
      </c>
      <c r="F513" s="51" t="str">
        <f>IF(ISBLANK(LeaveTracker[[#This Row],[Employee Name]]),"-----",VLOOKUP(LeaveTracker[[#This Row],[Employee Name]],Employees[[Employee Name]:[Office]],6))</f>
        <v>REGULAR</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9">
        <v>44861</v>
      </c>
      <c r="C514" s="59">
        <v>44783</v>
      </c>
      <c r="D514" s="53" t="s">
        <v>1823</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9">
        <v>44861</v>
      </c>
      <c r="C515" s="59">
        <v>44789</v>
      </c>
      <c r="D515" s="53" t="s">
        <v>1810</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9">
        <v>44861</v>
      </c>
      <c r="C516" s="59">
        <v>44792</v>
      </c>
      <c r="D516" s="53" t="s">
        <v>1814</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9">
        <v>44861</v>
      </c>
      <c r="C517" s="59">
        <v>44778</v>
      </c>
      <c r="D517" s="53" t="s">
        <v>1820</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9">
        <v>44861</v>
      </c>
      <c r="C518" s="59">
        <v>44789</v>
      </c>
      <c r="D518" s="53" t="s">
        <v>1840</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9">
        <v>44861</v>
      </c>
      <c r="C519" s="59">
        <v>44789</v>
      </c>
      <c r="D519" s="53" t="s">
        <v>1840</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9">
        <v>44861</v>
      </c>
      <c r="C520" s="59">
        <v>44778</v>
      </c>
      <c r="D520" s="53" t="s">
        <v>1935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9">
        <v>44861</v>
      </c>
      <c r="C521" s="59">
        <v>44792</v>
      </c>
      <c r="D521" s="53" t="s">
        <v>1936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9">
        <v>44861</v>
      </c>
      <c r="C522" s="59">
        <v>44799</v>
      </c>
      <c r="D522" s="53" t="s">
        <v>1230</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300</v>
      </c>
      <c r="J522" s="53" t="s">
        <v>1808</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9">
        <v>44861</v>
      </c>
      <c r="C523" s="59">
        <v>44789</v>
      </c>
      <c r="D523" s="53" t="s">
        <v>1841</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9">
        <v>44861</v>
      </c>
      <c r="C524" s="59">
        <v>44782</v>
      </c>
      <c r="D524" s="53" t="s">
        <v>1841</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9">
        <v>44861</v>
      </c>
      <c r="C525" s="59">
        <v>44790</v>
      </c>
      <c r="D525" s="53" t="s">
        <v>1230</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9">
        <v>44861</v>
      </c>
      <c r="C526" s="59">
        <v>44802</v>
      </c>
      <c r="D526" s="53" t="s">
        <v>1892</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9">
        <v>44861</v>
      </c>
      <c r="C527" s="59">
        <v>44802</v>
      </c>
      <c r="D527" s="53" t="s">
        <v>1892</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9">
        <v>44861</v>
      </c>
      <c r="C528" s="59">
        <v>44816</v>
      </c>
      <c r="D528" s="53" t="s">
        <v>1892</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9">
        <v>44861</v>
      </c>
      <c r="C529" s="59">
        <v>44784</v>
      </c>
      <c r="D529" s="53" t="s">
        <v>1937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300</v>
      </c>
      <c r="J529" s="53" t="s">
        <v>1808</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9">
        <v>44861</v>
      </c>
      <c r="C530" s="59">
        <v>44788</v>
      </c>
      <c r="D530" s="53" t="s">
        <v>1818</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9">
        <v>44861</v>
      </c>
      <c r="C531" s="59">
        <v>44788</v>
      </c>
      <c r="D531" s="53" t="s">
        <v>1818</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9">
        <v>44861</v>
      </c>
      <c r="C532" s="59">
        <v>44797</v>
      </c>
      <c r="D532" s="53" t="s">
        <v>1815</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9">
        <v>44861</v>
      </c>
      <c r="C533" s="59">
        <v>44804</v>
      </c>
      <c r="D533" s="53" t="s">
        <v>1855</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9">
        <v>44861</v>
      </c>
      <c r="C534" s="59">
        <v>44777</v>
      </c>
      <c r="D534" s="53" t="s">
        <v>1855</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9">
        <v>44861</v>
      </c>
      <c r="C535" s="59">
        <v>44777</v>
      </c>
      <c r="D535" s="53" t="s">
        <v>1855</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9">
        <v>44861</v>
      </c>
      <c r="C536" s="59">
        <v>44784</v>
      </c>
      <c r="D536" s="53" t="s">
        <v>1855</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9">
        <v>44861</v>
      </c>
      <c r="C537" s="59">
        <v>44788</v>
      </c>
      <c r="D537" s="53" t="s">
        <v>1938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1026</v>
      </c>
      <c r="J537" s="53" t="s">
        <v>1906</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9">
        <v>44861</v>
      </c>
      <c r="C538" s="59">
        <v>44791</v>
      </c>
      <c r="D538" s="53" t="s">
        <v>1851</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300</v>
      </c>
      <c r="J538" s="53" t="s">
        <v>1808</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9">
        <v>44861</v>
      </c>
      <c r="C539" s="59">
        <v>44803</v>
      </c>
      <c r="D539" s="53" t="s">
        <v>1939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9">
        <v>44861</v>
      </c>
      <c r="C540" s="59">
        <v>44788</v>
      </c>
      <c r="D540" s="53" t="s">
        <v>1860</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9">
        <v>44861</v>
      </c>
      <c r="C541" s="59">
        <v>44788</v>
      </c>
      <c r="D541" s="53" t="s">
        <v>1860</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9">
        <v>44861</v>
      </c>
      <c r="C542" s="59">
        <v>44795</v>
      </c>
      <c r="D542" s="53" t="s">
        <v>1860</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9">
        <v>44861</v>
      </c>
      <c r="C543" s="59">
        <v>44803</v>
      </c>
      <c r="D543" s="53" t="s">
        <v>1056</v>
      </c>
      <c r="E543" s="51" t="str">
        <f>IF(ISBLANK(LeaveTracker[[#This Row],[Employee Name]]),"-----",VLOOKUP(LeaveTracker[[#This Row],[Employee Name]],Employees[[Employee Name]:[Office]],7))</f>
        <v>CHO</v>
      </c>
      <c r="F543" s="51" t="str">
        <f>IF(ISBLANK(LeaveTracker[[#This Row],[Employee Name]]),"-----",VLOOKUP(LeaveTracker[[#This Row],[Employee Name]],Employees[[Employee Name]:[Office]],6))</f>
        <v>REGULAR</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9">
        <v>44861</v>
      </c>
      <c r="C544" s="59">
        <v>44803</v>
      </c>
      <c r="D544" s="53" t="s">
        <v>1940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9">
        <v>44861</v>
      </c>
      <c r="C545" s="59">
        <v>44803</v>
      </c>
      <c r="D545" s="53" t="s">
        <v>1940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9">
        <v>44861</v>
      </c>
      <c r="C546" s="59">
        <v>44785</v>
      </c>
      <c r="D546" s="53" t="s">
        <v>1878</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9">
        <v>44861</v>
      </c>
      <c r="C547" s="59">
        <v>44775</v>
      </c>
      <c r="D547" s="53" t="s">
        <v>1895</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300</v>
      </c>
      <c r="J547" s="53" t="s">
        <v>1808</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9">
        <v>44861</v>
      </c>
      <c r="C548" s="59">
        <v>44781</v>
      </c>
      <c r="D548" s="53" t="s">
        <v>1895</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9">
        <v>44861</v>
      </c>
      <c r="C549" s="59">
        <v>44796</v>
      </c>
      <c r="D549" s="53" t="s">
        <v>1874</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9">
        <v>44861</v>
      </c>
      <c r="C550" s="59">
        <v>44785</v>
      </c>
      <c r="D550" s="53" t="s">
        <v>1886</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9">
        <v>44861</v>
      </c>
      <c r="C551" s="59">
        <v>44804</v>
      </c>
      <c r="D551" s="53" t="s">
        <v>1838</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9">
        <v>44880</v>
      </c>
      <c r="C552" s="59">
        <v>44848</v>
      </c>
      <c r="D552" s="53" t="s">
        <v>1846</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9">
        <v>44880</v>
      </c>
      <c r="C553" s="59">
        <v>44848</v>
      </c>
      <c r="D553" s="53" t="s">
        <v>1846</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9">
        <v>44880</v>
      </c>
      <c r="C554" s="59">
        <v>44848</v>
      </c>
      <c r="D554" s="53" t="s">
        <v>1846</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9">
        <v>44880</v>
      </c>
      <c r="C555" s="59">
        <v>44854</v>
      </c>
      <c r="D555" s="53" t="s">
        <v>1793</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9">
        <v>44880</v>
      </c>
      <c r="C556" s="59">
        <v>44883</v>
      </c>
      <c r="D556" s="53" t="s">
        <v>1846</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9">
        <v>44880</v>
      </c>
      <c r="C557" s="59">
        <v>44883</v>
      </c>
      <c r="D557" s="53" t="s">
        <v>1846</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9">
        <v>44880</v>
      </c>
      <c r="C558" s="59">
        <v>44883</v>
      </c>
      <c r="D558" s="53" t="s">
        <v>1846</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9">
        <v>44880</v>
      </c>
      <c r="C559" s="59">
        <v>44841</v>
      </c>
      <c r="D559" s="53" t="s">
        <v>1866</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9">
        <v>44880</v>
      </c>
      <c r="C560" s="59">
        <v>44859</v>
      </c>
      <c r="D560" s="53" t="s">
        <v>1757</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9">
        <v>44880</v>
      </c>
      <c r="C561" s="59">
        <v>44854</v>
      </c>
      <c r="D561" s="53" t="s">
        <v>1757</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9">
        <v>44880</v>
      </c>
      <c r="C562" s="59">
        <v>44809</v>
      </c>
      <c r="D562" s="53" t="s">
        <v>1903</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9">
        <v>44880</v>
      </c>
      <c r="C563" s="59">
        <v>44809</v>
      </c>
      <c r="D563" s="53" t="s">
        <v>1903</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9">
        <v>44880</v>
      </c>
      <c r="C564" s="59">
        <v>44809</v>
      </c>
      <c r="D564" s="53" t="s">
        <v>1903</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9">
        <v>44880</v>
      </c>
      <c r="C565" s="59">
        <v>44816</v>
      </c>
      <c r="D565" s="53" t="s">
        <v>1807</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1739</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9">
        <v>44880</v>
      </c>
      <c r="C566" s="59">
        <v>44824</v>
      </c>
      <c r="D566" s="53" t="s">
        <v>1880</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9">
        <v>44880</v>
      </c>
      <c r="C567" s="59">
        <v>44819</v>
      </c>
      <c r="D567" s="53" t="s">
        <v>1941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9">
        <v>44880</v>
      </c>
      <c r="C568" s="59">
        <v>44814</v>
      </c>
      <c r="D568" s="53" t="s">
        <v>1942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9">
        <v>44880</v>
      </c>
      <c r="C569" s="59">
        <v>44825</v>
      </c>
      <c r="D569" s="53" t="s">
        <v>1827</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9">
        <v>44880</v>
      </c>
      <c r="C570" s="59">
        <v>44825</v>
      </c>
      <c r="D570" s="53" t="s">
        <v>1827</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9">
        <v>44880</v>
      </c>
      <c r="C571" s="59">
        <v>44809</v>
      </c>
      <c r="D571" s="53" t="s">
        <v>1943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9">
        <v>44880</v>
      </c>
      <c r="C572" s="59">
        <v>44823</v>
      </c>
      <c r="D572" s="53" t="s">
        <v>1889</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9">
        <v>44880</v>
      </c>
      <c r="C573" s="59">
        <v>44823</v>
      </c>
      <c r="D573" s="53" t="s">
        <v>1932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9">
        <v>44880</v>
      </c>
      <c r="C574" s="59">
        <v>44823</v>
      </c>
      <c r="D574" s="53" t="s">
        <v>1932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9">
        <v>44880</v>
      </c>
      <c r="C575" s="59">
        <v>44823</v>
      </c>
      <c r="D575" s="53" t="s">
        <v>1932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9">
        <v>44880</v>
      </c>
      <c r="C576" s="59">
        <v>44823</v>
      </c>
      <c r="D576" s="53" t="s">
        <v>1932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9">
        <v>44880</v>
      </c>
      <c r="C577" s="59">
        <v>44823</v>
      </c>
      <c r="D577" s="53" t="s">
        <v>1932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9">
        <v>44880</v>
      </c>
      <c r="C578" s="59">
        <v>44823</v>
      </c>
      <c r="D578" s="53" t="s">
        <v>1932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9">
        <v>44880</v>
      </c>
      <c r="C579" s="59">
        <v>44823</v>
      </c>
      <c r="D579" s="53" t="s">
        <v>1932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9">
        <v>44880</v>
      </c>
      <c r="C580" s="59">
        <v>44805</v>
      </c>
      <c r="D580" s="53" t="s">
        <v>1932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9">
        <v>44880</v>
      </c>
      <c r="C581" s="59">
        <v>44805</v>
      </c>
      <c r="D581" s="53" t="s">
        <v>1932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9">
        <v>44880</v>
      </c>
      <c r="C582" s="59">
        <v>44825</v>
      </c>
      <c r="D582" s="53" t="s">
        <v>1863</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300</v>
      </c>
      <c r="J582" s="53" t="s">
        <v>1808</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9">
        <v>44880</v>
      </c>
      <c r="C583" s="59">
        <v>44833</v>
      </c>
      <c r="D583" s="53" t="s">
        <v>1863</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9">
        <v>44880</v>
      </c>
      <c r="C584" s="59">
        <v>44819</v>
      </c>
      <c r="D584" s="53" t="s">
        <v>1863</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9">
        <v>44880</v>
      </c>
      <c r="C585" s="59">
        <v>44819</v>
      </c>
      <c r="D585" s="53" t="s">
        <v>1863</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9">
        <v>44880</v>
      </c>
      <c r="C586" s="59">
        <v>44809</v>
      </c>
      <c r="D586" s="53" t="s">
        <v>1828</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9">
        <v>44880</v>
      </c>
      <c r="C587" s="59">
        <v>44826</v>
      </c>
      <c r="D587" s="53" t="s">
        <v>1897</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9">
        <v>44880</v>
      </c>
      <c r="C588" s="59">
        <v>44823</v>
      </c>
      <c r="D588" s="53" t="s">
        <v>1886</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9">
        <v>44880</v>
      </c>
      <c r="C589" s="59">
        <v>44834</v>
      </c>
      <c r="D589" s="53" t="s">
        <v>1886</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9">
        <v>44880</v>
      </c>
      <c r="C590" s="59">
        <v>44834</v>
      </c>
      <c r="D590" s="53" t="s">
        <v>1886</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9">
        <v>44880</v>
      </c>
      <c r="C591" s="59">
        <v>44810</v>
      </c>
      <c r="D591" s="53" t="s">
        <v>1305</v>
      </c>
      <c r="E591" s="51" t="str">
        <f>IF(ISBLANK(LeaveTracker[[#This Row],[Employee Name]]),"-----",VLOOKUP(LeaveTracker[[#This Row],[Employee Name]],Employees[[Employee Name]:[Office]],7))</f>
        <v>ONT</v>
      </c>
      <c r="F591" s="51" t="str">
        <f>IF(ISBLANK(LeaveTracker[[#This Row],[Employee Name]]),"-----",VLOOKUP(LeaveTracker[[#This Row],[Employee Name]],Employees[[Employee Name]:[Office]],6))</f>
        <v>REGULAR</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9">
        <v>44880</v>
      </c>
      <c r="C592" s="59">
        <v>44833</v>
      </c>
      <c r="D592" s="53" t="s">
        <v>1305</v>
      </c>
      <c r="E592" s="51" t="str">
        <f>IF(ISBLANK(LeaveTracker[[#This Row],[Employee Name]]),"-----",VLOOKUP(LeaveTracker[[#This Row],[Employee Name]],Employees[[Employee Name]:[Office]],7))</f>
        <v>ONT</v>
      </c>
      <c r="F592" s="51" t="str">
        <f>IF(ISBLANK(LeaveTracker[[#This Row],[Employee Name]]),"-----",VLOOKUP(LeaveTracker[[#This Row],[Employee Name]],Employees[[Employee Name]:[Office]],6))</f>
        <v>REGULAR</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9">
        <v>44880</v>
      </c>
      <c r="C593" s="59">
        <v>44816</v>
      </c>
      <c r="D593" s="53" t="s">
        <v>1795</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9">
        <v>44880</v>
      </c>
      <c r="C594" s="59">
        <v>44833</v>
      </c>
      <c r="D594" s="53" t="s">
        <v>1056</v>
      </c>
      <c r="E594" s="51" t="str">
        <f>IF(ISBLANK(LeaveTracker[[#This Row],[Employee Name]]),"-----",VLOOKUP(LeaveTracker[[#This Row],[Employee Name]],Employees[[Employee Name]:[Office]],7))</f>
        <v>CHO</v>
      </c>
      <c r="F594" s="51" t="str">
        <f>IF(ISBLANK(LeaveTracker[[#This Row],[Employee Name]]),"-----",VLOOKUP(LeaveTracker[[#This Row],[Employee Name]],Employees[[Employee Name]:[Office]],6))</f>
        <v>REGULAR</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9">
        <v>44880</v>
      </c>
      <c r="C595" s="59">
        <v>44817</v>
      </c>
      <c r="D595" s="53" t="s">
        <v>1848</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9">
        <v>44880</v>
      </c>
      <c r="C596" s="59">
        <v>44832</v>
      </c>
      <c r="D596" s="53" t="s">
        <v>1839</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300</v>
      </c>
      <c r="J596" s="53" t="s">
        <v>1808</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9">
        <v>44880</v>
      </c>
      <c r="C597" s="59">
        <v>44821</v>
      </c>
      <c r="D597" s="53" t="s">
        <v>1043</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9">
        <v>44880</v>
      </c>
      <c r="C598" s="59">
        <v>44820</v>
      </c>
      <c r="D598" s="53" t="s">
        <v>1311</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300</v>
      </c>
      <c r="J598" s="53" t="s">
        <v>1808</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9">
        <v>44880</v>
      </c>
      <c r="C599" s="59">
        <v>44820</v>
      </c>
      <c r="D599" s="53" t="s">
        <v>1311</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9">
        <v>44880</v>
      </c>
      <c r="C600" s="59">
        <v>44806</v>
      </c>
      <c r="D600" s="53" t="s">
        <v>1761</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9">
        <v>44880</v>
      </c>
      <c r="C601" s="59">
        <v>44823</v>
      </c>
      <c r="D601" s="53" t="s">
        <v>1813</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1739</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9">
        <v>44880</v>
      </c>
      <c r="C602" s="59">
        <v>44823</v>
      </c>
      <c r="D602" s="53" t="s">
        <v>1804</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9">
        <v>44880</v>
      </c>
      <c r="C603" s="59">
        <v>44823</v>
      </c>
      <c r="D603" s="53" t="s">
        <v>1804</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9">
        <v>44880</v>
      </c>
      <c r="C604" s="59">
        <v>44823</v>
      </c>
      <c r="D604" s="53" t="s">
        <v>1806</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9">
        <v>44880</v>
      </c>
      <c r="C605" s="59">
        <v>44834</v>
      </c>
      <c r="D605" s="53" t="s">
        <v>1813</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1739</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9">
        <v>44880</v>
      </c>
      <c r="C606" s="59">
        <v>44818</v>
      </c>
      <c r="D606" s="53" t="s">
        <v>1835</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9">
        <v>44880</v>
      </c>
      <c r="C607" s="59">
        <v>44818</v>
      </c>
      <c r="D607" s="53" t="s">
        <v>1887</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9">
        <v>44880</v>
      </c>
      <c r="C608" s="59">
        <v>44818</v>
      </c>
      <c r="D608" s="53" t="s">
        <v>1887</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9">
        <v>44880</v>
      </c>
      <c r="C609" s="59">
        <v>44818</v>
      </c>
      <c r="D609" s="53" t="s">
        <v>1887</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300</v>
      </c>
      <c r="J609" s="53" t="s">
        <v>1808</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9">
        <v>44880</v>
      </c>
      <c r="C610" s="59">
        <v>44810</v>
      </c>
      <c r="D610" s="53" t="s">
        <v>1844</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9">
        <v>44880</v>
      </c>
      <c r="C611" s="59">
        <v>44816</v>
      </c>
      <c r="D611" s="53" t="s">
        <v>1944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9">
        <v>44880</v>
      </c>
      <c r="C612" s="59">
        <v>44816</v>
      </c>
      <c r="D612" s="53" t="s">
        <v>1755</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9">
        <v>44880</v>
      </c>
      <c r="C613" s="59">
        <v>44823</v>
      </c>
      <c r="D613" s="53" t="s">
        <v>1830</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9">
        <v>44880</v>
      </c>
      <c r="C614" s="59">
        <v>44823</v>
      </c>
      <c r="D614" s="53" t="s">
        <v>1830</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9">
        <v>44880</v>
      </c>
      <c r="C615" s="59">
        <v>44805</v>
      </c>
      <c r="D615" s="53" t="s">
        <v>1830</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9">
        <v>44880</v>
      </c>
      <c r="C616" s="59">
        <v>44809</v>
      </c>
      <c r="D616" s="53" t="s">
        <v>1742</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9">
        <v>44880</v>
      </c>
      <c r="C617" s="59">
        <v>44820</v>
      </c>
      <c r="D617" s="53" t="s">
        <v>1945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9">
        <v>44880</v>
      </c>
      <c r="C618" s="59">
        <v>44820</v>
      </c>
      <c r="D618" s="53" t="s">
        <v>1945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9">
        <v>44880</v>
      </c>
      <c r="C619" s="59">
        <v>44820</v>
      </c>
      <c r="D619" s="53" t="s">
        <v>1749</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9">
        <v>44880</v>
      </c>
      <c r="C620" s="59">
        <v>44818</v>
      </c>
      <c r="D620" s="53" t="s">
        <v>1749</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9">
        <v>44880</v>
      </c>
      <c r="C621" s="59">
        <v>44816</v>
      </c>
      <c r="D621" s="53" t="s">
        <v>1946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300</v>
      </c>
      <c r="J621" s="53" t="s">
        <v>1808</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9">
        <v>44880</v>
      </c>
      <c r="C622" s="59">
        <v>44816</v>
      </c>
      <c r="D622" s="53" t="s">
        <v>1926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9">
        <v>44880</v>
      </c>
      <c r="C623" s="59">
        <v>44834</v>
      </c>
      <c r="D623" s="53" t="s">
        <v>1926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9">
        <v>44880</v>
      </c>
      <c r="C624" s="59">
        <v>44834</v>
      </c>
      <c r="D624" s="53" t="s">
        <v>1926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9">
        <v>44880</v>
      </c>
      <c r="C625" s="59">
        <v>44820</v>
      </c>
      <c r="D625" s="53" t="s">
        <v>1947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9">
        <v>44880</v>
      </c>
      <c r="C626" s="59">
        <v>44820</v>
      </c>
      <c r="D626" s="53" t="s">
        <v>1947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9">
        <v>44880</v>
      </c>
      <c r="C627" s="59">
        <v>44820</v>
      </c>
      <c r="D627" s="53" t="s">
        <v>1947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9">
        <v>44880</v>
      </c>
      <c r="C628" s="59">
        <v>44833</v>
      </c>
      <c r="D628" s="53" t="s">
        <v>1765</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9">
        <v>44880</v>
      </c>
      <c r="C629" s="59">
        <v>44818</v>
      </c>
      <c r="D629" s="53" t="s">
        <v>1888</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9">
        <v>44880</v>
      </c>
      <c r="C630" s="59">
        <v>44810</v>
      </c>
      <c r="D630" s="53" t="s">
        <v>1888</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9">
        <v>44880</v>
      </c>
      <c r="C631" s="59">
        <v>44809</v>
      </c>
      <c r="D631" s="53" t="s">
        <v>1737</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9">
        <v>44880</v>
      </c>
      <c r="C632" s="59">
        <v>44809</v>
      </c>
      <c r="D632" s="53" t="s">
        <v>1737</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300</v>
      </c>
      <c r="J632" s="53" t="s">
        <v>1808</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9">
        <v>44880</v>
      </c>
      <c r="C633" s="59">
        <v>44809</v>
      </c>
      <c r="D633" s="53" t="s">
        <v>1737</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300</v>
      </c>
      <c r="J633" s="53" t="s">
        <v>1808</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9">
        <v>44880</v>
      </c>
      <c r="C634" s="59">
        <v>44810</v>
      </c>
      <c r="D634" s="53" t="s">
        <v>1873</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300</v>
      </c>
      <c r="J634" s="53" t="s">
        <v>1808</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9">
        <v>44880</v>
      </c>
      <c r="C635" s="59">
        <v>44805</v>
      </c>
      <c r="D635" s="53" t="s">
        <v>1767</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9">
        <v>44880</v>
      </c>
      <c r="C636" s="59">
        <v>44827</v>
      </c>
      <c r="D636" s="53" t="s">
        <v>1765</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9">
        <v>44880</v>
      </c>
      <c r="C637" s="59">
        <v>44825</v>
      </c>
      <c r="D637" s="53" t="s">
        <v>1765</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300</v>
      </c>
      <c r="J637" s="53" t="s">
        <v>1808</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9">
        <v>44880</v>
      </c>
      <c r="C638" s="59">
        <v>44807</v>
      </c>
      <c r="D638" s="53" t="s">
        <v>1947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300</v>
      </c>
      <c r="J638" s="53" t="s">
        <v>1808</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9">
        <v>44880</v>
      </c>
      <c r="C639" s="59">
        <v>44811</v>
      </c>
      <c r="D639" s="53" t="s">
        <v>1859</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9">
        <v>44880</v>
      </c>
      <c r="C640" s="59">
        <v>44785</v>
      </c>
      <c r="D640" s="53" t="s">
        <v>1930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9">
        <v>44880</v>
      </c>
      <c r="C641" s="59">
        <v>44816</v>
      </c>
      <c r="D641" s="53" t="s">
        <v>1769</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9">
        <v>44880</v>
      </c>
      <c r="C642" s="59">
        <v>44833</v>
      </c>
      <c r="D642" s="53" t="s">
        <v>1793</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9">
        <v>44880</v>
      </c>
      <c r="C643" s="59">
        <v>44827</v>
      </c>
      <c r="D643" s="53" t="s">
        <v>1790</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9">
        <v>44880</v>
      </c>
      <c r="C644" s="59">
        <v>44816</v>
      </c>
      <c r="D644" s="53" t="s">
        <v>1777</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9">
        <v>44880</v>
      </c>
      <c r="C645" s="59">
        <v>44834</v>
      </c>
      <c r="D645" s="53" t="s">
        <v>1783</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9">
        <v>44880</v>
      </c>
      <c r="C646" s="59">
        <v>44805</v>
      </c>
      <c r="D646" s="53" t="s">
        <v>1896</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9">
        <v>44880</v>
      </c>
      <c r="C647" s="59">
        <v>44816</v>
      </c>
      <c r="D647" s="53" t="s">
        <v>1896</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9">
        <v>44880</v>
      </c>
      <c r="C648" s="59">
        <v>44824</v>
      </c>
      <c r="D648" s="53" t="s">
        <v>1896</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9">
        <v>44880</v>
      </c>
      <c r="C649" s="59">
        <v>44809</v>
      </c>
      <c r="D649" s="53" t="s">
        <v>1823</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9">
        <v>44880</v>
      </c>
      <c r="C650" s="59">
        <v>44830</v>
      </c>
      <c r="D650" s="53" t="s">
        <v>1948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300</v>
      </c>
      <c r="J650" s="53" t="s">
        <v>1808</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9">
        <v>44880</v>
      </c>
      <c r="C651" s="59">
        <v>44806</v>
      </c>
      <c r="D651" s="53" t="s">
        <v>1948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300</v>
      </c>
      <c r="J651" s="53" t="s">
        <v>1808</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9">
        <v>44880</v>
      </c>
      <c r="C652" s="59">
        <v>44825</v>
      </c>
      <c r="D652" s="53" t="s">
        <v>1949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300</v>
      </c>
      <c r="J652" s="53" t="s">
        <v>1808</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9">
        <v>44880</v>
      </c>
      <c r="C653" s="59">
        <v>44811</v>
      </c>
      <c r="D653" s="53" t="s">
        <v>1841</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9">
        <v>44880</v>
      </c>
      <c r="C654" s="59">
        <v>44811</v>
      </c>
      <c r="D654" s="53" t="s">
        <v>1841</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9">
        <v>44880</v>
      </c>
      <c r="C655" s="59">
        <v>44830</v>
      </c>
      <c r="D655" s="53" t="s">
        <v>1832</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9">
        <v>44880</v>
      </c>
      <c r="C656" s="59">
        <v>44819</v>
      </c>
      <c r="D656" s="53" t="s">
        <v>1832</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9">
        <v>44880</v>
      </c>
      <c r="C657" s="59">
        <v>44807</v>
      </c>
      <c r="D657" s="53" t="s">
        <v>1854</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9">
        <v>44880</v>
      </c>
      <c r="C658" s="59">
        <v>44832</v>
      </c>
      <c r="D658" s="53" t="s">
        <v>1950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300</v>
      </c>
      <c r="J658" s="53" t="s">
        <v>1808</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9">
        <v>44880</v>
      </c>
      <c r="C659" s="59">
        <v>44832</v>
      </c>
      <c r="D659" s="53" t="s">
        <v>1950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300</v>
      </c>
      <c r="J659" s="53" t="s">
        <v>1808</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9">
        <v>44880</v>
      </c>
      <c r="C660" s="59">
        <v>44823</v>
      </c>
      <c r="D660" s="53" t="s">
        <v>1937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300</v>
      </c>
      <c r="J660" s="53" t="s">
        <v>1808</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9">
        <v>44880</v>
      </c>
      <c r="C661" s="59">
        <v>44823</v>
      </c>
      <c r="D661" s="53" t="s">
        <v>1937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300</v>
      </c>
      <c r="J661" s="53" t="s">
        <v>1808</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9">
        <v>44880</v>
      </c>
      <c r="C662" s="59">
        <v>44823</v>
      </c>
      <c r="D662" s="53" t="s">
        <v>1816</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1739</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9">
        <v>44880</v>
      </c>
      <c r="C663" s="59">
        <v>44816</v>
      </c>
      <c r="D663" s="53" t="s">
        <v>1855</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9">
        <v>44880</v>
      </c>
      <c r="C664" s="59">
        <v>44816</v>
      </c>
      <c r="D664" s="53" t="s">
        <v>1855</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9">
        <v>44880</v>
      </c>
      <c r="C665" s="59">
        <v>44826</v>
      </c>
      <c r="D665" s="53" t="s">
        <v>1855</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9">
        <v>44880</v>
      </c>
      <c r="C666" s="59">
        <v>44810</v>
      </c>
      <c r="D666" s="53" t="s">
        <v>1850</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9">
        <v>44880</v>
      </c>
      <c r="C667" s="59">
        <v>44810</v>
      </c>
      <c r="D667" s="53" t="s">
        <v>1850</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300</v>
      </c>
      <c r="J667" s="53" t="s">
        <v>1808</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9">
        <v>44880</v>
      </c>
      <c r="C668" s="59">
        <v>44809</v>
      </c>
      <c r="D668" s="53" t="s">
        <v>1850</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9">
        <v>44880</v>
      </c>
      <c r="C669" s="59">
        <v>44809</v>
      </c>
      <c r="D669" s="53" t="s">
        <v>1850</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9">
        <v>44880</v>
      </c>
      <c r="C670" s="59">
        <v>44834</v>
      </c>
      <c r="D670" s="53" t="s">
        <v>1852</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9">
        <v>44882</v>
      </c>
      <c r="C671" s="59">
        <v>44860</v>
      </c>
      <c r="D671" s="53" t="s">
        <v>1929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1026</v>
      </c>
      <c r="J671" s="53" t="s">
        <v>1920</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9">
        <v>44882</v>
      </c>
      <c r="C672" s="59">
        <v>44854</v>
      </c>
      <c r="D672" s="53" t="s">
        <v>1951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1026</v>
      </c>
      <c r="J672" s="53" t="s">
        <v>1906</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9">
        <v>44882</v>
      </c>
      <c r="C673" s="59">
        <v>44848</v>
      </c>
      <c r="D673" s="53" t="s">
        <v>1862</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300</v>
      </c>
      <c r="J673" s="53" t="s">
        <v>1808</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9">
        <v>44882</v>
      </c>
      <c r="C674" s="59">
        <v>44858</v>
      </c>
      <c r="D674" s="53" t="s">
        <v>1952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9">
        <v>44882</v>
      </c>
      <c r="C675" s="59">
        <v>44868</v>
      </c>
      <c r="D675" s="53" t="s">
        <v>1953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9">
        <v>44882</v>
      </c>
      <c r="C676" s="59">
        <v>44847</v>
      </c>
      <c r="D676" s="53" t="s">
        <v>1954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9">
        <v>44882</v>
      </c>
      <c r="C677" s="59">
        <v>44872</v>
      </c>
      <c r="D677" s="53" t="s">
        <v>1902</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9">
        <v>44882</v>
      </c>
      <c r="C678" s="59">
        <v>44837</v>
      </c>
      <c r="D678" s="53" t="s">
        <v>1902</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9">
        <v>44882</v>
      </c>
      <c r="C679" s="59">
        <v>44845</v>
      </c>
      <c r="D679" s="53" t="s">
        <v>1955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9">
        <v>44882</v>
      </c>
      <c r="C680" s="59">
        <v>44841</v>
      </c>
      <c r="D680" s="53" t="s">
        <v>1752</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300</v>
      </c>
      <c r="J680" s="53" t="s">
        <v>1808</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9">
        <v>44882</v>
      </c>
      <c r="C681" s="59">
        <v>44841</v>
      </c>
      <c r="D681" s="53" t="s">
        <v>1752</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9">
        <v>44882</v>
      </c>
      <c r="C682" s="59">
        <v>44838</v>
      </c>
      <c r="D682" s="53" t="s">
        <v>1752</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9">
        <v>44882</v>
      </c>
      <c r="C683" s="59">
        <v>44840</v>
      </c>
      <c r="D683" s="53" t="s">
        <v>1752</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9">
        <v>44882</v>
      </c>
      <c r="C684" s="59">
        <v>44839</v>
      </c>
      <c r="D684" s="53" t="s">
        <v>1944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9">
        <v>44882</v>
      </c>
      <c r="C685" s="59">
        <v>44861</v>
      </c>
      <c r="D685" s="53" t="s">
        <v>1956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9">
        <v>44882</v>
      </c>
      <c r="C686" s="59">
        <v>44847</v>
      </c>
      <c r="D686" s="53" t="s">
        <v>1957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9">
        <v>44882</v>
      </c>
      <c r="C687" s="59">
        <v>44881</v>
      </c>
      <c r="D687" s="53" t="s">
        <v>1801</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9">
        <v>44882</v>
      </c>
      <c r="C688" s="59">
        <v>44873</v>
      </c>
      <c r="D688" s="53" t="s">
        <v>1958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9">
        <v>44882</v>
      </c>
      <c r="C689" s="59">
        <v>44565</v>
      </c>
      <c r="D689" s="53" t="s">
        <v>1959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1739</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9">
        <v>44882</v>
      </c>
      <c r="C690" s="59">
        <v>44869</v>
      </c>
      <c r="D690" s="53" t="s">
        <v>1959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300</v>
      </c>
      <c r="J690" s="53" t="s">
        <v>1808</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9">
        <v>44882</v>
      </c>
      <c r="C691" s="59">
        <v>44869</v>
      </c>
      <c r="D691" s="53" t="s">
        <v>1960</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1739</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9">
        <v>44882</v>
      </c>
      <c r="C692" s="59">
        <v>44868</v>
      </c>
      <c r="D692" s="53" t="s">
        <v>1961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9">
        <v>44882</v>
      </c>
      <c r="C693" s="59">
        <v>44874</v>
      </c>
      <c r="D693" s="53" t="s">
        <v>1962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9">
        <v>44882</v>
      </c>
      <c r="C694" s="59">
        <v>44867</v>
      </c>
      <c r="D694" s="53" t="s">
        <v>1922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1026</v>
      </c>
      <c r="J694" s="53" t="s">
        <v>1906</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9">
        <v>44882</v>
      </c>
      <c r="C695" s="59">
        <v>44859</v>
      </c>
      <c r="D695" s="53" t="s">
        <v>1749</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300</v>
      </c>
      <c r="J695" s="53" t="s">
        <v>1808</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9">
        <v>44882</v>
      </c>
      <c r="C696" s="59">
        <v>44851</v>
      </c>
      <c r="D696" s="53" t="s">
        <v>1749</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9">
        <v>44882</v>
      </c>
      <c r="C697" s="59">
        <v>44793</v>
      </c>
      <c r="D697" s="53" t="s">
        <v>1830</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9">
        <v>44882</v>
      </c>
      <c r="C698" s="59">
        <v>44793</v>
      </c>
      <c r="D698" s="53" t="s">
        <v>1830</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9">
        <v>44882</v>
      </c>
      <c r="C699" s="59">
        <v>44793</v>
      </c>
      <c r="D699" s="53" t="s">
        <v>1830</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9">
        <v>44882</v>
      </c>
      <c r="C700" s="59">
        <v>44860</v>
      </c>
      <c r="D700" s="53" t="s">
        <v>1830</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9">
        <v>44882</v>
      </c>
      <c r="C701" s="59">
        <v>44849</v>
      </c>
      <c r="D701" s="53" t="s">
        <v>1755</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300</v>
      </c>
      <c r="J701" s="53" t="s">
        <v>1808</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9">
        <v>44882</v>
      </c>
      <c r="C702" s="59">
        <v>44874</v>
      </c>
      <c r="D702" s="53" t="s">
        <v>1844</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9">
        <v>44882</v>
      </c>
      <c r="C703" s="59">
        <v>44852</v>
      </c>
      <c r="D703" s="53" t="s">
        <v>1311</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1739</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9">
        <v>44882</v>
      </c>
      <c r="C704" s="59">
        <v>44862</v>
      </c>
      <c r="D704" s="53" t="s">
        <v>1311</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9">
        <v>44882</v>
      </c>
      <c r="C705" s="59">
        <v>44869</v>
      </c>
      <c r="D705" s="53" t="s">
        <v>1963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9">
        <v>44882</v>
      </c>
      <c r="C706" s="59">
        <v>44862</v>
      </c>
      <c r="D706" s="53" t="s">
        <v>1835</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300</v>
      </c>
      <c r="J706" s="53" t="s">
        <v>1808</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9">
        <v>44882</v>
      </c>
      <c r="C707" s="59">
        <v>44882</v>
      </c>
      <c r="D707" s="53" t="s">
        <v>1835</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9">
        <v>44882</v>
      </c>
      <c r="C708" s="59">
        <v>44849</v>
      </c>
      <c r="D708" s="53" t="s">
        <v>1921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9">
        <v>44882</v>
      </c>
      <c r="C709" s="59">
        <v>44834</v>
      </c>
      <c r="D709" s="53" t="s">
        <v>1868</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9">
        <v>44882</v>
      </c>
      <c r="C710" s="59">
        <v>44852</v>
      </c>
      <c r="D710" s="53" t="s">
        <v>1806</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9">
        <v>44882</v>
      </c>
      <c r="C711" s="59">
        <v>44838</v>
      </c>
      <c r="D711" s="53" t="s">
        <v>1813</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9">
        <v>44882</v>
      </c>
      <c r="C712" s="59">
        <v>44859</v>
      </c>
      <c r="D712" s="53" t="s">
        <v>1963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300</v>
      </c>
      <c r="J712" s="53" t="s">
        <v>276</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9">
        <v>44882</v>
      </c>
      <c r="C713" s="59">
        <v>44859</v>
      </c>
      <c r="D713" s="53" t="s">
        <v>1963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300</v>
      </c>
      <c r="J713" s="53" t="s">
        <v>1739</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9">
        <v>44882</v>
      </c>
      <c r="C714" s="59">
        <v>44872</v>
      </c>
      <c r="D714" s="53" t="s">
        <v>1761</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300</v>
      </c>
      <c r="J714" s="53" t="s">
        <v>1808</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9">
        <v>44882</v>
      </c>
      <c r="C715" s="59">
        <v>44872</v>
      </c>
      <c r="D715" s="53" t="s">
        <v>1761</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9">
        <v>44882</v>
      </c>
      <c r="C716" s="59">
        <v>44868</v>
      </c>
      <c r="D716" s="53" t="s">
        <v>1761</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9">
        <v>44882</v>
      </c>
      <c r="C717" s="59">
        <v>44867</v>
      </c>
      <c r="D717" s="53" t="s">
        <v>1761</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9">
        <v>44882</v>
      </c>
      <c r="C718" s="59">
        <v>44848</v>
      </c>
      <c r="D718" s="53" t="s">
        <v>1761</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9">
        <v>44882</v>
      </c>
      <c r="C719" s="59">
        <v>44858</v>
      </c>
      <c r="D719" s="53" t="s">
        <v>1761</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9">
        <v>44882</v>
      </c>
      <c r="C720" s="59">
        <v>44840</v>
      </c>
      <c r="D720" s="53" t="s">
        <v>1761</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300</v>
      </c>
      <c r="J720" s="53" t="s">
        <v>1808</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9">
        <v>44882</v>
      </c>
      <c r="C721" s="59">
        <v>44844</v>
      </c>
      <c r="D721" s="53" t="s">
        <v>1761</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9">
        <v>44882</v>
      </c>
      <c r="C722" s="59">
        <v>44846</v>
      </c>
      <c r="D722" s="53" t="s">
        <v>1887</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9">
        <v>44882</v>
      </c>
      <c r="C723" s="59">
        <v>44873</v>
      </c>
      <c r="D723" s="53" t="s">
        <v>1888</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9">
        <v>44882</v>
      </c>
      <c r="C724" s="59">
        <v>44851</v>
      </c>
      <c r="D724" s="53" t="s">
        <v>1887</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9">
        <v>44882</v>
      </c>
      <c r="C725" s="59">
        <v>44854</v>
      </c>
      <c r="D725" s="53" t="s">
        <v>1887</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9">
        <v>44882</v>
      </c>
      <c r="C726" s="59">
        <v>44867</v>
      </c>
      <c r="D726" s="53" t="s">
        <v>1911</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9">
        <v>44882</v>
      </c>
      <c r="C727" s="59">
        <v>44844</v>
      </c>
      <c r="D727" s="53" t="s">
        <v>1829</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9">
        <v>44882</v>
      </c>
      <c r="C728" s="59">
        <v>44844</v>
      </c>
      <c r="D728" s="53" t="s">
        <v>1964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1026</v>
      </c>
      <c r="J728" s="53" t="s">
        <v>1906</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9">
        <v>44882</v>
      </c>
      <c r="C729" s="59">
        <v>44846</v>
      </c>
      <c r="D729" s="53" t="s">
        <v>1809</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1739</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9">
        <v>44882</v>
      </c>
      <c r="C730" s="59">
        <v>44846</v>
      </c>
      <c r="D730" s="53" t="s">
        <v>1809</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300</v>
      </c>
      <c r="J730" s="53" t="s">
        <v>1808</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9">
        <v>44882</v>
      </c>
      <c r="C731" s="59">
        <v>44861</v>
      </c>
      <c r="D731" s="53" t="s">
        <v>1809</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300</v>
      </c>
      <c r="J731" s="53" t="s">
        <v>1808</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9">
        <v>44882</v>
      </c>
      <c r="C732" s="59">
        <v>44858</v>
      </c>
      <c r="D732" s="53" t="s">
        <v>1932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9">
        <v>44882</v>
      </c>
      <c r="C733" s="59">
        <v>44874</v>
      </c>
      <c r="D733" s="53" t="s">
        <v>1932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9">
        <v>44882</v>
      </c>
      <c r="C734" s="59">
        <v>44859</v>
      </c>
      <c r="D734" s="53" t="s">
        <v>1889</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9">
        <v>44882</v>
      </c>
      <c r="C735" s="59">
        <v>44859</v>
      </c>
      <c r="D735" s="53" t="s">
        <v>1889</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9">
        <v>44882</v>
      </c>
      <c r="C736" s="59">
        <v>44869</v>
      </c>
      <c r="D736" s="53" t="s">
        <v>1889</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9">
        <v>44882</v>
      </c>
      <c r="C737" s="59">
        <v>44859</v>
      </c>
      <c r="D737" s="53" t="s">
        <v>1889</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9">
        <v>44882</v>
      </c>
      <c r="C738" s="59">
        <v>44859</v>
      </c>
      <c r="D738" s="53" t="s">
        <v>1845</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9">
        <v>44882</v>
      </c>
      <c r="C739" s="59">
        <v>44838</v>
      </c>
      <c r="D739" s="53" t="s">
        <v>1775</v>
      </c>
      <c r="E739" s="51" t="str">
        <f>IF(ISBLANK(LeaveTracker[[#This Row],[Employee Name]]),"-----",VLOOKUP(LeaveTracker[[#This Row],[Employee Name]],Employees[[Employee Name]:[Office]],7))</f>
        <v>CENRO</v>
      </c>
      <c r="F739" s="51" t="str">
        <f>IF(ISBLANK(LeaveTracker[[#This Row],[Employee Name]]),"-----",VLOOKUP(LeaveTracker[[#This Row],[Employee Name]],Employees[[Employee Name]:[Office]],6))</f>
        <v>REGULAR</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9">
        <v>44882</v>
      </c>
      <c r="C740" s="59">
        <v>44876</v>
      </c>
      <c r="D740" s="53" t="s">
        <v>1894</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300</v>
      </c>
      <c r="J740" s="53" t="s">
        <v>1808</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9">
        <v>44882</v>
      </c>
      <c r="C741" s="59">
        <v>44876</v>
      </c>
      <c r="D741" s="53" t="s">
        <v>1894</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1739</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9">
        <v>44882</v>
      </c>
      <c r="C742" s="59">
        <v>44853</v>
      </c>
      <c r="D742" s="53" t="s">
        <v>1777</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9">
        <v>44882</v>
      </c>
      <c r="C743" s="59">
        <v>44840</v>
      </c>
      <c r="D743" s="53" t="s">
        <v>1785</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9">
        <v>44882</v>
      </c>
      <c r="C744" s="59">
        <v>44846</v>
      </c>
      <c r="D744" s="53" t="s">
        <v>1783</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9">
        <v>44882</v>
      </c>
      <c r="C745" s="59">
        <v>44848</v>
      </c>
      <c r="D745" s="53" t="s">
        <v>1896</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9">
        <v>44882</v>
      </c>
      <c r="C746" s="59">
        <v>44868</v>
      </c>
      <c r="D746" s="53" t="s">
        <v>1783</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9">
        <v>44882</v>
      </c>
      <c r="C747" s="59">
        <v>44852</v>
      </c>
      <c r="D747" s="53" t="s">
        <v>1783</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9">
        <v>44882</v>
      </c>
      <c r="C748" s="59">
        <v>44872</v>
      </c>
      <c r="D748" s="53" t="s">
        <v>1930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1739</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9">
        <v>44882</v>
      </c>
      <c r="C749" s="59">
        <v>44860</v>
      </c>
      <c r="D749" s="53" t="s">
        <v>1931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1739</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9">
        <v>44882</v>
      </c>
      <c r="C750" s="59">
        <v>44859</v>
      </c>
      <c r="D750" s="53" t="s">
        <v>1931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9">
        <v>44882</v>
      </c>
      <c r="C751" s="59">
        <v>44876</v>
      </c>
      <c r="D751" s="53" t="s">
        <v>1769</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9">
        <v>44882</v>
      </c>
      <c r="C752" s="59">
        <v>44861</v>
      </c>
      <c r="D752" s="53" t="s">
        <v>1859</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1739</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9">
        <v>44882</v>
      </c>
      <c r="C753" s="59">
        <v>44855</v>
      </c>
      <c r="D753" s="53" t="s">
        <v>1859</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300</v>
      </c>
      <c r="J753" s="53" t="s">
        <v>1808</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9">
        <v>44882</v>
      </c>
      <c r="C754" s="59">
        <v>44878</v>
      </c>
      <c r="D754" s="53" t="s">
        <v>1898</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9">
        <v>44882</v>
      </c>
      <c r="C755" s="59">
        <v>44878</v>
      </c>
      <c r="D755" s="53" t="s">
        <v>1898</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9">
        <v>44882</v>
      </c>
      <c r="C756" s="59">
        <v>44878</v>
      </c>
      <c r="D756" s="53" t="s">
        <v>1898</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9">
        <v>44882</v>
      </c>
      <c r="C757" s="59">
        <v>44839</v>
      </c>
      <c r="D757" s="53" t="s">
        <v>1927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9">
        <v>44882</v>
      </c>
      <c r="C758" s="59">
        <v>44868</v>
      </c>
      <c r="D758" s="53" t="s">
        <v>1737</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9">
        <v>44882</v>
      </c>
      <c r="C759" s="59">
        <v>44872</v>
      </c>
      <c r="D759" s="53" t="s">
        <v>1765</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9">
        <v>44882</v>
      </c>
      <c r="C760" s="59">
        <v>44838</v>
      </c>
      <c r="D760" s="53" t="s">
        <v>1888</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9">
        <v>44882</v>
      </c>
      <c r="C761" s="59">
        <v>44839</v>
      </c>
      <c r="D761" s="53" t="s">
        <v>1773</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300</v>
      </c>
      <c r="J761" s="53" t="s">
        <v>1808</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9">
        <v>44882</v>
      </c>
      <c r="C762" s="59">
        <v>44854</v>
      </c>
      <c r="D762" s="53" t="s">
        <v>1773</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300</v>
      </c>
      <c r="J762" s="53" t="s">
        <v>1808</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9">
        <v>44882</v>
      </c>
      <c r="C763" s="59">
        <v>44853</v>
      </c>
      <c r="D763" s="53" t="s">
        <v>1873</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9">
        <v>44882</v>
      </c>
      <c r="C764" s="59">
        <v>44854</v>
      </c>
      <c r="D764" s="53" t="s">
        <v>1947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1739</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9">
        <v>44882</v>
      </c>
      <c r="C765" s="59">
        <v>44854</v>
      </c>
      <c r="D765" s="53" t="s">
        <v>1947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9">
        <v>44882</v>
      </c>
      <c r="C766" s="59">
        <v>44844</v>
      </c>
      <c r="D766" s="53" t="s">
        <v>1742</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9">
        <v>44882</v>
      </c>
      <c r="C767" s="59">
        <v>44844</v>
      </c>
      <c r="D767" s="53" t="s">
        <v>1742</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9">
        <v>44882</v>
      </c>
      <c r="C768" s="59">
        <v>44859</v>
      </c>
      <c r="D768" s="53" t="s">
        <v>1946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9">
        <v>44882</v>
      </c>
      <c r="C769" s="59">
        <v>44859</v>
      </c>
      <c r="D769" s="53" t="s">
        <v>1946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9">
        <v>44882</v>
      </c>
      <c r="C770" s="59">
        <v>44860</v>
      </c>
      <c r="D770" s="53" t="s">
        <v>1965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1026</v>
      </c>
      <c r="J770" s="53" t="s">
        <v>1920</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9">
        <v>44882</v>
      </c>
      <c r="C771" s="59">
        <v>44860</v>
      </c>
      <c r="D771" s="53" t="s">
        <v>1965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1026</v>
      </c>
      <c r="J771" s="53" t="s">
        <v>1920</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9">
        <v>44882</v>
      </c>
      <c r="C772" s="59">
        <v>44853</v>
      </c>
      <c r="D772" s="53" t="s">
        <v>1838</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9">
        <v>44882</v>
      </c>
      <c r="C773" s="59">
        <v>44837</v>
      </c>
      <c r="D773" s="53" t="s">
        <v>1886</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9">
        <v>44882</v>
      </c>
      <c r="C774" s="59">
        <v>44859</v>
      </c>
      <c r="D774" s="53" t="s">
        <v>1886</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9">
        <v>44882</v>
      </c>
      <c r="C775" s="59">
        <v>44874</v>
      </c>
      <c r="D775" s="53" t="s">
        <v>1886</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9">
        <v>44882</v>
      </c>
      <c r="C776" s="59">
        <v>44847</v>
      </c>
      <c r="D776" s="53" t="s">
        <v>1886</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9">
        <v>44882</v>
      </c>
      <c r="C777" s="59">
        <v>44853</v>
      </c>
      <c r="D777" s="53" t="s">
        <v>1895</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9">
        <v>44882</v>
      </c>
      <c r="C778" s="59">
        <v>44851</v>
      </c>
      <c r="D778" s="53" t="s">
        <v>1878</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300</v>
      </c>
      <c r="J778" s="53" t="s">
        <v>1966</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9">
        <v>44882</v>
      </c>
      <c r="C779" s="59">
        <v>44855</v>
      </c>
      <c r="D779" s="53" t="s">
        <v>1940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9">
        <v>44882</v>
      </c>
      <c r="C780" s="59">
        <v>44862</v>
      </c>
      <c r="D780" s="53" t="s">
        <v>1056</v>
      </c>
      <c r="E780" s="51" t="str">
        <f>IF(ISBLANK(LeaveTracker[[#This Row],[Employee Name]]),"-----",VLOOKUP(LeaveTracker[[#This Row],[Employee Name]],Employees[[Employee Name]:[Office]],7))</f>
        <v>CHO</v>
      </c>
      <c r="F780" s="51" t="str">
        <f>IF(ISBLANK(LeaveTracker[[#This Row],[Employee Name]]),"-----",VLOOKUP(LeaveTracker[[#This Row],[Employee Name]],Employees[[Employee Name]:[Office]],6))</f>
        <v>REGULAR</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9">
        <v>44882</v>
      </c>
      <c r="C781" s="59">
        <v>44875</v>
      </c>
      <c r="D781" s="53" t="s">
        <v>1056</v>
      </c>
      <c r="E781" s="51" t="str">
        <f>IF(ISBLANK(LeaveTracker[[#This Row],[Employee Name]]),"-----",VLOOKUP(LeaveTracker[[#This Row],[Employee Name]],Employees[[Employee Name]:[Office]],7))</f>
        <v>CHO</v>
      </c>
      <c r="F781" s="51" t="str">
        <f>IF(ISBLANK(LeaveTracker[[#This Row],[Employee Name]]),"-----",VLOOKUP(LeaveTracker[[#This Row],[Employee Name]],Employees[[Employee Name]:[Office]],6))</f>
        <v>REGULAR</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9">
        <v>44882</v>
      </c>
      <c r="C782" s="59">
        <v>44848</v>
      </c>
      <c r="D782" s="53" t="s">
        <v>1860</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9">
        <v>44882</v>
      </c>
      <c r="C783" s="59">
        <v>44848</v>
      </c>
      <c r="D783" s="53" t="s">
        <v>1860</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9">
        <v>44882</v>
      </c>
      <c r="C784" s="59">
        <v>44861</v>
      </c>
      <c r="D784" s="53" t="s">
        <v>1860</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9">
        <v>44882</v>
      </c>
      <c r="C785" s="59">
        <v>44861</v>
      </c>
      <c r="D785" s="53" t="s">
        <v>1860</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9">
        <v>44882</v>
      </c>
      <c r="C786" s="59">
        <v>44853</v>
      </c>
      <c r="D786" s="53" t="s">
        <v>1860</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9">
        <v>44882</v>
      </c>
      <c r="C787" s="59">
        <v>44874</v>
      </c>
      <c r="D787" s="53" t="s">
        <v>1816</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300</v>
      </c>
      <c r="J787" s="53" t="s">
        <v>1808</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9">
        <v>44882</v>
      </c>
      <c r="C788" s="59">
        <v>44849</v>
      </c>
      <c r="D788" s="53" t="s">
        <v>1850</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9">
        <v>44882</v>
      </c>
      <c r="C789" s="59">
        <v>44852</v>
      </c>
      <c r="D789" s="53" t="s">
        <v>1937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9">
        <v>44882</v>
      </c>
      <c r="C790" s="59">
        <v>44833</v>
      </c>
      <c r="D790" s="53" t="s">
        <v>1967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1026</v>
      </c>
      <c r="J790" s="53" t="s">
        <v>1920</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9">
        <v>44882</v>
      </c>
      <c r="C791" s="59">
        <v>44861</v>
      </c>
      <c r="D791" s="53" t="s">
        <v>1815</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1739</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9">
        <v>44882</v>
      </c>
      <c r="C792" s="59">
        <v>44867</v>
      </c>
      <c r="D792" s="53" t="s">
        <v>1855</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9">
        <v>44882</v>
      </c>
      <c r="C793" s="59">
        <v>44854</v>
      </c>
      <c r="D793" s="53" t="s">
        <v>1855</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9">
        <v>44882</v>
      </c>
      <c r="C794" s="59">
        <v>44851</v>
      </c>
      <c r="D794" s="53" t="s">
        <v>1855</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9">
        <v>44882</v>
      </c>
      <c r="C795" s="59">
        <v>44851</v>
      </c>
      <c r="D795" s="53" t="s">
        <v>1855</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9">
        <v>44882</v>
      </c>
      <c r="C796" s="59">
        <v>44851</v>
      </c>
      <c r="D796" s="53" t="s">
        <v>1818</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1739</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9">
        <v>44882</v>
      </c>
      <c r="C797" s="59">
        <v>44854</v>
      </c>
      <c r="D797" s="53" t="s">
        <v>1854</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300</v>
      </c>
      <c r="J797" s="53" t="s">
        <v>1808</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9">
        <v>44882</v>
      </c>
      <c r="C798" s="59">
        <v>44855</v>
      </c>
      <c r="D798" s="53" t="s">
        <v>1854</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9">
        <v>44882</v>
      </c>
      <c r="C799" s="59">
        <v>44872</v>
      </c>
      <c r="D799" s="53" t="s">
        <v>1935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1739</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9">
        <v>44882</v>
      </c>
      <c r="C800" s="59">
        <v>44838</v>
      </c>
      <c r="D800" s="53" t="s">
        <v>1832</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9">
        <v>44882</v>
      </c>
      <c r="C801" s="59">
        <v>44855</v>
      </c>
      <c r="D801" s="53" t="s">
        <v>1841</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9">
        <v>44882</v>
      </c>
      <c r="C802" s="59">
        <v>44873</v>
      </c>
      <c r="D802" s="53" t="s">
        <v>1841</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9">
        <v>44882</v>
      </c>
      <c r="C803" s="59">
        <v>44867</v>
      </c>
      <c r="D803" s="53" t="s">
        <v>1841</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9">
        <v>44882</v>
      </c>
      <c r="C804" s="59">
        <v>44851</v>
      </c>
      <c r="D804" s="53" t="s">
        <v>1840</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1739</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9">
        <v>44882</v>
      </c>
      <c r="C805" s="59">
        <v>44859</v>
      </c>
      <c r="D805" s="53" t="s">
        <v>1892</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9">
        <v>44882</v>
      </c>
      <c r="C806" s="59">
        <v>44847</v>
      </c>
      <c r="D806" s="53" t="s">
        <v>1892</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9">
        <v>44882</v>
      </c>
      <c r="C807" s="59">
        <v>44840</v>
      </c>
      <c r="D807" s="53" t="s">
        <v>1892</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9">
        <v>44882</v>
      </c>
      <c r="C808" s="59">
        <v>44874</v>
      </c>
      <c r="D808" s="53" t="s">
        <v>1892</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9">
        <v>44882</v>
      </c>
      <c r="C809" s="59">
        <v>44851</v>
      </c>
      <c r="D809" s="53" t="s">
        <v>1823</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9">
        <v>44882</v>
      </c>
      <c r="C810" s="59">
        <v>44851</v>
      </c>
      <c r="D810" s="53" t="s">
        <v>1823</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300</v>
      </c>
      <c r="J810" s="53" t="s">
        <v>1808</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9">
        <v>44882</v>
      </c>
      <c r="C811" s="59">
        <v>44869</v>
      </c>
      <c r="D811" s="53" t="s">
        <v>1824</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9">
        <v>44882</v>
      </c>
      <c r="C812" s="59">
        <v>44851</v>
      </c>
      <c r="D812" s="53" t="s">
        <v>1824</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9">
        <v>44882</v>
      </c>
      <c r="C813" s="59">
        <v>44879</v>
      </c>
      <c r="D813" s="53" t="s">
        <v>1824</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300</v>
      </c>
      <c r="J813" s="53" t="s">
        <v>1808</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9">
        <v>44882</v>
      </c>
      <c r="C814" s="59">
        <v>44876</v>
      </c>
      <c r="D814" s="53" t="s">
        <v>1852</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1739</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9">
        <v>44882</v>
      </c>
      <c r="C815" s="59">
        <v>44875</v>
      </c>
      <c r="D815" s="53" t="s">
        <v>1828</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9">
        <v>44882</v>
      </c>
      <c r="C816" s="59">
        <v>44844</v>
      </c>
      <c r="D816" s="53" t="s">
        <v>1828</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9">
        <v>44882</v>
      </c>
      <c r="C817" s="59">
        <v>44860</v>
      </c>
      <c r="D817" s="53" t="s">
        <v>1897</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9">
        <v>44882</v>
      </c>
      <c r="C818" s="59">
        <v>44867</v>
      </c>
      <c r="D818" s="53" t="s">
        <v>1874</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9">
        <v>44882</v>
      </c>
      <c r="C819" s="59">
        <v>44840</v>
      </c>
      <c r="D819" s="53" t="s">
        <v>1761</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9">
        <v>44882</v>
      </c>
      <c r="C820" s="59">
        <v>44838</v>
      </c>
      <c r="D820" s="53" t="s">
        <v>1775</v>
      </c>
      <c r="E820" s="51" t="str">
        <f>IF(ISBLANK(LeaveTracker[[#This Row],[Employee Name]]),"-----",VLOOKUP(LeaveTracker[[#This Row],[Employee Name]],Employees[[Employee Name]:[Office]],7))</f>
        <v>CENRO</v>
      </c>
      <c r="F820" s="51" t="str">
        <f>IF(ISBLANK(LeaveTracker[[#This Row],[Employee Name]]),"-----",VLOOKUP(LeaveTracker[[#This Row],[Employee Name]],Employees[[Employee Name]:[Office]],6))</f>
        <v>REGULAR</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9">
        <v>44882</v>
      </c>
      <c r="C821" s="59">
        <v>44862</v>
      </c>
      <c r="D821" s="53" t="s">
        <v>1946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9">
        <v>44882</v>
      </c>
      <c r="C822" s="59">
        <v>44862</v>
      </c>
      <c r="D822" s="53" t="s">
        <v>1946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9">
        <v>44882</v>
      </c>
      <c r="C823" s="59">
        <v>44862</v>
      </c>
      <c r="D823" s="53" t="s">
        <v>1946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9">
        <v>44893</v>
      </c>
      <c r="C824" s="59">
        <v>44872</v>
      </c>
      <c r="D824" s="53" t="s">
        <v>1968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9">
        <v>44893</v>
      </c>
      <c r="C825" s="59">
        <v>44886</v>
      </c>
      <c r="D825" s="53" t="s">
        <v>1860</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9">
        <v>44893</v>
      </c>
      <c r="C826" s="59">
        <v>44886</v>
      </c>
      <c r="D826" s="53" t="s">
        <v>1860</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9">
        <v>44893</v>
      </c>
      <c r="C827" s="59">
        <v>44882</v>
      </c>
      <c r="D827" s="53" t="s">
        <v>1969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9">
        <v>44893</v>
      </c>
      <c r="C828" s="59">
        <v>44882</v>
      </c>
      <c r="D828" s="53" t="s">
        <v>1939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9">
        <v>44893</v>
      </c>
      <c r="C829" s="59">
        <v>44875</v>
      </c>
      <c r="D829" s="53" t="s">
        <v>1970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1739</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9">
        <v>44893</v>
      </c>
      <c r="C830" s="59">
        <v>44848</v>
      </c>
      <c r="D830" s="53" t="s">
        <v>1971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300</v>
      </c>
      <c r="J830" s="53" t="s">
        <v>1966</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9">
        <v>44893</v>
      </c>
      <c r="C831" s="59">
        <v>44867</v>
      </c>
      <c r="D831" s="53" t="s">
        <v>1834</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1026</v>
      </c>
      <c r="J831" s="53" t="s">
        <v>1906</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9">
        <v>44893</v>
      </c>
      <c r="C832" s="59">
        <v>44867</v>
      </c>
      <c r="D832" s="53" t="s">
        <v>1972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1026</v>
      </c>
      <c r="J832" s="53" t="s">
        <v>1906</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9">
        <v>44893</v>
      </c>
      <c r="C833" s="59">
        <v>44845</v>
      </c>
      <c r="D833" s="53" t="s">
        <v>1973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1026</v>
      </c>
      <c r="J833" s="53" t="s">
        <v>1906</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9">
        <v>44893</v>
      </c>
      <c r="C834" s="59">
        <v>44872</v>
      </c>
      <c r="D834" s="53" t="s">
        <v>1849</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9">
        <v>44893</v>
      </c>
      <c r="C835" s="59">
        <v>44859</v>
      </c>
      <c r="D835" s="53" t="s">
        <v>1849</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9">
        <v>44893</v>
      </c>
      <c r="C836" s="59">
        <v>44851</v>
      </c>
      <c r="D836" s="53" t="s">
        <v>1849</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9">
        <v>44893</v>
      </c>
      <c r="C837" s="59">
        <v>44844</v>
      </c>
      <c r="D837" s="53" t="s">
        <v>1969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9">
        <v>44893</v>
      </c>
      <c r="C838" s="59">
        <v>44870</v>
      </c>
      <c r="D838" s="53" t="s">
        <v>1969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9">
        <v>44893</v>
      </c>
      <c r="C839" s="59">
        <v>44870</v>
      </c>
      <c r="D839" s="53" t="s">
        <v>1969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9">
        <v>44893</v>
      </c>
      <c r="C840" s="59">
        <v>44837</v>
      </c>
      <c r="D840" s="53" t="s">
        <v>1974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300</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9">
        <v>44893</v>
      </c>
      <c r="C841" s="59">
        <v>44861</v>
      </c>
      <c r="D841" s="53" t="s">
        <v>1974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9">
        <v>44893</v>
      </c>
      <c r="C842" s="59">
        <v>44838</v>
      </c>
      <c r="D842" s="53" t="s">
        <v>1975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300</v>
      </c>
      <c r="J842" s="53" t="s">
        <v>1808</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9">
        <v>44893</v>
      </c>
      <c r="C843" s="59">
        <v>44839</v>
      </c>
      <c r="D843" s="53" t="s">
        <v>1976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9">
        <v>44893</v>
      </c>
      <c r="C844" s="59">
        <v>44867</v>
      </c>
      <c r="D844" s="53" t="s">
        <v>1977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1026</v>
      </c>
      <c r="J844" s="53" t="s">
        <v>1906</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9">
        <v>44893</v>
      </c>
      <c r="C845" s="59">
        <v>44881</v>
      </c>
      <c r="D845" s="53" t="s">
        <v>691</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300</v>
      </c>
      <c r="J845" s="53" t="s">
        <v>1966</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9">
        <v>44893</v>
      </c>
      <c r="C846" s="59">
        <v>44862</v>
      </c>
      <c r="D846" s="53" t="s">
        <v>1326</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9">
        <v>44893</v>
      </c>
      <c r="C847" s="59">
        <v>44886</v>
      </c>
      <c r="D847" s="53" t="s">
        <v>1326</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9">
        <v>44893</v>
      </c>
      <c r="C848" s="59">
        <v>44851</v>
      </c>
      <c r="D848" s="53" t="s">
        <v>1978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1739</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9">
        <v>44893</v>
      </c>
      <c r="C849" s="59">
        <v>44839</v>
      </c>
      <c r="D849" s="53" t="s">
        <v>1979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9">
        <v>44893</v>
      </c>
      <c r="C850" s="59">
        <v>44721</v>
      </c>
      <c r="D850" s="53" t="s">
        <v>1980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9">
        <v>44893</v>
      </c>
      <c r="C851" s="59">
        <v>44853</v>
      </c>
      <c r="D851" s="53" t="s">
        <v>1981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300</v>
      </c>
      <c r="J851" s="53" t="s">
        <v>1808</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9">
        <v>44893</v>
      </c>
      <c r="C852" s="59">
        <v>44844</v>
      </c>
      <c r="D852" s="53" t="s">
        <v>1981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9">
        <v>44893</v>
      </c>
      <c r="C853" s="59">
        <v>44621</v>
      </c>
      <c r="D853" s="53" t="s">
        <v>1982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9">
        <v>44893</v>
      </c>
      <c r="C854" s="59">
        <v>44752</v>
      </c>
      <c r="D854" s="53" t="s">
        <v>1983</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300</v>
      </c>
      <c r="J854" s="53" t="s">
        <v>1808</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9">
        <v>44893</v>
      </c>
      <c r="C855" s="59">
        <v>44845</v>
      </c>
      <c r="D855" s="53" t="s">
        <v>1933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9">
        <v>44893</v>
      </c>
      <c r="C856" s="59">
        <v>44845</v>
      </c>
      <c r="D856" s="53" t="s">
        <v>1933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9">
        <v>44893</v>
      </c>
      <c r="C857" s="59">
        <v>44868</v>
      </c>
      <c r="D857" s="53" t="s">
        <v>1984</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9">
        <v>44893</v>
      </c>
      <c r="C858" s="59">
        <v>44860</v>
      </c>
      <c r="D858" s="53" t="s">
        <v>1984</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9">
        <v>44893</v>
      </c>
      <c r="C859" s="59">
        <v>44860</v>
      </c>
      <c r="D859" s="53" t="s">
        <v>1984</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9">
        <v>44893</v>
      </c>
      <c r="C860" s="59">
        <v>44837</v>
      </c>
      <c r="D860" s="53" t="s">
        <v>1984</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9">
        <v>44893</v>
      </c>
      <c r="C861" s="59">
        <v>44837</v>
      </c>
      <c r="D861" s="53" t="s">
        <v>1984</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9">
        <v>44893</v>
      </c>
      <c r="C862" s="59">
        <v>44837</v>
      </c>
      <c r="D862" s="53" t="s">
        <v>1984</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9">
        <v>44893</v>
      </c>
      <c r="C863" s="59">
        <v>44868</v>
      </c>
      <c r="D863" s="53" t="s">
        <v>1883</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9">
        <v>44893</v>
      </c>
      <c r="C864" s="59">
        <v>44873</v>
      </c>
      <c r="D864" s="53" t="s">
        <v>1985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1739</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9">
        <v>44893</v>
      </c>
      <c r="C865" s="59">
        <v>44846</v>
      </c>
      <c r="D865" s="53" t="s">
        <v>1788</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9">
        <v>44893</v>
      </c>
      <c r="C866" s="59">
        <v>44872</v>
      </c>
      <c r="D866" s="53" t="s">
        <v>1788</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9">
        <v>44893</v>
      </c>
      <c r="C867" s="59">
        <v>44846</v>
      </c>
      <c r="D867" s="53" t="s">
        <v>1986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1739</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9">
        <v>44893</v>
      </c>
      <c r="C868" s="59">
        <v>44844</v>
      </c>
      <c r="D868" s="53" t="s">
        <v>1987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1026</v>
      </c>
      <c r="J868" s="53" t="s">
        <v>1906</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9">
        <v>44893</v>
      </c>
      <c r="C869" s="59">
        <v>44851</v>
      </c>
      <c r="D869" s="53" t="s">
        <v>1988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9">
        <v>44893</v>
      </c>
      <c r="C870" s="59">
        <v>44851</v>
      </c>
      <c r="D870" s="53" t="s">
        <v>1989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1739</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9">
        <v>44893</v>
      </c>
      <c r="C871" s="59">
        <v>44848</v>
      </c>
      <c r="D871" s="53" t="s">
        <v>1879</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9">
        <v>44893</v>
      </c>
      <c r="C872" s="59">
        <v>44867</v>
      </c>
      <c r="D872" s="53" t="s">
        <v>1858</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9">
        <v>44893</v>
      </c>
      <c r="C873" s="59">
        <v>44839</v>
      </c>
      <c r="D873" s="53" t="s">
        <v>1990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9">
        <v>44893</v>
      </c>
      <c r="C874" s="59">
        <v>44844</v>
      </c>
      <c r="D874" s="53" t="s">
        <v>1977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1026</v>
      </c>
      <c r="J874" s="53" t="s">
        <v>1906</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9">
        <v>44893</v>
      </c>
      <c r="C875" s="59">
        <v>44851</v>
      </c>
      <c r="D875" s="53" t="s">
        <v>1780</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802</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776</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214</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215</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218</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218</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221</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225</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225</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226</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225</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230</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230</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233</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233</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775</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240</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244</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244</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244</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244</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248</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248</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248</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248</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251</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251</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251</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251</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254</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257</v>
      </c>
      <c r="E934" s="51" t="str">
        <f>IF(ISBLANK(LeaveTracker[[#This Row],[Employee Name]]),"-----",VLOOKUP(LeaveTracker[[#This Row],[Employee Name]],Employees[[Employee Name]:[Office]],7))</f>
        <v>TICC/TCCH</v>
      </c>
      <c r="F934" s="51" t="str">
        <f>IF(ISBLANK(LeaveTracker[[#This Row],[Employee Name]]),"-----",VLOOKUP(LeaveTracker[[#This Row],[Employee Name]],Employees[[Employee Name]:[Office]],6))</f>
        <v>CASUAL</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260</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263</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267</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270</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270</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270</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270</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270</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275</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270</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276</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270</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276</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270</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276</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280</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280</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280</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280</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280</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282</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285</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285</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289</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289</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289</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289</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289</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289</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292</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292</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292</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292</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299</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300</v>
      </c>
      <c r="J965" s="43" t="s">
        <v>301</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304</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306</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307</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306</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307</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306</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307</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312</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316</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318</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318</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318</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322</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322</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322</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326</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330</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330</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330</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330</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335</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339</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341</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344</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347</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307</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350</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350</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350</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350</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350</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350</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350</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354</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358</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358</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361</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365</v>
      </c>
      <c r="E999" s="51" t="str">
        <f>IF(ISBLANK(LeaveTracker[[#This Row],[Employee Name]]),"-----",VLOOKUP(LeaveTracker[[#This Row],[Employee Name]],Employees[[Employee Name]:[Office]],7))</f>
        <v>CTO</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370</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374</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374</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370</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370</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374</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374</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374</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374</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374</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374</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378</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383</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385</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1029</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1029</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388</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402</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391</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394</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394</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397</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397</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399</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301</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399</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399</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401</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401</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401</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405</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408</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410</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1025</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414</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300</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418</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307</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421</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307</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421</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307</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948</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948</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948</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948</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948</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425</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430</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431</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335</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438</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300</v>
      </c>
      <c r="J1046" s="43" t="s">
        <v>439</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443</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443</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443</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446</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446</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449</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300</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452</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455</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459</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462</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426</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426</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467</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467</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467</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469</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469</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469</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471</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471</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473</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474</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474</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474</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474</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474</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476</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476</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476</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476</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480</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485</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779</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491</v>
      </c>
      <c r="E1080" s="51" t="str">
        <f>IF(ISBLANK(LeaveTracker[[#This Row],[Employee Name]]),"-----",VLOOKUP(LeaveTracker[[#This Row],[Employee Name]],Employees[[Employee Name]:[Office]],7))</f>
        <v>CTO</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491</v>
      </c>
      <c r="E1081" s="51" t="str">
        <f>IF(ISBLANK(LeaveTracker[[#This Row],[Employee Name]]),"-----",VLOOKUP(LeaveTracker[[#This Row],[Employee Name]],Employees[[Employee Name]:[Office]],7))</f>
        <v>CTO</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491</v>
      </c>
      <c r="E1082" s="51" t="str">
        <f>IF(ISBLANK(LeaveTracker[[#This Row],[Employee Name]]),"-----",VLOOKUP(LeaveTracker[[#This Row],[Employee Name]],Employees[[Employee Name]:[Office]],7))</f>
        <v>CTO</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494</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497</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497</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494</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494</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494</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494</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500</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383</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500</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504</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507</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507</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507</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509</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509</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512</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300</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516</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522</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523</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523</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525</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525</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446</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528</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528</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531</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531</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531</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531</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531</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531</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533</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533</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533</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533</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780</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358</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358</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358</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358</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358</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541</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541</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541</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544</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544</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544</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546</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546</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781</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781</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781</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781</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781</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280</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550</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550</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550</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550</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550</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267</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267</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267</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590</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553</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556</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559</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559</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562</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565</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567</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567</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569</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569</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569</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572</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575</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577</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581</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586</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586</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586</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586</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589</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589</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589</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589</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383</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590</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590</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849</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594</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300</v>
      </c>
      <c r="J1178" s="43" t="s">
        <v>307</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594</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300</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598</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300</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600</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602</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604</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300</v>
      </c>
      <c r="J1183" s="43" t="s">
        <v>307</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608</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608</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782</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782</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782</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300</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300</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612</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612</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612</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615</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615</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615</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391</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391</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391</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358</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948</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621</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497</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485</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624</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624</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624</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627</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629</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300</v>
      </c>
      <c r="J1212" s="43" t="s">
        <v>307</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629</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300</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629</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300</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629</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629</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629</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629</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300</v>
      </c>
      <c r="J1218" s="43" t="s">
        <v>226</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849</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577</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577</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586</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378</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300</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633</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300</v>
      </c>
      <c r="J1224" s="43" t="s">
        <v>276</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374</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581</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635</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635</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383</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383</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370</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370</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638</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638</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638</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638</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304</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304</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304</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641</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646</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300</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646</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300</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507</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300</v>
      </c>
      <c r="J1244" s="43" t="s">
        <v>647</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507</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651</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651</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651</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476</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300</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339</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300</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339</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300</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339</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300</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341</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341</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300</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618</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300</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267</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267</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654</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658</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300</v>
      </c>
      <c r="J1262" s="43" t="s">
        <v>647</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660</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300</v>
      </c>
      <c r="J1263" s="43" t="s">
        <v>647</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300</v>
      </c>
      <c r="J1264" s="43" t="s">
        <v>307</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300</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660</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473</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660</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344</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300</v>
      </c>
      <c r="J1269" s="43" t="s">
        <v>307</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344</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651</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300</v>
      </c>
      <c r="J1271" s="43" t="s">
        <v>307</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651</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300</v>
      </c>
      <c r="J1272" s="43" t="s">
        <v>307</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651</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300</v>
      </c>
      <c r="J1273" s="43" t="s">
        <v>307</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651</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300</v>
      </c>
      <c r="J1274" s="43" t="s">
        <v>307</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602</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663</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665</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654</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341</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669</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300</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669</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783</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438</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300</v>
      </c>
      <c r="J1283" s="43" t="s">
        <v>301</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438</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300</v>
      </c>
      <c r="J1284" s="43" t="s">
        <v>301</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438</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438</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438</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267</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300</v>
      </c>
      <c r="J1288" s="43" t="s">
        <v>307</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674</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674</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674</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361</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361</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300</v>
      </c>
      <c r="J1293" s="43" t="s">
        <v>307</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361</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784</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300</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590</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300</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679</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300</v>
      </c>
      <c r="J1299" s="43" t="s">
        <v>307</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679</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300</v>
      </c>
      <c r="J1300" s="43" t="s">
        <v>307</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679</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300</v>
      </c>
      <c r="J1301" s="43" t="s">
        <v>307</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365</v>
      </c>
      <c r="E1302" s="51" t="str">
        <f>IF(ISBLANK(LeaveTracker[[#This Row],[Employee Name]]),"-----",VLOOKUP(LeaveTracker[[#This Row],[Employee Name]],Employees[[Employee Name]:[Office]],7))</f>
        <v>CTO</v>
      </c>
      <c r="F1302" s="51" t="str">
        <f>IF(ISBLANK(LeaveTracker[[#This Row],[Employee Name]]),"-----",VLOOKUP(LeaveTracker[[#This Row],[Employee Name]],Employees[[Employee Name]:[Office]],6))</f>
        <v>REGULAR</v>
      </c>
      <c r="G1302" s="24">
        <v>43825</v>
      </c>
      <c r="H1302" s="24">
        <v>43826</v>
      </c>
      <c r="I1302" s="56" t="s">
        <v>300</v>
      </c>
      <c r="J1302" s="43" t="s">
        <v>307</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365</v>
      </c>
      <c r="E1303" s="51" t="str">
        <f>IF(ISBLANK(LeaveTracker[[#This Row],[Employee Name]]),"-----",VLOOKUP(LeaveTracker[[#This Row],[Employee Name]],Employees[[Employee Name]:[Office]],7))</f>
        <v>CTO</v>
      </c>
      <c r="F1303" s="51" t="str">
        <f>IF(ISBLANK(LeaveTracker[[#This Row],[Employee Name]]),"-----",VLOOKUP(LeaveTracker[[#This Row],[Employee Name]],Employees[[Employee Name]:[Office]],6))</f>
        <v>REGULAR</v>
      </c>
      <c r="G1303" s="24">
        <v>43815</v>
      </c>
      <c r="H1303" s="24">
        <v>43817</v>
      </c>
      <c r="I1303" s="56" t="s">
        <v>300</v>
      </c>
      <c r="J1303" s="43" t="s">
        <v>307</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683</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300</v>
      </c>
      <c r="J1304" s="43" t="s">
        <v>307</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683</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300</v>
      </c>
      <c r="J1305" s="43" t="s">
        <v>307</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683</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300</v>
      </c>
      <c r="J1306" s="43" t="s">
        <v>307</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491</v>
      </c>
      <c r="E1307" s="51" t="str">
        <f>IF(ISBLANK(LeaveTracker[[#This Row],[Employee Name]]),"-----",VLOOKUP(LeaveTracker[[#This Row],[Employee Name]],Employees[[Employee Name]:[Office]],7))</f>
        <v>CTO</v>
      </c>
      <c r="F1307" s="51" t="str">
        <f>IF(ISBLANK(LeaveTracker[[#This Row],[Employee Name]]),"-----",VLOOKUP(LeaveTracker[[#This Row],[Employee Name]],Employees[[Employee Name]:[Office]],6))</f>
        <v>REGULAR</v>
      </c>
      <c r="G1307" s="24">
        <v>43803</v>
      </c>
      <c r="H1307" s="24">
        <v>43803</v>
      </c>
      <c r="I1307" s="56" t="s">
        <v>300</v>
      </c>
      <c r="J1307" s="43" t="s">
        <v>647</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491</v>
      </c>
      <c r="E1308" s="51" t="str">
        <f>IF(ISBLANK(LeaveTracker[[#This Row],[Employee Name]]),"-----",VLOOKUP(LeaveTracker[[#This Row],[Employee Name]],Employees[[Employee Name]:[Office]],7))</f>
        <v>CTO</v>
      </c>
      <c r="F1308" s="51" t="str">
        <f>IF(ISBLANK(LeaveTracker[[#This Row],[Employee Name]]),"-----",VLOOKUP(LeaveTracker[[#This Row],[Employee Name]],Employees[[Employee Name]:[Office]],6))</f>
        <v>REGULAR</v>
      </c>
      <c r="G1308" s="24">
        <v>43808</v>
      </c>
      <c r="H1308" s="24">
        <v>43808</v>
      </c>
      <c r="I1308" s="56" t="s">
        <v>300</v>
      </c>
      <c r="J1308" s="43" t="s">
        <v>647</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322</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318</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686</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686</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686</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326</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326</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689</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689</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691</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300</v>
      </c>
      <c r="J1318" s="43" t="s">
        <v>647</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693</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300</v>
      </c>
      <c r="J1319" s="43" t="s">
        <v>694</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365</v>
      </c>
      <c r="E1320" s="51" t="str">
        <f>IF(ISBLANK(LeaveTracker[[#This Row],[Employee Name]]),"-----",VLOOKUP(LeaveTracker[[#This Row],[Employee Name]],Employees[[Employee Name]:[Office]],7))</f>
        <v>CTO</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696</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696</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698</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300</v>
      </c>
      <c r="J1323" s="43" t="s">
        <v>307</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783</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300</v>
      </c>
      <c r="J1324" s="43" t="s">
        <v>307</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783</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300</v>
      </c>
      <c r="J1325" s="43" t="s">
        <v>307</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783</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300</v>
      </c>
      <c r="J1326" s="43" t="s">
        <v>307</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853</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702</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526</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711</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711</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712</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712</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713</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713</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714</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717</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717</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618</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300</v>
      </c>
      <c r="J1343" s="43" t="s">
        <v>301</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618</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300</v>
      </c>
      <c r="J1344" s="43" t="s">
        <v>301</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618</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618</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618</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615</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612</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615</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615</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615</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624</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612</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612</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612</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341</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541</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546</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544</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300</v>
      </c>
      <c r="J1364" s="43" t="s">
        <v>215</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544</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544</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544</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354</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300</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354</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541</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541</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541</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541</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541</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720</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720</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723</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546</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725</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300</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358</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358</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358</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358</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727</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391</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391</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391</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300</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391</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391</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391</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391</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729</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300</v>
      </c>
      <c r="J1392" s="43" t="s">
        <v>730</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729</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300</v>
      </c>
      <c r="J1393" s="43" t="s">
        <v>307</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674</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733</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300</v>
      </c>
      <c r="J1395" s="43" t="s">
        <v>307</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733</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735</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300</v>
      </c>
      <c r="J1397" s="43" t="s">
        <v>307</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735</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300</v>
      </c>
      <c r="J1398" s="43" t="s">
        <v>307</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696</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300</v>
      </c>
      <c r="J1399" s="43" t="s">
        <v>307</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696</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300</v>
      </c>
      <c r="J1400" s="43" t="s">
        <v>307</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696</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300</v>
      </c>
      <c r="J1401" s="43" t="s">
        <v>307</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738</v>
      </c>
      <c r="E1402" s="51" t="str">
        <f>IF(ISBLANK(LeaveTracker[[#This Row],[Employee Name]]),"-----",VLOOKUP(LeaveTracker[[#This Row],[Employee Name]],Employees[[Employee Name]:[Office]],7))</f>
        <v>SP</v>
      </c>
      <c r="F1402" s="51" t="str">
        <f>IF(ISBLANK(LeaveTracker[[#This Row],[Employee Name]]),"-----",VLOOKUP(LeaveTracker[[#This Row],[Employee Name]],Employees[[Employee Name]:[Office]],6))</f>
        <v>CASUAL</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738</v>
      </c>
      <c r="E1403" s="51" t="str">
        <f>IF(ISBLANK(LeaveTracker[[#This Row],[Employee Name]]),"-----",VLOOKUP(LeaveTracker[[#This Row],[Employee Name]],Employees[[Employee Name]:[Office]],7))</f>
        <v>SP</v>
      </c>
      <c r="F1403" s="51" t="str">
        <f>IF(ISBLANK(LeaveTracker[[#This Row],[Employee Name]]),"-----",VLOOKUP(LeaveTracker[[#This Row],[Employee Name]],Employees[[Employee Name]:[Office]],6))</f>
        <v>CASUAL</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738</v>
      </c>
      <c r="E1404" s="51" t="str">
        <f>IF(ISBLANK(LeaveTracker[[#This Row],[Employee Name]]),"-----",VLOOKUP(LeaveTracker[[#This Row],[Employee Name]],Employees[[Employee Name]:[Office]],7))</f>
        <v>SP</v>
      </c>
      <c r="F1404" s="51" t="str">
        <f>IF(ISBLANK(LeaveTracker[[#This Row],[Employee Name]]),"-----",VLOOKUP(LeaveTracker[[#This Row],[Employee Name]],Employees[[Employee Name]:[Office]],6))</f>
        <v>CASUAL</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740</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300</v>
      </c>
      <c r="J1405" s="43" t="s">
        <v>741</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744</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240</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748</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300</v>
      </c>
      <c r="J1409" s="43" t="s">
        <v>276</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752</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300</v>
      </c>
      <c r="J1410" s="43" t="s">
        <v>301</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1076</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740</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225</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755</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755</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755</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758</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758</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263</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263</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260</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260</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260</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254</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300</v>
      </c>
      <c r="J1424" s="43" t="s">
        <v>307</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254</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300</v>
      </c>
      <c r="J1425" s="43" t="s">
        <v>307</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254</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300</v>
      </c>
      <c r="J1426" s="43" t="s">
        <v>307</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254</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300</v>
      </c>
      <c r="J1427" s="43" t="s">
        <v>307</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254</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300</v>
      </c>
      <c r="J1428" s="43" t="s">
        <v>307</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248</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300</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248</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254</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300</v>
      </c>
      <c r="J1431" s="43" t="s">
        <v>759</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248</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254</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1076</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230</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300</v>
      </c>
      <c r="J1435" s="43" t="s">
        <v>301</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230</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300</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761</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300</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467</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300</v>
      </c>
      <c r="J1438" s="43" t="s">
        <v>647</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306</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300</v>
      </c>
      <c r="J1439" s="43" t="s">
        <v>301</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306</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300</v>
      </c>
      <c r="J1440" s="43" t="s">
        <v>301</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306</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300</v>
      </c>
      <c r="J1441" s="43" t="s">
        <v>301</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683</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300</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683</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300</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426</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426</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426</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426</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426</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426</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426</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426</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350</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350</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507</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300</v>
      </c>
      <c r="J1454" s="43" t="s">
        <v>307</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507</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300</v>
      </c>
      <c r="J1455" s="43" t="s">
        <v>307</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779</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779</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418</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300</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418</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763</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300</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763</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1025</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300</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766</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300</v>
      </c>
      <c r="J1463" s="43" t="s">
        <v>307</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399</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405</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300</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405</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300</v>
      </c>
      <c r="J1466" s="43" t="s">
        <v>767</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771</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771</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771</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771</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773</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300</v>
      </c>
      <c r="J1471" s="43" t="s">
        <v>307</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330</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714</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785</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476</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476</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476</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300</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525</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533</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533</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533</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300</v>
      </c>
      <c r="J1481" s="43" t="s">
        <v>767</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533</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300</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533</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533</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533</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533</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533</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533</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533</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533</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533</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504</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504</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494</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494</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300</v>
      </c>
      <c r="J1495" s="43" t="s">
        <v>730</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494</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500</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500</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300</v>
      </c>
      <c r="J1498" s="43" t="s">
        <v>730</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507</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300</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491</v>
      </c>
      <c r="E1500" s="51" t="str">
        <f>IF(ISBLANK(LeaveTracker[[#This Row],[Employee Name]]),"-----",VLOOKUP(LeaveTracker[[#This Row],[Employee Name]],Employees[[Employee Name]:[Office]],7))</f>
        <v>CTO</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497</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497</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497</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497</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497</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335</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300</v>
      </c>
      <c r="J1506" s="43" t="s">
        <v>694</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784</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300</v>
      </c>
      <c r="J1507" s="43" t="s">
        <v>647</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480</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267</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300</v>
      </c>
      <c r="J1509" s="43" t="s">
        <v>647</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341</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300</v>
      </c>
      <c r="J1512" s="43" t="s">
        <v>307</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341</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300</v>
      </c>
      <c r="J1513" s="43" t="s">
        <v>307</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341</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300</v>
      </c>
      <c r="J1514" s="43" t="s">
        <v>307</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793</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300</v>
      </c>
      <c r="J1517" s="43" t="s">
        <v>307</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793</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300</v>
      </c>
      <c r="J1518" s="43" t="s">
        <v>307</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761</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300</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660</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467</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300</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467</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795</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797</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292</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292</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292</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292</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798</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798</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230</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230</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802</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802</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300</v>
      </c>
      <c r="J1535" s="43" t="s">
        <v>759</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383</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383</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577</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300</v>
      </c>
      <c r="J1540" s="43" t="s">
        <v>307</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577</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300</v>
      </c>
      <c r="J1541" s="43" t="s">
        <v>307</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577</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300</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577</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577</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378</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378</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581</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300</v>
      </c>
      <c r="J1547" s="43" t="s">
        <v>307</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581</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300</v>
      </c>
      <c r="J1548" s="43" t="s">
        <v>307</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581</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581</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581</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586</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300</v>
      </c>
      <c r="J1552" s="43" t="s">
        <v>307</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586</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300</v>
      </c>
      <c r="J1553" s="43" t="s">
        <v>307</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575</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300</v>
      </c>
      <c r="J1554" s="43" t="s">
        <v>307</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575</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300</v>
      </c>
      <c r="J1555" s="43" t="s">
        <v>307</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633</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633</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300</v>
      </c>
      <c r="J1557" s="43" t="s">
        <v>276</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589</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589</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300</v>
      </c>
      <c r="J1559" s="43" t="s">
        <v>301</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589</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300</v>
      </c>
      <c r="J1560" s="43" t="s">
        <v>301</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589</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589</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589</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589</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809</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300</v>
      </c>
      <c r="J1565" s="43" t="s">
        <v>307</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809</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300</v>
      </c>
      <c r="J1566" s="43" t="s">
        <v>307</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370</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370</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813</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818</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691</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691</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300</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823</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823</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823</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823</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823</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826</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826</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830</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830</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830</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830</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833</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689</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300</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833</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833</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833</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833</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689</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300</v>
      </c>
      <c r="J1597" s="43" t="s">
        <v>307</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689</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300</v>
      </c>
      <c r="J1598" s="43" t="s">
        <v>307</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689</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300</v>
      </c>
      <c r="J1599" s="43" t="s">
        <v>307</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414</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414</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837</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397</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300</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397</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397</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374</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627</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627</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627</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663</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300</v>
      </c>
      <c r="J1610" s="43" t="s">
        <v>307</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663</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300</v>
      </c>
      <c r="J1611" s="43" t="s">
        <v>307</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663</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300</v>
      </c>
      <c r="J1612" s="43" t="s">
        <v>307</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663</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425</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838</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838</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414</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414</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414</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414</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841</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300</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841</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418</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1025</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300</v>
      </c>
      <c r="J1624" s="43" t="s">
        <v>307</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1025</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300</v>
      </c>
      <c r="J1625" s="43" t="s">
        <v>307</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1025</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300</v>
      </c>
      <c r="J1626" s="43" t="s">
        <v>307</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1025</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410</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410</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410</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410</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410</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473</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473</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473</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635</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635</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686</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326</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844</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316</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318</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318</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318</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300</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318</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322</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322</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322</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322</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575</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300</v>
      </c>
      <c r="J1651" s="43" t="s">
        <v>846</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635</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300</v>
      </c>
      <c r="J1652" s="43" t="s">
        <v>767</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635</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300</v>
      </c>
      <c r="J1653" s="43" t="s">
        <v>767</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809</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300</v>
      </c>
      <c r="J1654" s="43" t="s">
        <v>846</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809</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378</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300</v>
      </c>
      <c r="J1656" s="43" t="s">
        <v>846</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378</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300</v>
      </c>
      <c r="J1657" s="43" t="s">
        <v>846</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378</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300</v>
      </c>
      <c r="J1658" s="43" t="s">
        <v>846</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378</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300</v>
      </c>
      <c r="J1659" s="43" t="s">
        <v>846</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378</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300</v>
      </c>
      <c r="J1660" s="43" t="s">
        <v>846</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383</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300</v>
      </c>
      <c r="J1661" s="43" t="s">
        <v>846</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383</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300</v>
      </c>
      <c r="J1662" s="43" t="s">
        <v>846</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383</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383</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383</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848</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300</v>
      </c>
      <c r="J1666" s="43" t="s">
        <v>846</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848</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300</v>
      </c>
      <c r="J1667" s="43" t="s">
        <v>846</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848</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300</v>
      </c>
      <c r="J1668" s="43" t="s">
        <v>846</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586</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300</v>
      </c>
      <c r="J1669" s="43" t="s">
        <v>846</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586</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300</v>
      </c>
      <c r="J1670" s="43" t="s">
        <v>846</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586</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300</v>
      </c>
      <c r="J1671" s="43" t="s">
        <v>846</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577</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577</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300</v>
      </c>
      <c r="J1673" s="43" t="s">
        <v>846</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577</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300</v>
      </c>
      <c r="J1674" s="43" t="s">
        <v>846</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577</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300</v>
      </c>
      <c r="J1675" s="43" t="s">
        <v>846</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577</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300</v>
      </c>
      <c r="J1676" s="43" t="s">
        <v>846</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577</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581</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300</v>
      </c>
      <c r="J1678" s="43" t="s">
        <v>846</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581</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300</v>
      </c>
      <c r="J1679" s="43" t="s">
        <v>846</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581</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300</v>
      </c>
      <c r="J1680" s="43" t="s">
        <v>846</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581</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300</v>
      </c>
      <c r="J1681" s="43" t="s">
        <v>846</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581</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300</v>
      </c>
      <c r="J1682" s="43" t="s">
        <v>846</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581</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370</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300</v>
      </c>
      <c r="J1684" s="43" t="s">
        <v>846</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370</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300</v>
      </c>
      <c r="J1685" s="43" t="s">
        <v>846</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370</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300</v>
      </c>
      <c r="J1686" s="43" t="s">
        <v>846</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370</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300</v>
      </c>
      <c r="J1687" s="43" t="s">
        <v>846</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370</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300</v>
      </c>
      <c r="J1688" s="43" t="s">
        <v>846</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370</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300</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370</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370</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589</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300</v>
      </c>
      <c r="J1692" s="43" t="s">
        <v>846</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589</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300</v>
      </c>
      <c r="J1693" s="43" t="s">
        <v>846</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589</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300</v>
      </c>
      <c r="J1694" s="43" t="s">
        <v>846</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589</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300</v>
      </c>
      <c r="J1695" s="43" t="s">
        <v>846</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633</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300</v>
      </c>
      <c r="J1696" s="43" t="s">
        <v>730</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633</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300</v>
      </c>
      <c r="J1697" s="43" t="s">
        <v>276</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633</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300</v>
      </c>
      <c r="J1698" s="43" t="s">
        <v>846</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633</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300</v>
      </c>
      <c r="J1699" s="43" t="s">
        <v>846</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849</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300</v>
      </c>
      <c r="J1700" s="43" t="s">
        <v>846</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849</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300</v>
      </c>
      <c r="J1701" s="43" t="s">
        <v>846</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849</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850</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300</v>
      </c>
      <c r="J1703" s="43" t="s">
        <v>307</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850</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300</v>
      </c>
      <c r="J1704" s="43" t="s">
        <v>307</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361</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350</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523</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523</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443</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523</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300</v>
      </c>
      <c r="J1712" s="43" t="s">
        <v>730</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300</v>
      </c>
      <c r="J1713" s="43" t="s">
        <v>846</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853</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300</v>
      </c>
      <c r="J1714" s="43" t="s">
        <v>846</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853</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300</v>
      </c>
      <c r="J1715" s="43" t="s">
        <v>846</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714</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300</v>
      </c>
      <c r="J1716" s="43" t="s">
        <v>846</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714</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300</v>
      </c>
      <c r="J1717" s="43" t="s">
        <v>846</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598</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300</v>
      </c>
      <c r="J1718" s="43" t="s">
        <v>846</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850</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300</v>
      </c>
      <c r="J1719" s="43" t="s">
        <v>846</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850</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300</v>
      </c>
      <c r="J1720" s="43" t="s">
        <v>846</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629</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300</v>
      </c>
      <c r="J1721" s="43" t="s">
        <v>846</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629</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300</v>
      </c>
      <c r="J1722" s="43" t="s">
        <v>846</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629</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300</v>
      </c>
      <c r="J1723" s="43" t="s">
        <v>846</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594</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855</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300</v>
      </c>
      <c r="J1725" s="43" t="s">
        <v>846</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855</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300</v>
      </c>
      <c r="J1726" s="43" t="s">
        <v>846</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855</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300</v>
      </c>
      <c r="J1727" s="43" t="s">
        <v>846</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855</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300</v>
      </c>
      <c r="J1728" s="43" t="s">
        <v>846</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621</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300</v>
      </c>
      <c r="J1729" s="43" t="s">
        <v>846</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621</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300</v>
      </c>
      <c r="J1730" s="43" t="s">
        <v>846</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598</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604</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300</v>
      </c>
      <c r="J1732" s="43" t="s">
        <v>846</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604</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300</v>
      </c>
      <c r="J1733" s="43" t="s">
        <v>846</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594</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300</v>
      </c>
      <c r="J1734" s="43" t="s">
        <v>846</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594</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300</v>
      </c>
      <c r="J1735" s="43" t="s">
        <v>846</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594</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300</v>
      </c>
      <c r="J1736" s="43" t="s">
        <v>846</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602</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602</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300</v>
      </c>
      <c r="J1738" s="43" t="s">
        <v>846</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602</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300</v>
      </c>
      <c r="J1739" s="43" t="s">
        <v>846</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602</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300</v>
      </c>
      <c r="J1740" s="43" t="s">
        <v>846</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289</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289</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289</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553</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553</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300</v>
      </c>
      <c r="J1745" s="43" t="s">
        <v>846</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553</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300</v>
      </c>
      <c r="J1746" s="43" t="s">
        <v>846</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553</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608</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608</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608</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608</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hidden="1" customHeight="1" x14ac:dyDescent="0.3">
      <c r="A1752" s="27">
        <v>301</v>
      </c>
      <c r="B1752" s="31">
        <v>43893</v>
      </c>
      <c r="D1752" s="20" t="s">
        <v>608</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629</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300</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358</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629</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629</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629</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289</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289</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289</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553</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855</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300</v>
      </c>
      <c r="J1762" s="43" t="s">
        <v>307</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855</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300</v>
      </c>
      <c r="J1763" s="43" t="s">
        <v>307</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855</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300</v>
      </c>
      <c r="J1764" s="43" t="s">
        <v>307</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855</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300</v>
      </c>
      <c r="J1765" s="43" t="s">
        <v>307</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600</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300</v>
      </c>
      <c r="J1766" s="43" t="s">
        <v>1008</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849</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358</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358</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497</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497</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497</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497</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849</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300</v>
      </c>
      <c r="J1774" s="43" t="s">
        <v>1008</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849</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300</v>
      </c>
      <c r="J1775" s="43" t="s">
        <v>1008</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849</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300</v>
      </c>
      <c r="J1776" s="43" t="s">
        <v>1008</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849</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300</v>
      </c>
      <c r="J1777" s="43" t="s">
        <v>1008</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859</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859</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723</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723</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723</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354</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861</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300</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861</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300</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864</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864</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864</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516</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522</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522</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522</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509</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509</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512</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867</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867</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872</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872</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872</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875</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300</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875</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300</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875</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875</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875</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875</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780</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780</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780</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780</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780</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780</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780</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780</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878</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878</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878</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879</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882</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528</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528</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886</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886</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886</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528</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891</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891</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531</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531</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531</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531</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531</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882</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882</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388</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1334</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1334</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897</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897</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900</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300</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727</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300</v>
      </c>
      <c r="J1842" s="43" t="s">
        <v>1008</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713</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300</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344</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300</v>
      </c>
      <c r="J1845" s="43" t="s">
        <v>846</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344</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300</v>
      </c>
      <c r="J1846" s="43" t="s">
        <v>846</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902</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300</v>
      </c>
      <c r="J1847" s="43" t="s">
        <v>846</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902</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300</v>
      </c>
      <c r="J1848" s="43" t="s">
        <v>846</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902</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300</v>
      </c>
      <c r="J1849" s="43" t="s">
        <v>846</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902</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300</v>
      </c>
      <c r="J1850" s="43" t="s">
        <v>846</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702</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300</v>
      </c>
      <c r="J1851" s="43" t="s">
        <v>647</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702</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300</v>
      </c>
      <c r="J1852" s="43" t="s">
        <v>846</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702</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300</v>
      </c>
      <c r="J1853" s="43" t="s">
        <v>846</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702</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300</v>
      </c>
      <c r="J1854" s="43" t="s">
        <v>846</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374</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374</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300</v>
      </c>
      <c r="J1856" s="43" t="s">
        <v>647</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844</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844</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300</v>
      </c>
      <c r="J1858" s="43" t="s">
        <v>846</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844</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300</v>
      </c>
      <c r="J1859" s="43" t="s">
        <v>846</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844</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300</v>
      </c>
      <c r="J1860" s="43" t="s">
        <v>846</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452</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300</v>
      </c>
      <c r="J1861" s="43" t="s">
        <v>903</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452</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300</v>
      </c>
      <c r="J1862" s="43" t="s">
        <v>767</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452</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300</v>
      </c>
      <c r="J1863" s="43" t="s">
        <v>767</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459</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459</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300</v>
      </c>
      <c r="J1865" s="43" t="s">
        <v>846</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459</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300</v>
      </c>
      <c r="J1866" s="43" t="s">
        <v>846</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459</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300</v>
      </c>
      <c r="J1867" s="43" t="s">
        <v>846</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459</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300</v>
      </c>
      <c r="J1868" s="43" t="s">
        <v>846</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459</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300</v>
      </c>
      <c r="J1869" s="43" t="s">
        <v>846</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326</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300</v>
      </c>
      <c r="J1870" s="43" t="s">
        <v>903</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326</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300</v>
      </c>
      <c r="J1871" s="43" t="s">
        <v>903</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326</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326</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300</v>
      </c>
      <c r="J1873" s="43" t="s">
        <v>903</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906</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300</v>
      </c>
      <c r="J1874" s="43" t="s">
        <v>846</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906</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300</v>
      </c>
      <c r="J1875" s="43" t="s">
        <v>846</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686</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300</v>
      </c>
      <c r="J1876" s="43" t="s">
        <v>846</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686</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300</v>
      </c>
      <c r="J1877" s="43" t="s">
        <v>846</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686</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300</v>
      </c>
      <c r="J1878" s="43" t="s">
        <v>846</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686</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300</v>
      </c>
      <c r="J1879" s="43" t="s">
        <v>846</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686</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300</v>
      </c>
      <c r="J1880" s="43" t="s">
        <v>767</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316</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316</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316</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316</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316</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322</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300</v>
      </c>
      <c r="J1886" s="43" t="s">
        <v>846</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322</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300</v>
      </c>
      <c r="J1887" s="43" t="s">
        <v>846</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322</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300</v>
      </c>
      <c r="J1888" s="43" t="s">
        <v>846</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322</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300</v>
      </c>
      <c r="J1889" s="43" t="s">
        <v>846</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322</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300</v>
      </c>
      <c r="J1890" s="43" t="s">
        <v>846</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318</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300</v>
      </c>
      <c r="J1891" s="43" t="s">
        <v>846</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318</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300</v>
      </c>
      <c r="J1892" s="43" t="s">
        <v>846</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318</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300</v>
      </c>
      <c r="J1893" s="43" t="s">
        <v>846</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908</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300</v>
      </c>
      <c r="J1894" s="43" t="s">
        <v>846</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908</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300</v>
      </c>
      <c r="J1895" s="43" t="s">
        <v>846</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910</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300</v>
      </c>
      <c r="J1896" s="43" t="s">
        <v>846</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910</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300</v>
      </c>
      <c r="J1897" s="43" t="s">
        <v>846</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275</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300</v>
      </c>
      <c r="J1898" s="43" t="s">
        <v>846</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275</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300</v>
      </c>
      <c r="J1899" s="43" t="s">
        <v>846</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275</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275</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300</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913</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300</v>
      </c>
      <c r="J1902" s="43" t="s">
        <v>846</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913</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300</v>
      </c>
      <c r="J1903" s="43" t="s">
        <v>846</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913</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300</v>
      </c>
      <c r="J1904" s="43" t="s">
        <v>846</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913</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300</v>
      </c>
      <c r="J1905" s="43" t="s">
        <v>846</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913</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300</v>
      </c>
      <c r="J1906" s="43" t="s">
        <v>846</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918</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918</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918</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918</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300</v>
      </c>
      <c r="J1910" s="43" t="s">
        <v>730</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918</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300</v>
      </c>
      <c r="J1911" s="43" t="s">
        <v>846</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918</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300</v>
      </c>
      <c r="J1912" s="43" t="s">
        <v>846</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300</v>
      </c>
      <c r="J1914" s="43" t="s">
        <v>767</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921</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300</v>
      </c>
      <c r="J1916" s="43" t="s">
        <v>846</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727</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923</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300</v>
      </c>
      <c r="J1918" s="43" t="s">
        <v>846</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926</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300</v>
      </c>
      <c r="J1922" s="43" t="s">
        <v>846</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926</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300</v>
      </c>
      <c r="J1923" s="43" t="s">
        <v>846</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385</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300</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929</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929</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711</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300</v>
      </c>
      <c r="J1927" s="43" t="s">
        <v>730</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711</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727</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300</v>
      </c>
      <c r="J1929" s="43" t="s">
        <v>846</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727</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300</v>
      </c>
      <c r="J1930" s="43" t="s">
        <v>846</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391</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391</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391</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1029</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1029</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776</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776</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932</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933</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936</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932</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374</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300</v>
      </c>
      <c r="J1943" s="43" t="s">
        <v>846</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374</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300</v>
      </c>
      <c r="J1944" s="43" t="s">
        <v>846</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374</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300</v>
      </c>
      <c r="J1945" s="43" t="s">
        <v>846</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929</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300</v>
      </c>
      <c r="J1946" s="43" t="s">
        <v>846</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940</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940</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940</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940</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940</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940</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300</v>
      </c>
      <c r="J1952" s="43" t="s">
        <v>846</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940</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300</v>
      </c>
      <c r="J1953" s="43" t="s">
        <v>846</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374</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300</v>
      </c>
      <c r="J1954" s="43" t="s">
        <v>215</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374</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300</v>
      </c>
      <c r="J1955" s="43" t="s">
        <v>846</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374</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300</v>
      </c>
      <c r="J1956" s="43" t="s">
        <v>846</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374</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300</v>
      </c>
      <c r="J1957" s="43" t="s">
        <v>846</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414</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414</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414</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414</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300</v>
      </c>
      <c r="J1961" s="43" t="s">
        <v>846</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414</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300</v>
      </c>
      <c r="J1962" s="43" t="s">
        <v>846</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414</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300</v>
      </c>
      <c r="J1963" s="43" t="s">
        <v>846</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838</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838</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838</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300</v>
      </c>
      <c r="J1966" s="43" t="s">
        <v>846</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838</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300</v>
      </c>
      <c r="J1967" s="43" t="s">
        <v>846</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838</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300</v>
      </c>
      <c r="J1968" s="43" t="s">
        <v>846</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838</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300</v>
      </c>
      <c r="J1969" s="43" t="s">
        <v>730</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405</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300</v>
      </c>
      <c r="J1970" s="43" t="s">
        <v>846</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405</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300</v>
      </c>
      <c r="J1971" s="43" t="s">
        <v>846</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405</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300</v>
      </c>
      <c r="J1972" s="43" t="s">
        <v>846</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405</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300</v>
      </c>
      <c r="J1973" s="43" t="s">
        <v>846</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948</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948</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300</v>
      </c>
      <c r="J1975" s="43" t="s">
        <v>846</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948</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300</v>
      </c>
      <c r="J1976" s="43" t="s">
        <v>846</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948</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300</v>
      </c>
      <c r="J1977" s="43" t="s">
        <v>846</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948</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300</v>
      </c>
      <c r="J1978" s="43" t="s">
        <v>846</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948</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948</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300</v>
      </c>
      <c r="J1980" s="43" t="s">
        <v>730</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763</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763</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300</v>
      </c>
      <c r="J1982" s="43" t="s">
        <v>846</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763</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300</v>
      </c>
      <c r="J1983" s="43" t="s">
        <v>846</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763</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300</v>
      </c>
      <c r="J1984" s="43" t="s">
        <v>846</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449</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300</v>
      </c>
      <c r="J1985" s="43" t="s">
        <v>846</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867</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867</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300</v>
      </c>
      <c r="J1987" s="43" t="s">
        <v>846</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867</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300</v>
      </c>
      <c r="J1988" s="43" t="s">
        <v>846</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867</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300</v>
      </c>
      <c r="J1990" s="43" t="s">
        <v>846</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300</v>
      </c>
      <c r="J1991" s="43" t="s">
        <v>846</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300</v>
      </c>
      <c r="J1992" s="43" t="s">
        <v>846</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509</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300</v>
      </c>
      <c r="J1993" s="43" t="s">
        <v>846</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509</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509</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509</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952</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300</v>
      </c>
      <c r="J1997" s="43" t="s">
        <v>846</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522</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300</v>
      </c>
      <c r="J1998" s="43" t="s">
        <v>846</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522</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300</v>
      </c>
      <c r="J1999" s="43" t="s">
        <v>846</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522</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300</v>
      </c>
      <c r="J2000" s="43" t="s">
        <v>846</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522</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300</v>
      </c>
      <c r="J2001" s="43" t="s">
        <v>846</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522</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300</v>
      </c>
      <c r="J2002" s="43" t="s">
        <v>730</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954</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954</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300</v>
      </c>
      <c r="J2004" s="43" t="s">
        <v>730</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954</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300</v>
      </c>
      <c r="J2005" s="43" t="s">
        <v>730</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954</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300</v>
      </c>
      <c r="J2006" s="43" t="s">
        <v>767</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954</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300</v>
      </c>
      <c r="J2007" s="43" t="s">
        <v>846</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954</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300</v>
      </c>
      <c r="J2008" s="43" t="s">
        <v>846</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954</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872</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300</v>
      </c>
      <c r="J2010" s="43" t="s">
        <v>846</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872</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300</v>
      </c>
      <c r="J2011" s="43" t="s">
        <v>846</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872</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300</v>
      </c>
      <c r="J2012" s="43" t="s">
        <v>846</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872</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300</v>
      </c>
      <c r="J2013" s="43" t="s">
        <v>846</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872</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872</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443</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443</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443</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300</v>
      </c>
      <c r="J2018" s="43" t="s">
        <v>846</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443</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300</v>
      </c>
      <c r="J2019" s="43" t="s">
        <v>846</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443</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300</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443</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300</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443</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443</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523</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300</v>
      </c>
      <c r="J2024" s="43" t="s">
        <v>903</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523</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300</v>
      </c>
      <c r="J2025" s="43" t="s">
        <v>903</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523</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300</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523</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723</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300</v>
      </c>
      <c r="J2028" s="43" t="s">
        <v>846</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544</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544</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300</v>
      </c>
      <c r="J2030" s="43" t="s">
        <v>846</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959</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300</v>
      </c>
      <c r="J2031" s="43" t="s">
        <v>846</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546</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546</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300</v>
      </c>
      <c r="J2033" s="43" t="s">
        <v>846</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546</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300</v>
      </c>
      <c r="J2034" s="43" t="s">
        <v>846</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546</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300</v>
      </c>
      <c r="J2035" s="43" t="s">
        <v>846</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546</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300</v>
      </c>
      <c r="J2036" s="43" t="s">
        <v>846</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358</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358</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358</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358</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358</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358</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300</v>
      </c>
      <c r="J2042" s="43" t="s">
        <v>846</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358</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300</v>
      </c>
      <c r="J2043" s="43" t="s">
        <v>846</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358</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300</v>
      </c>
      <c r="J2044" s="43" t="s">
        <v>846</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859</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859</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300</v>
      </c>
      <c r="J2046" s="43" t="s">
        <v>846</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859</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300</v>
      </c>
      <c r="J2047" s="43" t="s">
        <v>846</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859</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300</v>
      </c>
      <c r="J2048" s="43" t="s">
        <v>846</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859</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300</v>
      </c>
      <c r="J2049" s="43" t="s">
        <v>846</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725</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300</v>
      </c>
      <c r="J2050" s="43" t="s">
        <v>846</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725</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300</v>
      </c>
      <c r="J2051" s="43" t="s">
        <v>846</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725</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300</v>
      </c>
      <c r="J2052" s="43" t="s">
        <v>846</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725</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300</v>
      </c>
      <c r="J2053" s="43" t="s">
        <v>846</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354</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354</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354</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354</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354</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300</v>
      </c>
      <c r="J2058" s="43" t="s">
        <v>846</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354</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300</v>
      </c>
      <c r="J2059" s="43" t="s">
        <v>846</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354</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300</v>
      </c>
      <c r="J2060" s="43" t="s">
        <v>846</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354</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300</v>
      </c>
      <c r="J2061" s="43" t="s">
        <v>846</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723</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300</v>
      </c>
      <c r="J2062" s="43" t="s">
        <v>846</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723</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300</v>
      </c>
      <c r="J2063" s="43" t="s">
        <v>846</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544</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544</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300</v>
      </c>
      <c r="J2065" s="43" t="s">
        <v>846</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544</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300</v>
      </c>
      <c r="J2066" s="43" t="s">
        <v>846</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544</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300</v>
      </c>
      <c r="J2067" s="43" t="s">
        <v>846</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544</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300</v>
      </c>
      <c r="J2068" s="43" t="s">
        <v>846</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761</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300</v>
      </c>
      <c r="J2069" s="43" t="s">
        <v>647</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469</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300</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469</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300</v>
      </c>
      <c r="J2071" s="43" t="s">
        <v>846</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469</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300</v>
      </c>
      <c r="J2072" s="43" t="s">
        <v>846</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D2073" s="20" t="s">
        <v>469</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300</v>
      </c>
      <c r="J2073" s="43" t="s">
        <v>846</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660</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300</v>
      </c>
      <c r="J2074" s="43" t="s">
        <v>846</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473</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473</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300</v>
      </c>
      <c r="J2076" s="43" t="s">
        <v>846</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473</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300</v>
      </c>
      <c r="J2077" s="43" t="s">
        <v>846</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473</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300</v>
      </c>
      <c r="J2078" s="43" t="s">
        <v>846</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658</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300</v>
      </c>
      <c r="J2079" s="43" t="s">
        <v>846</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658</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300</v>
      </c>
      <c r="J2080" s="43" t="s">
        <v>846</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658</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300</v>
      </c>
      <c r="J2081" s="43" t="s">
        <v>846</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658</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300</v>
      </c>
      <c r="J2082" s="43" t="s">
        <v>846</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654</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300</v>
      </c>
      <c r="J2083" s="43" t="s">
        <v>846</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654</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300</v>
      </c>
      <c r="J2084" s="43" t="s">
        <v>846</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654</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300</v>
      </c>
      <c r="J2085" s="43" t="s">
        <v>846</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467</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300</v>
      </c>
      <c r="J2086" s="43" t="s">
        <v>846</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471</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300</v>
      </c>
      <c r="J2087" s="43" t="s">
        <v>846</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471</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300</v>
      </c>
      <c r="J2088" s="43" t="s">
        <v>846</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964</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300</v>
      </c>
      <c r="J2089" s="43" t="s">
        <v>846</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964</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300</v>
      </c>
      <c r="J2090" s="43" t="s">
        <v>846</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D2091" s="20" t="s">
        <v>761</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D2092" s="20" t="s">
        <v>761</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300</v>
      </c>
      <c r="J2092" s="43" t="s">
        <v>846</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446</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969</v>
      </c>
      <c r="E2094" s="51" t="str">
        <f>IF(ISBLANK(LeaveTracker[[#This Row],[Employee Name]]),"-----",VLOOKUP(LeaveTracker[[#This Row],[Employee Name]],Employees[[Employee Name]:[Office]],7))</f>
        <v>ONT</v>
      </c>
      <c r="F2094" s="51" t="str">
        <f>IF(ISBLANK(LeaveTracker[[#This Row],[Employee Name]]),"-----",VLOOKUP(LeaveTracker[[#This Row],[Employee Name]],Employees[[Employee Name]:[Office]],6))</f>
        <v>CASUAL</v>
      </c>
      <c r="G2094" s="38">
        <v>43872</v>
      </c>
      <c r="H2094" s="24">
        <v>43875</v>
      </c>
      <c r="I2094" s="56" t="s">
        <v>300</v>
      </c>
      <c r="J2094" s="43" t="s">
        <v>767</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D2095" s="20" t="s">
        <v>533</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533</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300</v>
      </c>
      <c r="J2096" s="43" t="s">
        <v>647</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533</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300</v>
      </c>
      <c r="J2097" s="43" t="s">
        <v>647</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882</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300</v>
      </c>
      <c r="J2098" s="43" t="s">
        <v>647</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882</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300</v>
      </c>
      <c r="J2099" s="43" t="s">
        <v>767</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882</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882</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879</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300</v>
      </c>
      <c r="J2102" s="43" t="s">
        <v>647</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879</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300</v>
      </c>
      <c r="J2103" s="43" t="s">
        <v>767</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879</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300</v>
      </c>
      <c r="J2104" s="43" t="s">
        <v>767</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879</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300</v>
      </c>
      <c r="J2105" s="43" t="s">
        <v>767</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300</v>
      </c>
      <c r="J2106" s="43" t="s">
        <v>846</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531</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300</v>
      </c>
      <c r="J2107" s="43" t="s">
        <v>647</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531</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300</v>
      </c>
      <c r="J2108" s="43" t="s">
        <v>846</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531</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300</v>
      </c>
      <c r="J2109" s="43" t="s">
        <v>846</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531</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300</v>
      </c>
      <c r="J2110" s="43" t="s">
        <v>846</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531</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300</v>
      </c>
      <c r="J2111" s="43" t="s">
        <v>846</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531</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300</v>
      </c>
      <c r="J2112" s="43" t="s">
        <v>647</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780</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300</v>
      </c>
      <c r="J2113" s="43" t="s">
        <v>647</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780</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300</v>
      </c>
      <c r="J2114" s="43" t="s">
        <v>647</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780</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300</v>
      </c>
      <c r="J2115" s="43" t="s">
        <v>767</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780</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300</v>
      </c>
      <c r="J2116" s="43" t="s">
        <v>767</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780</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300</v>
      </c>
      <c r="J2117" s="43" t="s">
        <v>767</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528</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300</v>
      </c>
      <c r="J2118" s="43" t="s">
        <v>767</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528</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300</v>
      </c>
      <c r="J2119" s="43" t="s">
        <v>767</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970</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970</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849</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300</v>
      </c>
      <c r="J2122" s="43" t="s">
        <v>846</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849</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300</v>
      </c>
      <c r="J2123" s="43" t="s">
        <v>846</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849</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300</v>
      </c>
      <c r="J2124" s="43" t="s">
        <v>846</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D2125" s="20" t="s">
        <v>974</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300</v>
      </c>
      <c r="J2125" s="43" t="s">
        <v>846</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D2126" s="20" t="s">
        <v>312</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300</v>
      </c>
      <c r="J2126" s="43" t="s">
        <v>846</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D2127" s="20" t="s">
        <v>312</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300</v>
      </c>
      <c r="J2127" s="43" t="s">
        <v>846</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D2128" s="20" t="s">
        <v>312</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300</v>
      </c>
      <c r="J2128" s="43" t="s">
        <v>846</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D2129" s="20" t="s">
        <v>312</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300</v>
      </c>
      <c r="J2129" s="43" t="s">
        <v>846</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1001</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300</v>
      </c>
      <c r="J2130" s="43" t="s">
        <v>846</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1001</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300</v>
      </c>
      <c r="J2131" s="43" t="s">
        <v>846</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976</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300</v>
      </c>
      <c r="J2132" s="43" t="s">
        <v>846</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976</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300</v>
      </c>
      <c r="J2133" s="43" t="s">
        <v>846</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979</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300</v>
      </c>
      <c r="J2134" s="43" t="s">
        <v>846</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882</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300</v>
      </c>
      <c r="J2135" s="43" t="s">
        <v>767</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882</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300</v>
      </c>
      <c r="J2136" s="43" t="s">
        <v>767</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528</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300</v>
      </c>
      <c r="J2137" s="43" t="s">
        <v>647</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528</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300</v>
      </c>
      <c r="J2138" s="43" t="s">
        <v>647</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528</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300</v>
      </c>
      <c r="J2139" s="43" t="s">
        <v>767</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528</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300</v>
      </c>
      <c r="J2140" s="43" t="s">
        <v>767</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446</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984</v>
      </c>
      <c r="E2142" s="51" t="str">
        <f>IF(ISBLANK(LeaveTracker[[#This Row],[Employee Name]]),"-----",VLOOKUP(LeaveTracker[[#This Row],[Employee Name]],Employees[[Employee Name]:[Office]],7))</f>
        <v>ONT</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405</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300</v>
      </c>
      <c r="J2143" s="43" t="s">
        <v>767</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897</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300</v>
      </c>
      <c r="J2144" s="43" t="s">
        <v>759</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897</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300</v>
      </c>
      <c r="J2145" s="43" t="s">
        <v>767</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300</v>
      </c>
      <c r="J2148" s="43" t="s">
        <v>759</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300</v>
      </c>
      <c r="J2149" s="43" t="s">
        <v>846</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347</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300</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D2152" s="20" t="s">
        <v>985</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300</v>
      </c>
      <c r="J2152" s="43" t="s">
        <v>694</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802</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275</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989</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300</v>
      </c>
      <c r="J2157" s="43" t="s">
        <v>846</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826</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300</v>
      </c>
      <c r="J2158" s="43" t="s">
        <v>846</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826</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300</v>
      </c>
      <c r="J2159" s="43" t="s">
        <v>846</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826</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823</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823</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300</v>
      </c>
      <c r="J2162" s="43" t="s">
        <v>647</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823</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300</v>
      </c>
      <c r="J2163" s="43" t="s">
        <v>846</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823</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300</v>
      </c>
      <c r="J2164" s="43" t="s">
        <v>846</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823</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823</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818</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818</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691</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300</v>
      </c>
      <c r="J2169" s="43" t="s">
        <v>759</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691</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691</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300</v>
      </c>
      <c r="J2171" s="43" t="s">
        <v>846</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830</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300</v>
      </c>
      <c r="J2172" s="43" t="s">
        <v>846</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830</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830</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830</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992</v>
      </c>
      <c r="E2176" s="51" t="str">
        <f>IF(ISBLANK(LeaveTracker[[#This Row],[Employee Name]]),"-----",VLOOKUP(LeaveTracker[[#This Row],[Employee Name]],Employees[[Employee Name]:[Office]],7))</f>
        <v>INTERNAL</v>
      </c>
      <c r="F2176" s="51" t="str">
        <f>IF(ISBLANK(LeaveTracker[[#This Row],[Employee Name]]),"-----",VLOOKUP(LeaveTracker[[#This Row],[Employee Name]],Employees[[Employee Name]:[Office]],6))</f>
        <v>REGULAR</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497</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300</v>
      </c>
      <c r="J2177" s="43" t="s">
        <v>846</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497</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300</v>
      </c>
      <c r="J2178" s="43" t="s">
        <v>846</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497</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300</v>
      </c>
      <c r="J2179" s="43" t="s">
        <v>846</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497</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300</v>
      </c>
      <c r="J2180" s="43" t="s">
        <v>846</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497</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300</v>
      </c>
      <c r="J2181" s="43" t="s">
        <v>767</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300</v>
      </c>
      <c r="J2182" s="43" t="s">
        <v>846</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531</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491</v>
      </c>
      <c r="E2184" s="51" t="str">
        <f>IF(ISBLANK(LeaveTracker[[#This Row],[Employee Name]]),"-----",VLOOKUP(LeaveTracker[[#This Row],[Employee Name]],Employees[[Employee Name]:[Office]],7))</f>
        <v>CTO</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504</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300</v>
      </c>
      <c r="J2185" s="43" t="s">
        <v>846</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504</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300</v>
      </c>
      <c r="J2186" s="43" t="s">
        <v>647</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485</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300</v>
      </c>
      <c r="J2187" s="43" t="s">
        <v>647</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485</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300</v>
      </c>
      <c r="J2188" s="43" t="s">
        <v>647</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485</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300</v>
      </c>
      <c r="J2189" s="43" t="s">
        <v>846</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500</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300</v>
      </c>
      <c r="J2190" s="43" t="s">
        <v>846</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494</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494</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300</v>
      </c>
      <c r="J2192" s="43" t="s">
        <v>846</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494</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300</v>
      </c>
      <c r="J2193" s="43" t="s">
        <v>846</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494</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491</v>
      </c>
      <c r="E2195" s="51" t="str">
        <f>IF(ISBLANK(LeaveTracker[[#This Row],[Employee Name]]),"-----",VLOOKUP(LeaveTracker[[#This Row],[Employee Name]],Employees[[Employee Name]:[Office]],7))</f>
        <v>CTO</v>
      </c>
      <c r="F2195" s="51" t="str">
        <f>IF(ISBLANK(LeaveTracker[[#This Row],[Employee Name]]),"-----",VLOOKUP(LeaveTracker[[#This Row],[Employee Name]],Employees[[Employee Name]:[Office]],6))</f>
        <v>REGULAR</v>
      </c>
      <c r="G2195" s="24">
        <v>43874</v>
      </c>
      <c r="H2195" s="24">
        <v>43875</v>
      </c>
      <c r="I2195" s="56" t="s">
        <v>300</v>
      </c>
      <c r="J2195" s="43" t="s">
        <v>846</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491</v>
      </c>
      <c r="E2196" s="51" t="str">
        <f>IF(ISBLANK(LeaveTracker[[#This Row],[Employee Name]]),"-----",VLOOKUP(LeaveTracker[[#This Row],[Employee Name]],Employees[[Employee Name]:[Office]],7))</f>
        <v>CTO</v>
      </c>
      <c r="F2196" s="51" t="str">
        <f>IF(ISBLANK(LeaveTracker[[#This Row],[Employee Name]]),"-----",VLOOKUP(LeaveTracker[[#This Row],[Employee Name]],Employees[[Employee Name]:[Office]],6))</f>
        <v>REGULAR</v>
      </c>
      <c r="G2196" s="24">
        <v>43852</v>
      </c>
      <c r="H2196" s="24">
        <v>43854</v>
      </c>
      <c r="I2196" s="56" t="s">
        <v>300</v>
      </c>
      <c r="J2196" s="43" t="s">
        <v>846</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507</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300</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507</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507</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507</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300</v>
      </c>
      <c r="J2200" s="43" t="s">
        <v>846</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507</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300</v>
      </c>
      <c r="J2201" s="43" t="s">
        <v>846</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507</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300</v>
      </c>
      <c r="J2202" s="43" t="s">
        <v>846</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779</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300</v>
      </c>
      <c r="J2203" s="43" t="s">
        <v>846</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779</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300</v>
      </c>
      <c r="J2204" s="43" t="s">
        <v>846</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779</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300</v>
      </c>
      <c r="J2205" s="43" t="s">
        <v>846</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779</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300</v>
      </c>
      <c r="J2206" s="43" t="s">
        <v>846</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779</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300</v>
      </c>
      <c r="J2207" s="43" t="s">
        <v>846</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306</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306</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306</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300</v>
      </c>
      <c r="J2210" s="43" t="s">
        <v>846</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306</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300</v>
      </c>
      <c r="J2211" s="43" t="s">
        <v>846</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306</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300</v>
      </c>
      <c r="J2212" s="43" t="s">
        <v>846</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306</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300</v>
      </c>
      <c r="J2213" s="43" t="s">
        <v>846</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306</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300</v>
      </c>
      <c r="J2214" s="43" t="s">
        <v>846</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304</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994</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300</v>
      </c>
      <c r="J2216" s="43" t="s">
        <v>846</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995</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995</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995</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300</v>
      </c>
      <c r="J2222" s="43" t="s">
        <v>215</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995</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300</v>
      </c>
      <c r="J2223" s="43" t="s">
        <v>846</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995</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300</v>
      </c>
      <c r="J2224" s="43" t="s">
        <v>846</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341</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300</v>
      </c>
      <c r="J2225" s="43" t="s">
        <v>767</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341</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300</v>
      </c>
      <c r="J2226" s="43" t="s">
        <v>767</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341</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300</v>
      </c>
      <c r="J2227" s="43" t="s">
        <v>846</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341</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300</v>
      </c>
      <c r="J2228" s="43" t="s">
        <v>999</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339</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300</v>
      </c>
      <c r="J2229" s="43" t="s">
        <v>846</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339</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300</v>
      </c>
      <c r="J2230" s="43" t="s">
        <v>846</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339</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300</v>
      </c>
      <c r="J2231" s="43" t="s">
        <v>846</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516</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1136</v>
      </c>
      <c r="H2232" s="24" t="s">
        <v>1136</v>
      </c>
      <c r="I2232" s="57" t="s">
        <v>81</v>
      </c>
      <c r="J2232" s="43" t="s">
        <v>1153</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516</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1137</v>
      </c>
      <c r="H2233" s="24" t="s">
        <v>1137</v>
      </c>
      <c r="I2233" s="57" t="s">
        <v>81</v>
      </c>
      <c r="J2233" s="43" t="s">
        <v>1153</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516</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1138</v>
      </c>
      <c r="H2234" s="24" t="s">
        <v>1138</v>
      </c>
      <c r="I2234" s="57" t="s">
        <v>81</v>
      </c>
      <c r="J2234" s="43" t="s">
        <v>1153</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598</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1120</v>
      </c>
      <c r="H2235" s="24" t="s">
        <v>1139</v>
      </c>
      <c r="I2235" s="57" t="s">
        <v>81</v>
      </c>
      <c r="J2235" s="43" t="s">
        <v>1153</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474</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1121</v>
      </c>
      <c r="H2236" s="24" t="s">
        <v>1121</v>
      </c>
      <c r="I2236" s="57" t="s">
        <v>300</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725</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1140</v>
      </c>
      <c r="H2237" s="24" t="s">
        <v>1140</v>
      </c>
      <c r="I2237" s="57" t="s">
        <v>81</v>
      </c>
      <c r="J2237" s="43" t="s">
        <v>1153</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878</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1139</v>
      </c>
      <c r="H2238" s="24" t="s">
        <v>1141</v>
      </c>
      <c r="I2238" s="57" t="s">
        <v>81</v>
      </c>
      <c r="J2238" s="43" t="s">
        <v>1153</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627</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1142</v>
      </c>
      <c r="H2239" s="24" t="s">
        <v>1142</v>
      </c>
      <c r="I2239" s="57" t="s">
        <v>82</v>
      </c>
      <c r="J2239" s="43" t="s">
        <v>1153</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784</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1117</v>
      </c>
      <c r="H2240" s="24" t="s">
        <v>1117</v>
      </c>
      <c r="I2240" s="57" t="s">
        <v>81</v>
      </c>
      <c r="J2240" s="43" t="s">
        <v>1153</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1143</v>
      </c>
      <c r="H2241" s="24" t="s">
        <v>1143</v>
      </c>
      <c r="I2241" s="57" t="s">
        <v>82</v>
      </c>
      <c r="J2241" s="43" t="s">
        <v>1153</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1006</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1143</v>
      </c>
      <c r="H2242" s="24" t="s">
        <v>1143</v>
      </c>
      <c r="I2242" s="57" t="s">
        <v>300</v>
      </c>
      <c r="J2242" s="43" t="s">
        <v>307</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780</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1114</v>
      </c>
      <c r="H2243" s="24" t="s">
        <v>1118</v>
      </c>
      <c r="I2243" s="57" t="s">
        <v>82</v>
      </c>
      <c r="J2243" s="43" t="s">
        <v>1153</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431</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1120</v>
      </c>
      <c r="H2244" s="24" t="s">
        <v>1118</v>
      </c>
      <c r="I2244" s="57" t="s">
        <v>82</v>
      </c>
      <c r="J2244" s="43" t="s">
        <v>1153</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1130</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1144</v>
      </c>
      <c r="H2245" s="24" t="s">
        <v>1144</v>
      </c>
      <c r="I2245" s="57" t="s">
        <v>300</v>
      </c>
      <c r="J2245" s="43" t="s">
        <v>1154</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1084</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1145</v>
      </c>
      <c r="H2246" s="24" t="s">
        <v>1145</v>
      </c>
      <c r="I2246" s="57" t="s">
        <v>81</v>
      </c>
      <c r="J2246" s="43" t="s">
        <v>1153</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1084</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1146</v>
      </c>
      <c r="H2247" s="24" t="s">
        <v>1146</v>
      </c>
      <c r="I2247" s="57" t="s">
        <v>81</v>
      </c>
      <c r="J2247" s="43" t="s">
        <v>1153</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350</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1145</v>
      </c>
      <c r="H2248" s="24" t="s">
        <v>1145</v>
      </c>
      <c r="I2248" s="57" t="s">
        <v>81</v>
      </c>
      <c r="J2248" s="43" t="s">
        <v>1153</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350</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1146</v>
      </c>
      <c r="H2249" s="24" t="s">
        <v>1146</v>
      </c>
      <c r="I2249" s="57" t="s">
        <v>81</v>
      </c>
      <c r="J2249" s="43" t="s">
        <v>1153</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590</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1147</v>
      </c>
      <c r="H2250" s="24" t="s">
        <v>1146</v>
      </c>
      <c r="I2250" s="57" t="s">
        <v>81</v>
      </c>
      <c r="J2250" s="43" t="s">
        <v>1153</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1126</v>
      </c>
      <c r="H2251" s="24" t="s">
        <v>1126</v>
      </c>
      <c r="I2251" s="57" t="s">
        <v>81</v>
      </c>
      <c r="J2251" s="43" t="s">
        <v>1153</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544</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1127</v>
      </c>
      <c r="H2252" s="24" t="s">
        <v>1127</v>
      </c>
      <c r="I2252" s="57" t="s">
        <v>300</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1025</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1123</v>
      </c>
      <c r="H2253" s="24" t="s">
        <v>1123</v>
      </c>
      <c r="I2253" s="57" t="s">
        <v>81</v>
      </c>
      <c r="J2253" s="43" t="s">
        <v>1153</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341</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1148</v>
      </c>
      <c r="H2254" s="24" t="s">
        <v>1148</v>
      </c>
      <c r="I2254" s="57" t="s">
        <v>300</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1135</v>
      </c>
      <c r="E2255" s="51">
        <f>IF(ISBLANK(LeaveTracker[[#This Row],[Employee Name]]),"-----",VLOOKUP(LeaveTracker[[#This Row],[Employee Name]],Employees[[Employee Name]:[Office]],7))</f>
        <v>0</v>
      </c>
      <c r="F2255" s="51" t="str">
        <f>IF(ISBLANK(LeaveTracker[[#This Row],[Employee Name]]),"-----",VLOOKUP(LeaveTracker[[#This Row],[Employee Name]],Employees[[Employee Name]:[Office]],6))</f>
        <v>CASUAL</v>
      </c>
      <c r="G2255" s="24" t="s">
        <v>1149</v>
      </c>
      <c r="H2255" s="24" t="s">
        <v>1150</v>
      </c>
      <c r="I2255" s="57" t="s">
        <v>81</v>
      </c>
      <c r="J2255" s="43" t="s">
        <v>1153</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1135</v>
      </c>
      <c r="E2256" s="51">
        <f>IF(ISBLANK(LeaveTracker[[#This Row],[Employee Name]]),"-----",VLOOKUP(LeaveTracker[[#This Row],[Employee Name]],Employees[[Employee Name]:[Office]],7))</f>
        <v>0</v>
      </c>
      <c r="F2256" s="51" t="str">
        <f>IF(ISBLANK(LeaveTracker[[#This Row],[Employee Name]]),"-----",VLOOKUP(LeaveTracker[[#This Row],[Employee Name]],Employees[[Employee Name]:[Office]],6))</f>
        <v>CASUAL</v>
      </c>
      <c r="G2256" s="24" t="s">
        <v>1122</v>
      </c>
      <c r="H2256" s="24" t="s">
        <v>1117</v>
      </c>
      <c r="I2256" s="57" t="s">
        <v>81</v>
      </c>
      <c r="J2256" s="43" t="s">
        <v>1153</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1135</v>
      </c>
      <c r="E2257" s="51">
        <f>IF(ISBLANK(LeaveTracker[[#This Row],[Employee Name]]),"-----",VLOOKUP(LeaveTracker[[#This Row],[Employee Name]],Employees[[Employee Name]:[Office]],7))</f>
        <v>0</v>
      </c>
      <c r="F2257" s="51" t="str">
        <f>IF(ISBLANK(LeaveTracker[[#This Row],[Employee Name]]),"-----",VLOOKUP(LeaveTracker[[#This Row],[Employee Name]],Employees[[Employee Name]:[Office]],6))</f>
        <v>CASUAL</v>
      </c>
      <c r="G2257" s="24" t="s">
        <v>1120</v>
      </c>
      <c r="H2257" s="24" t="s">
        <v>1115</v>
      </c>
      <c r="I2257" s="57" t="s">
        <v>81</v>
      </c>
      <c r="J2257" s="43" t="s">
        <v>1153</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1135</v>
      </c>
      <c r="E2258" s="51">
        <f>IF(ISBLANK(LeaveTracker[[#This Row],[Employee Name]]),"-----",VLOOKUP(LeaveTracker[[#This Row],[Employee Name]],Employees[[Employee Name]:[Office]],7))</f>
        <v>0</v>
      </c>
      <c r="F2258" s="51" t="str">
        <f>IF(ISBLANK(LeaveTracker[[#This Row],[Employee Name]]),"-----",VLOOKUP(LeaveTracker[[#This Row],[Employee Name]],Employees[[Employee Name]:[Office]],6))</f>
        <v>CASUAL</v>
      </c>
      <c r="G2258" s="24" t="s">
        <v>1121</v>
      </c>
      <c r="H2258" s="24" t="s">
        <v>1121</v>
      </c>
      <c r="I2258" s="57" t="s">
        <v>81</v>
      </c>
      <c r="J2258" s="43" t="s">
        <v>1153</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1135</v>
      </c>
      <c r="E2259" s="51">
        <f>IF(ISBLANK(LeaveTracker[[#This Row],[Employee Name]]),"-----",VLOOKUP(LeaveTracker[[#This Row],[Employee Name]],Employees[[Employee Name]:[Office]],7))</f>
        <v>0</v>
      </c>
      <c r="F2259" s="51" t="str">
        <f>IF(ISBLANK(LeaveTracker[[#This Row],[Employee Name]]),"-----",VLOOKUP(LeaveTracker[[#This Row],[Employee Name]],Employees[[Employee Name]:[Office]],6))</f>
        <v>CASUAL</v>
      </c>
      <c r="G2259" s="24" t="s">
        <v>1128</v>
      </c>
      <c r="H2259" s="24" t="s">
        <v>1128</v>
      </c>
      <c r="I2259" s="57" t="s">
        <v>81</v>
      </c>
      <c r="J2259" s="43" t="s">
        <v>1153</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431</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1151</v>
      </c>
      <c r="H2260" s="24" t="s">
        <v>1151</v>
      </c>
      <c r="I2260" s="57" t="s">
        <v>82</v>
      </c>
      <c r="J2260" s="43" t="s">
        <v>1153</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431</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1152</v>
      </c>
      <c r="H2261" s="24" t="s">
        <v>1152</v>
      </c>
      <c r="I2261" s="57" t="s">
        <v>82</v>
      </c>
      <c r="J2261" s="43" t="s">
        <v>1153</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431</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1160</v>
      </c>
      <c r="H2262" s="24" t="s">
        <v>1160</v>
      </c>
      <c r="I2262" s="57" t="s">
        <v>82</v>
      </c>
      <c r="J2262" s="43" t="s">
        <v>1153</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401</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1161</v>
      </c>
      <c r="H2263" s="24" t="s">
        <v>1161</v>
      </c>
      <c r="I2263" s="57" t="s">
        <v>81</v>
      </c>
      <c r="J2263" s="43" t="s">
        <v>1153</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410</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1141</v>
      </c>
      <c r="H2264" s="24" t="s">
        <v>1141</v>
      </c>
      <c r="I2264" s="57" t="s">
        <v>300</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802</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1162</v>
      </c>
      <c r="H2265" s="24" t="s">
        <v>1162</v>
      </c>
      <c r="I2265" s="57" t="s">
        <v>82</v>
      </c>
      <c r="J2265" s="43" t="s">
        <v>1153</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802</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1163</v>
      </c>
      <c r="H2266" s="24" t="s">
        <v>1163</v>
      </c>
      <c r="I2266" s="57" t="s">
        <v>82</v>
      </c>
      <c r="J2266" s="43" t="s">
        <v>1153</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740</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1129</v>
      </c>
      <c r="H2267" s="24" t="s">
        <v>1129</v>
      </c>
      <c r="I2267" s="57" t="s">
        <v>81</v>
      </c>
      <c r="J2267" s="43" t="s">
        <v>1153</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233</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1146</v>
      </c>
      <c r="H2268" s="24" t="s">
        <v>1146</v>
      </c>
      <c r="I2268" s="57" t="s">
        <v>81</v>
      </c>
      <c r="J2268" s="43" t="s">
        <v>1153</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233</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1125</v>
      </c>
      <c r="H2269" s="24" t="s">
        <v>1125</v>
      </c>
      <c r="I2269" s="57" t="s">
        <v>81</v>
      </c>
      <c r="J2269" s="43" t="s">
        <v>1153</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1168</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1125</v>
      </c>
      <c r="H2270" s="24" t="s">
        <v>1125</v>
      </c>
      <c r="I2270" s="57" t="s">
        <v>300</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1168</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1123</v>
      </c>
      <c r="H2271" s="24" t="s">
        <v>1124</v>
      </c>
      <c r="I2271" s="57" t="s">
        <v>81</v>
      </c>
      <c r="J2271" s="43" t="s">
        <v>1153</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1168</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1146</v>
      </c>
      <c r="H2272" s="24" t="s">
        <v>1146</v>
      </c>
      <c r="I2272" s="57" t="s">
        <v>300</v>
      </c>
      <c r="J2272" s="43" t="s">
        <v>767</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414</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1129</v>
      </c>
      <c r="H2273" s="24" t="s">
        <v>1129</v>
      </c>
      <c r="I2273" s="57" t="s">
        <v>300</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1025</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1156</v>
      </c>
      <c r="H2274" s="24" t="s">
        <v>1156</v>
      </c>
      <c r="I2274" s="57" t="s">
        <v>81</v>
      </c>
      <c r="J2274" s="43" t="s">
        <v>1153</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1126</v>
      </c>
      <c r="H2275" s="24" t="s">
        <v>1126</v>
      </c>
      <c r="I2275" s="57" t="s">
        <v>81</v>
      </c>
      <c r="J2275" s="43" t="s">
        <v>1153</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875</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1126</v>
      </c>
      <c r="H2276" s="24" t="s">
        <v>1126</v>
      </c>
      <c r="I2276" s="57" t="s">
        <v>300</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522</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1164</v>
      </c>
      <c r="H2277" s="24" t="s">
        <v>1142</v>
      </c>
      <c r="I2277" s="57" t="s">
        <v>300</v>
      </c>
      <c r="J2277" s="43" t="s">
        <v>307</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523</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1145</v>
      </c>
      <c r="H2278" s="24" t="s">
        <v>1145</v>
      </c>
      <c r="I2278" s="57" t="s">
        <v>300</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766</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1146</v>
      </c>
      <c r="H2279" s="24" t="s">
        <v>1146</v>
      </c>
      <c r="I2279" s="57" t="s">
        <v>81</v>
      </c>
      <c r="J2279" s="43" t="s">
        <v>1153</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802</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1156</v>
      </c>
      <c r="H2280" s="24" t="s">
        <v>1156</v>
      </c>
      <c r="I2280" s="57" t="s">
        <v>81</v>
      </c>
      <c r="J2280" s="43" t="s">
        <v>1153</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391</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1158</v>
      </c>
      <c r="H2281" s="24" t="s">
        <v>1125</v>
      </c>
      <c r="I2281" s="57" t="s">
        <v>81</v>
      </c>
      <c r="J2281" s="43" t="s">
        <v>1153</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391</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1139</v>
      </c>
      <c r="H2282" s="24" t="s">
        <v>1118</v>
      </c>
      <c r="I2282" s="57" t="s">
        <v>81</v>
      </c>
      <c r="J2282" s="43" t="s">
        <v>1153</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391</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1116</v>
      </c>
      <c r="H2283" s="24" t="s">
        <v>1165</v>
      </c>
      <c r="I2283" s="57" t="s">
        <v>81</v>
      </c>
      <c r="J2283" s="43" t="s">
        <v>1153</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531</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1115</v>
      </c>
      <c r="H2284" s="24" t="s">
        <v>1115</v>
      </c>
      <c r="I2284" s="57" t="s">
        <v>81</v>
      </c>
      <c r="J2284" s="43" t="s">
        <v>1153</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531</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1166</v>
      </c>
      <c r="H2285" s="24" t="s">
        <v>1166</v>
      </c>
      <c r="I2285" s="57" t="s">
        <v>81</v>
      </c>
      <c r="J2285" s="43" t="s">
        <v>1153</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370</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1124</v>
      </c>
      <c r="H2286" s="24" t="s">
        <v>1124</v>
      </c>
      <c r="I2286" s="57" t="s">
        <v>81</v>
      </c>
      <c r="J2286" s="43" t="s">
        <v>1153</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1159</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1124</v>
      </c>
      <c r="H2287" s="24" t="s">
        <v>1124</v>
      </c>
      <c r="I2287" s="57" t="s">
        <v>81</v>
      </c>
      <c r="J2287" s="43" t="s">
        <v>1153</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1082</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1124</v>
      </c>
      <c r="H2288" s="24" t="s">
        <v>1124</v>
      </c>
      <c r="I2288" s="57" t="s">
        <v>81</v>
      </c>
      <c r="J2288" s="43" t="s">
        <v>1153</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421</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1124</v>
      </c>
      <c r="H2289" s="24" t="s">
        <v>1124</v>
      </c>
      <c r="I2289" s="57" t="s">
        <v>300</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572</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1157</v>
      </c>
      <c r="H2290" s="24" t="s">
        <v>1157</v>
      </c>
      <c r="I2290" s="57" t="s">
        <v>81</v>
      </c>
      <c r="J2290" s="43" t="s">
        <v>1153</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1166</v>
      </c>
      <c r="H2291" s="24" t="s">
        <v>1166</v>
      </c>
      <c r="I2291" s="57" t="s">
        <v>81</v>
      </c>
      <c r="J2291" s="43" t="s">
        <v>1153</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1155</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1145</v>
      </c>
      <c r="H2292" s="24" t="s">
        <v>1145</v>
      </c>
      <c r="I2292" s="57" t="s">
        <v>81</v>
      </c>
      <c r="J2292" s="43" t="s">
        <v>1153</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1155</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1157</v>
      </c>
      <c r="H2293" s="24" t="s">
        <v>1157</v>
      </c>
      <c r="I2293" s="57" t="s">
        <v>81</v>
      </c>
      <c r="J2293" s="43" t="s">
        <v>1153</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1169</v>
      </c>
      <c r="B2294" s="31">
        <v>44767</v>
      </c>
      <c r="C2294" s="31">
        <v>44743</v>
      </c>
      <c r="D2294" s="19" t="s">
        <v>1193</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1196</v>
      </c>
      <c r="H2294" s="24" t="s">
        <v>1196</v>
      </c>
      <c r="I2294" s="57" t="s">
        <v>300</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1170</v>
      </c>
      <c r="B2295" s="31">
        <v>44767</v>
      </c>
      <c r="C2295" s="31">
        <v>44743</v>
      </c>
      <c r="D2295" s="19" t="s">
        <v>1193</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1197</v>
      </c>
      <c r="H2295" s="24" t="s">
        <v>1197</v>
      </c>
      <c r="I2295" s="57" t="s">
        <v>300</v>
      </c>
      <c r="J2295" s="43" t="s">
        <v>307</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1170</v>
      </c>
      <c r="B2296" s="31">
        <v>44767</v>
      </c>
      <c r="C2296" s="31">
        <v>44743</v>
      </c>
      <c r="D2296" s="19" t="s">
        <v>1193</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1151</v>
      </c>
      <c r="H2296" s="24" t="s">
        <v>1198</v>
      </c>
      <c r="I2296" s="57" t="s">
        <v>300</v>
      </c>
      <c r="J2296" s="43" t="s">
        <v>307</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1171</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1129</v>
      </c>
      <c r="H2297" s="24" t="s">
        <v>1156</v>
      </c>
      <c r="I2297" s="57" t="s">
        <v>82</v>
      </c>
      <c r="J2297" s="43" t="s">
        <v>1153</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1172</v>
      </c>
      <c r="B2298" s="31">
        <v>44767</v>
      </c>
      <c r="C2298" s="31">
        <v>44742</v>
      </c>
      <c r="D2298" s="19" t="s">
        <v>443</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1157</v>
      </c>
      <c r="H2298" s="24" t="s">
        <v>1157</v>
      </c>
      <c r="I2298" s="57" t="s">
        <v>81</v>
      </c>
      <c r="J2298" s="43" t="s">
        <v>1153</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1173</v>
      </c>
      <c r="B2299" s="31">
        <v>44767</v>
      </c>
      <c r="C2299" s="31">
        <v>44743</v>
      </c>
      <c r="D2299" s="19" t="s">
        <v>780</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1123</v>
      </c>
      <c r="H2299" s="24" t="s">
        <v>1123</v>
      </c>
      <c r="I2299" s="57" t="s">
        <v>81</v>
      </c>
      <c r="J2299" s="43" t="s">
        <v>1153</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1174</v>
      </c>
      <c r="B2300" s="31">
        <v>44767</v>
      </c>
      <c r="C2300" s="31">
        <v>44732</v>
      </c>
      <c r="D2300" s="19" t="s">
        <v>878</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1146</v>
      </c>
      <c r="H2300" s="24" t="s">
        <v>1146</v>
      </c>
      <c r="I2300" s="57" t="s">
        <v>81</v>
      </c>
      <c r="J2300" s="43" t="s">
        <v>1153</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1175</v>
      </c>
      <c r="B2301" s="31">
        <v>44767</v>
      </c>
      <c r="C2301" s="31">
        <v>44718</v>
      </c>
      <c r="D2301" s="19" t="s">
        <v>418</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1120</v>
      </c>
      <c r="H2301" s="24" t="s">
        <v>1139</v>
      </c>
      <c r="I2301" s="57" t="s">
        <v>300</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1176</v>
      </c>
      <c r="B2302" s="31">
        <v>44767</v>
      </c>
      <c r="C2302" s="31">
        <v>44736</v>
      </c>
      <c r="D2302" s="19" t="s">
        <v>1194</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1123</v>
      </c>
      <c r="H2302" s="24" t="s">
        <v>1123</v>
      </c>
      <c r="I2302" s="57" t="s">
        <v>82</v>
      </c>
      <c r="J2302" s="43" t="s">
        <v>1153</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1177</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1115</v>
      </c>
      <c r="H2303" s="24" t="s">
        <v>1115</v>
      </c>
      <c r="I2303" s="57" t="s">
        <v>81</v>
      </c>
      <c r="J2303" s="43" t="s">
        <v>1153</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1178</v>
      </c>
      <c r="B2304" s="31">
        <v>44767</v>
      </c>
      <c r="C2304" s="31">
        <v>44732</v>
      </c>
      <c r="D2304" s="19" t="s">
        <v>779</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1145</v>
      </c>
      <c r="H2304" s="24" t="s">
        <v>1145</v>
      </c>
      <c r="I2304" s="57" t="s">
        <v>300</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1179</v>
      </c>
      <c r="B2305" s="31">
        <v>44767</v>
      </c>
      <c r="C2305" s="31">
        <v>44735</v>
      </c>
      <c r="D2305" s="19" t="s">
        <v>594</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1128</v>
      </c>
      <c r="H2305" s="24" t="s">
        <v>1128</v>
      </c>
      <c r="I2305" s="57" t="s">
        <v>81</v>
      </c>
      <c r="J2305" s="43" t="s">
        <v>1153</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1180</v>
      </c>
      <c r="B2306" s="31">
        <v>44767</v>
      </c>
      <c r="C2306" s="31">
        <v>44735</v>
      </c>
      <c r="D2306" s="19" t="s">
        <v>615</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1145</v>
      </c>
      <c r="H2306" s="24" t="s">
        <v>1145</v>
      </c>
      <c r="I2306" s="57" t="s">
        <v>82</v>
      </c>
      <c r="J2306" s="43" t="s">
        <v>1153</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1181</v>
      </c>
      <c r="B2307" s="31">
        <v>44767</v>
      </c>
      <c r="C2307" s="31">
        <v>44739</v>
      </c>
      <c r="D2307" s="19" t="s">
        <v>562</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1143</v>
      </c>
      <c r="H2307" s="24" t="s">
        <v>1143</v>
      </c>
      <c r="I2307" s="57" t="s">
        <v>81</v>
      </c>
      <c r="J2307" s="43" t="s">
        <v>1153</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1182</v>
      </c>
      <c r="B2308" s="31">
        <v>44767</v>
      </c>
      <c r="C2308" s="31">
        <v>44740</v>
      </c>
      <c r="D2308" s="19" t="s">
        <v>567</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1143</v>
      </c>
      <c r="H2308" s="24" t="s">
        <v>1143</v>
      </c>
      <c r="I2308" s="57" t="s">
        <v>81</v>
      </c>
      <c r="J2308" s="43" t="s">
        <v>1153</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1183</v>
      </c>
      <c r="B2309" s="31">
        <v>44767</v>
      </c>
      <c r="C2309" s="31">
        <v>44742</v>
      </c>
      <c r="D2309" s="19" t="s">
        <v>841</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1126</v>
      </c>
      <c r="H2309" s="24" t="s">
        <v>1126</v>
      </c>
      <c r="I2309" s="57" t="s">
        <v>82</v>
      </c>
      <c r="J2309" s="43" t="s">
        <v>1153</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1183</v>
      </c>
      <c r="B2310" s="31">
        <v>44767</v>
      </c>
      <c r="C2310" s="31">
        <v>44742</v>
      </c>
      <c r="D2310" s="19" t="s">
        <v>841</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1156</v>
      </c>
      <c r="H2310" s="24" t="s">
        <v>1156</v>
      </c>
      <c r="I2310" s="57" t="s">
        <v>82</v>
      </c>
      <c r="J2310" s="43" t="s">
        <v>1153</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1184</v>
      </c>
      <c r="B2311" s="31">
        <v>44767</v>
      </c>
      <c r="C2311" s="31">
        <v>44741</v>
      </c>
      <c r="D2311" s="19" t="s">
        <v>594</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1123</v>
      </c>
      <c r="H2311" s="24" t="s">
        <v>1123</v>
      </c>
      <c r="I2311" s="57" t="s">
        <v>300</v>
      </c>
      <c r="J2311" s="43" t="s">
        <v>226</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1185</v>
      </c>
      <c r="B2312" s="31">
        <v>44767</v>
      </c>
      <c r="C2312" s="31">
        <v>44727</v>
      </c>
      <c r="D2312" s="19" t="s">
        <v>882</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1121</v>
      </c>
      <c r="H2312" s="24" t="s">
        <v>1121</v>
      </c>
      <c r="I2312" s="57" t="s">
        <v>82</v>
      </c>
      <c r="J2312" s="43" t="s">
        <v>1153</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1186</v>
      </c>
      <c r="B2313" s="31">
        <v>44767</v>
      </c>
      <c r="C2313" s="31">
        <v>44741</v>
      </c>
      <c r="D2313" s="19" t="s">
        <v>1195</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1151</v>
      </c>
      <c r="H2313" s="24" t="s">
        <v>1151</v>
      </c>
      <c r="I2313" s="57" t="s">
        <v>82</v>
      </c>
      <c r="J2313" s="43" t="s">
        <v>1153</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1187</v>
      </c>
      <c r="B2314" s="31">
        <v>44767</v>
      </c>
      <c r="C2314" s="31">
        <v>44740</v>
      </c>
      <c r="D2314" s="19" t="s">
        <v>813</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1143</v>
      </c>
      <c r="H2314" s="24" t="s">
        <v>1143</v>
      </c>
      <c r="I2314" s="57" t="s">
        <v>81</v>
      </c>
      <c r="J2314" s="43" t="s">
        <v>1153</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1188</v>
      </c>
      <c r="B2315" s="31">
        <v>44767</v>
      </c>
      <c r="C2315" s="31">
        <v>44740</v>
      </c>
      <c r="D2315" s="19" t="s">
        <v>813</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1125</v>
      </c>
      <c r="H2315" s="24" t="s">
        <v>1129</v>
      </c>
      <c r="I2315" s="57" t="s">
        <v>82</v>
      </c>
      <c r="J2315" s="43" t="s">
        <v>1153</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1189</v>
      </c>
      <c r="B2316" s="31">
        <v>44767</v>
      </c>
      <c r="C2316" s="31">
        <v>44741</v>
      </c>
      <c r="D2316" s="19" t="s">
        <v>833</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1126</v>
      </c>
      <c r="H2316" s="24" t="s">
        <v>1129</v>
      </c>
      <c r="I2316" s="57" t="s">
        <v>82</v>
      </c>
      <c r="J2316" s="43" t="s">
        <v>1153</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1190</v>
      </c>
      <c r="B2317" s="31">
        <v>44767</v>
      </c>
      <c r="C2317" s="31">
        <v>44727</v>
      </c>
      <c r="D2317" s="19" t="s">
        <v>533</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1128</v>
      </c>
      <c r="H2317" s="24" t="s">
        <v>1166</v>
      </c>
      <c r="I2317" s="57" t="s">
        <v>82</v>
      </c>
      <c r="J2317" s="43" t="s">
        <v>1153</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1190</v>
      </c>
      <c r="B2318" s="31">
        <v>44767</v>
      </c>
      <c r="C2318" s="31">
        <v>44727</v>
      </c>
      <c r="D2318" s="19" t="s">
        <v>533</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1145</v>
      </c>
      <c r="H2318" s="24" t="s">
        <v>1145</v>
      </c>
      <c r="I2318" s="57" t="s">
        <v>82</v>
      </c>
      <c r="J2318" s="43" t="s">
        <v>1153</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1191</v>
      </c>
      <c r="B2319" s="31">
        <v>44767</v>
      </c>
      <c r="C2319" s="31">
        <v>44736</v>
      </c>
      <c r="D2319" s="19" t="s">
        <v>878</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1115</v>
      </c>
      <c r="H2319" s="24" t="s">
        <v>1115</v>
      </c>
      <c r="I2319" s="57" t="s">
        <v>81</v>
      </c>
      <c r="J2319" s="43" t="s">
        <v>1153</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1191</v>
      </c>
      <c r="B2320" s="31">
        <v>44767</v>
      </c>
      <c r="C2320" s="31">
        <v>44736</v>
      </c>
      <c r="D2320" s="19" t="s">
        <v>878</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1166</v>
      </c>
      <c r="H2320" s="24" t="s">
        <v>1166</v>
      </c>
      <c r="I2320" s="57" t="s">
        <v>81</v>
      </c>
      <c r="J2320" s="43" t="s">
        <v>1153</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1192</v>
      </c>
      <c r="B2321" s="31">
        <v>44767</v>
      </c>
      <c r="C2321" s="31">
        <v>44725</v>
      </c>
      <c r="D2321" s="19" t="s">
        <v>878</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1117</v>
      </c>
      <c r="H2321" s="24" t="s">
        <v>1117</v>
      </c>
      <c r="I2321" s="57" t="s">
        <v>81</v>
      </c>
      <c r="J2321" s="43" t="s">
        <v>1153</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1203</v>
      </c>
      <c r="B2322" s="31">
        <v>44767</v>
      </c>
      <c r="C2322" s="31">
        <v>44721</v>
      </c>
      <c r="D2322" s="19" t="s">
        <v>405</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1119</v>
      </c>
      <c r="H2322" s="24" t="s">
        <v>1119</v>
      </c>
      <c r="I2322" s="57" t="s">
        <v>81</v>
      </c>
      <c r="J2322" s="43" t="s">
        <v>1153</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1204</v>
      </c>
      <c r="B2323" s="31">
        <v>44767</v>
      </c>
      <c r="C2323" s="31">
        <v>44740</v>
      </c>
      <c r="D2323" s="19" t="s">
        <v>522</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1143</v>
      </c>
      <c r="H2323" s="24" t="s">
        <v>1143</v>
      </c>
      <c r="I2323" s="57" t="s">
        <v>81</v>
      </c>
      <c r="J2323" s="43" t="s">
        <v>1153</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1205</v>
      </c>
      <c r="B2324" s="31">
        <v>44767</v>
      </c>
      <c r="C2324" s="31">
        <v>44740</v>
      </c>
      <c r="D2324" s="19" t="s">
        <v>1012</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1166</v>
      </c>
      <c r="H2324" s="24" t="s">
        <v>1166</v>
      </c>
      <c r="I2324" s="57" t="s">
        <v>81</v>
      </c>
      <c r="J2324" s="43" t="s">
        <v>1153</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1206</v>
      </c>
      <c r="B2325" s="31">
        <v>44767</v>
      </c>
      <c r="C2325" s="31">
        <v>44734</v>
      </c>
      <c r="D2325" s="19" t="s">
        <v>374</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1123</v>
      </c>
      <c r="H2325" s="24" t="s">
        <v>1123</v>
      </c>
      <c r="I2325" s="57" t="s">
        <v>300</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1207</v>
      </c>
      <c r="B2326" s="31">
        <v>44767</v>
      </c>
      <c r="C2326" s="31">
        <v>44740</v>
      </c>
      <c r="D2326" s="19" t="s">
        <v>374</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1145</v>
      </c>
      <c r="H2326" s="24" t="s">
        <v>1145</v>
      </c>
      <c r="I2326" s="57" t="s">
        <v>81</v>
      </c>
      <c r="J2326" s="43" t="s">
        <v>1153</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1208</v>
      </c>
      <c r="B2327" s="31">
        <v>44767</v>
      </c>
      <c r="C2327" s="31">
        <v>44735</v>
      </c>
      <c r="D2327" s="19" t="s">
        <v>1230</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1145</v>
      </c>
      <c r="H2327" s="24" t="s">
        <v>1157</v>
      </c>
      <c r="I2327" s="57" t="s">
        <v>300</v>
      </c>
      <c r="J2327" s="43" t="s">
        <v>276</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1209</v>
      </c>
      <c r="B2328" s="31">
        <v>44767</v>
      </c>
      <c r="C2328" s="31">
        <v>44739</v>
      </c>
      <c r="D2328" s="19" t="s">
        <v>1076</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1145</v>
      </c>
      <c r="H2328" s="24" t="s">
        <v>1145</v>
      </c>
      <c r="I2328" s="57" t="s">
        <v>300</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1210</v>
      </c>
      <c r="B2329" s="31">
        <v>44767</v>
      </c>
      <c r="C2329" s="31">
        <v>44698</v>
      </c>
      <c r="D2329" s="19" t="s">
        <v>1225</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1237</v>
      </c>
      <c r="H2329" s="24" t="s">
        <v>1144</v>
      </c>
      <c r="I2329" s="57" t="s">
        <v>82</v>
      </c>
      <c r="J2329" s="43" t="s">
        <v>1153</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1210</v>
      </c>
      <c r="B2330" s="31">
        <v>44767</v>
      </c>
      <c r="C2330" s="31">
        <v>44698</v>
      </c>
      <c r="D2330" s="19" t="s">
        <v>1225</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1238</v>
      </c>
      <c r="H2330" s="24" t="s">
        <v>1239</v>
      </c>
      <c r="I2330" s="57" t="s">
        <v>82</v>
      </c>
      <c r="J2330" s="43" t="s">
        <v>1153</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1210</v>
      </c>
      <c r="B2331" s="31">
        <v>44767</v>
      </c>
      <c r="C2331" s="31">
        <v>44698</v>
      </c>
      <c r="D2331" s="19" t="s">
        <v>1225</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1140</v>
      </c>
      <c r="H2331" s="24" t="s">
        <v>1149</v>
      </c>
      <c r="I2331" s="57" t="s">
        <v>82</v>
      </c>
      <c r="J2331" s="43" t="s">
        <v>1240</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1211</v>
      </c>
      <c r="B2332" s="31">
        <v>44767</v>
      </c>
      <c r="C2332" s="31">
        <v>44698</v>
      </c>
      <c r="D2332" s="19" t="s">
        <v>1225</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1241</v>
      </c>
      <c r="H2332" s="24" t="s">
        <v>1242</v>
      </c>
      <c r="I2332" s="57" t="s">
        <v>300</v>
      </c>
      <c r="J2332" s="43" t="s">
        <v>1243</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1212</v>
      </c>
      <c r="B2333" s="31">
        <v>44767</v>
      </c>
      <c r="C2333" s="31">
        <v>44711</v>
      </c>
      <c r="D2333" s="19" t="s">
        <v>918</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1122</v>
      </c>
      <c r="H2333" s="24" t="s">
        <v>1117</v>
      </c>
      <c r="I2333" s="57" t="s">
        <v>82</v>
      </c>
      <c r="J2333" s="43" t="s">
        <v>1153</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1212</v>
      </c>
      <c r="B2334" s="31">
        <v>44767</v>
      </c>
      <c r="C2334" s="31">
        <v>44711</v>
      </c>
      <c r="D2334" s="19" t="s">
        <v>918</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1120</v>
      </c>
      <c r="H2334" s="24" t="s">
        <v>1115</v>
      </c>
      <c r="I2334" s="57" t="s">
        <v>82</v>
      </c>
      <c r="J2334" s="43" t="s">
        <v>1153</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1212</v>
      </c>
      <c r="B2335" s="31">
        <v>44767</v>
      </c>
      <c r="C2335" s="31">
        <v>44711</v>
      </c>
      <c r="D2335" s="19" t="s">
        <v>918</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1121</v>
      </c>
      <c r="H2335" s="24" t="s">
        <v>1143</v>
      </c>
      <c r="I2335" s="57" t="s">
        <v>82</v>
      </c>
      <c r="J2335" s="43" t="s">
        <v>1153</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1213</v>
      </c>
      <c r="B2336" s="31">
        <v>44767</v>
      </c>
      <c r="C2336" s="31">
        <v>44721</v>
      </c>
      <c r="D2336" s="20" t="s">
        <v>878</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1161</v>
      </c>
      <c r="H2336" s="24" t="s">
        <v>1161</v>
      </c>
      <c r="I2336" s="57" t="s">
        <v>81</v>
      </c>
      <c r="J2336" s="43" t="s">
        <v>1153</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1214</v>
      </c>
      <c r="B2337" s="31">
        <v>44767</v>
      </c>
      <c r="C2337" s="31">
        <v>44718</v>
      </c>
      <c r="D2337" s="19" t="s">
        <v>1226</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1119</v>
      </c>
      <c r="H2337" s="24" t="s">
        <v>1119</v>
      </c>
      <c r="I2337" s="57" t="s">
        <v>300</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1215</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1119</v>
      </c>
      <c r="H2338" s="24" t="s">
        <v>1119</v>
      </c>
      <c r="I2338" s="57" t="s">
        <v>81</v>
      </c>
      <c r="J2338" s="43" t="s">
        <v>1153</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1216</v>
      </c>
      <c r="B2339" s="31">
        <v>44767</v>
      </c>
      <c r="C2339" s="31">
        <v>44720</v>
      </c>
      <c r="D2339" s="19" t="s">
        <v>698</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1120</v>
      </c>
      <c r="H2339" s="24" t="s">
        <v>1115</v>
      </c>
      <c r="I2339" s="57" t="s">
        <v>82</v>
      </c>
      <c r="J2339" s="43" t="s">
        <v>1153</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1216</v>
      </c>
      <c r="B2340" s="31">
        <v>44767</v>
      </c>
      <c r="C2340" s="31">
        <v>44720</v>
      </c>
      <c r="D2340" s="19" t="s">
        <v>698</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1121</v>
      </c>
      <c r="H2340" s="24" t="s">
        <v>1121</v>
      </c>
      <c r="I2340" s="57" t="s">
        <v>82</v>
      </c>
      <c r="J2340" s="43" t="s">
        <v>1153</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1216</v>
      </c>
      <c r="B2341" s="31">
        <v>44767</v>
      </c>
      <c r="C2341" s="31">
        <v>44720</v>
      </c>
      <c r="D2341" s="19" t="s">
        <v>698</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1128</v>
      </c>
      <c r="H2341" s="24" t="s">
        <v>1143</v>
      </c>
      <c r="I2341" s="57" t="s">
        <v>82</v>
      </c>
      <c r="J2341" s="43" t="s">
        <v>1153</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1216</v>
      </c>
      <c r="B2342" s="31">
        <v>44767</v>
      </c>
      <c r="C2342" s="31">
        <v>44720</v>
      </c>
      <c r="D2342" s="19" t="s">
        <v>698</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1145</v>
      </c>
      <c r="H2342" s="24" t="s">
        <v>1123</v>
      </c>
      <c r="I2342" s="57" t="s">
        <v>82</v>
      </c>
      <c r="J2342" s="43" t="s">
        <v>1153</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1217</v>
      </c>
      <c r="B2343" s="31">
        <v>44767</v>
      </c>
      <c r="C2343" s="31">
        <v>44722</v>
      </c>
      <c r="D2343" s="19" t="s">
        <v>698</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1161</v>
      </c>
      <c r="H2343" s="24" t="s">
        <v>1117</v>
      </c>
      <c r="I2343" s="57" t="s">
        <v>81</v>
      </c>
      <c r="J2343" s="43" t="s">
        <v>1153</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1218</v>
      </c>
      <c r="B2344" s="31">
        <v>44767</v>
      </c>
      <c r="C2344" s="31">
        <v>44723</v>
      </c>
      <c r="D2344" s="19" t="s">
        <v>270</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1143</v>
      </c>
      <c r="H2344" s="24" t="s">
        <v>1157</v>
      </c>
      <c r="I2344" s="57" t="s">
        <v>82</v>
      </c>
      <c r="J2344" s="43" t="s">
        <v>1153</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1219</v>
      </c>
      <c r="B2345" s="31">
        <v>44767</v>
      </c>
      <c r="C2345" s="31">
        <v>44723</v>
      </c>
      <c r="D2345" s="19" t="s">
        <v>679</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1145</v>
      </c>
      <c r="H2345" s="24" t="s">
        <v>1145</v>
      </c>
      <c r="I2345" s="57" t="s">
        <v>300</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1220</v>
      </c>
      <c r="B2346" s="31">
        <v>44767</v>
      </c>
      <c r="C2346" s="31">
        <v>44735</v>
      </c>
      <c r="D2346" s="19" t="s">
        <v>1227</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1158</v>
      </c>
      <c r="H2346" s="24" t="s">
        <v>1158</v>
      </c>
      <c r="I2346" s="57" t="s">
        <v>300</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1221</v>
      </c>
      <c r="B2347" s="31">
        <v>44767</v>
      </c>
      <c r="C2347" s="31">
        <v>44722</v>
      </c>
      <c r="D2347" s="19" t="s">
        <v>350</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1122</v>
      </c>
      <c r="H2347" s="24" t="s">
        <v>1122</v>
      </c>
      <c r="I2347" s="57" t="s">
        <v>81</v>
      </c>
      <c r="J2347" s="43" t="s">
        <v>1153</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1221</v>
      </c>
      <c r="B2348" s="31">
        <v>44767</v>
      </c>
      <c r="C2348" s="31">
        <v>44722</v>
      </c>
      <c r="D2348" s="19" t="s">
        <v>350</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1114</v>
      </c>
      <c r="H2348" s="24" t="s">
        <v>1114</v>
      </c>
      <c r="I2348" s="57" t="s">
        <v>81</v>
      </c>
      <c r="J2348" s="43" t="s">
        <v>1153</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1222</v>
      </c>
      <c r="B2349" s="31">
        <v>44767</v>
      </c>
      <c r="C2349" s="31">
        <v>44722</v>
      </c>
      <c r="D2349" s="19" t="s">
        <v>1021</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1115</v>
      </c>
      <c r="H2349" s="24" t="s">
        <v>1115</v>
      </c>
      <c r="I2349" s="57" t="s">
        <v>82</v>
      </c>
      <c r="J2349" s="43" t="s">
        <v>1153</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1222</v>
      </c>
      <c r="B2350" s="31">
        <v>44767</v>
      </c>
      <c r="C2350" s="31">
        <v>44722</v>
      </c>
      <c r="D2350" s="19" t="s">
        <v>1021</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1145</v>
      </c>
      <c r="H2350" s="24" t="s">
        <v>1145</v>
      </c>
      <c r="I2350" s="57" t="s">
        <v>82</v>
      </c>
      <c r="J2350" s="43" t="s">
        <v>1153</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1223</v>
      </c>
      <c r="B2351" s="31">
        <v>44767</v>
      </c>
      <c r="C2351" s="31">
        <v>44725</v>
      </c>
      <c r="D2351" s="19" t="s">
        <v>663</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1121</v>
      </c>
      <c r="H2351" s="24" t="s">
        <v>1121</v>
      </c>
      <c r="I2351" s="57" t="s">
        <v>300</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1244</v>
      </c>
      <c r="B2352" s="31">
        <v>44767</v>
      </c>
      <c r="C2352" s="31">
        <v>44736</v>
      </c>
      <c r="D2352" s="19" t="s">
        <v>299</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1149</v>
      </c>
      <c r="H2352" s="24" t="s">
        <v>1123</v>
      </c>
      <c r="I2352" s="57" t="s">
        <v>81</v>
      </c>
      <c r="J2352" s="43" t="s">
        <v>1153</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1245</v>
      </c>
      <c r="B2353" s="31">
        <v>44767</v>
      </c>
      <c r="C2353" s="31">
        <v>44734</v>
      </c>
      <c r="D2353" s="19" t="s">
        <v>365</v>
      </c>
      <c r="E2353" s="51" t="str">
        <f>IF(ISBLANK(LeaveTracker[[#This Row],[Employee Name]]),"-----",VLOOKUP(LeaveTracker[[#This Row],[Employee Name]],Employees[[Employee Name]:[Office]],7))</f>
        <v>CTO</v>
      </c>
      <c r="F2353" s="51" t="str">
        <f>IF(ISBLANK(LeaveTracker[[#This Row],[Employee Name]]),"-----",VLOOKUP(LeaveTracker[[#This Row],[Employee Name]],Employees[[Employee Name]:[Office]],6))</f>
        <v>REGULAR</v>
      </c>
      <c r="G2353" s="24" t="s">
        <v>1121</v>
      </c>
      <c r="H2353" s="24" t="s">
        <v>1121</v>
      </c>
      <c r="I2353" s="57" t="s">
        <v>81</v>
      </c>
      <c r="J2353" s="43" t="s">
        <v>1153</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1246</v>
      </c>
      <c r="B2354" s="31">
        <v>44767</v>
      </c>
      <c r="C2354" s="31">
        <v>44720</v>
      </c>
      <c r="D2354" s="19" t="s">
        <v>872</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1122</v>
      </c>
      <c r="H2354" s="24" t="s">
        <v>1122</v>
      </c>
      <c r="I2354" s="57" t="s">
        <v>81</v>
      </c>
      <c r="J2354" s="43" t="s">
        <v>1153</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1247</v>
      </c>
      <c r="B2355" s="31">
        <v>44767</v>
      </c>
      <c r="C2355" s="31">
        <v>44720</v>
      </c>
      <c r="D2355" s="19" t="s">
        <v>872</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1149</v>
      </c>
      <c r="H2355" s="24" t="s">
        <v>1149</v>
      </c>
      <c r="I2355" s="57" t="s">
        <v>81</v>
      </c>
      <c r="J2355" s="43" t="s">
        <v>1153</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1248</v>
      </c>
      <c r="B2356" s="31">
        <v>44767</v>
      </c>
      <c r="C2356" s="31">
        <v>44726</v>
      </c>
      <c r="D2356" s="19" t="s">
        <v>954</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1117</v>
      </c>
      <c r="H2356" s="24" t="s">
        <v>1117</v>
      </c>
      <c r="I2356" s="57" t="s">
        <v>81</v>
      </c>
      <c r="J2356" s="43" t="s">
        <v>1153</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1249</v>
      </c>
      <c r="B2357" s="31">
        <v>44767</v>
      </c>
      <c r="C2357" s="31">
        <v>44734</v>
      </c>
      <c r="D2357" s="19" t="s">
        <v>1014</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1123</v>
      </c>
      <c r="H2357" s="24" t="s">
        <v>1123</v>
      </c>
      <c r="I2357" s="57" t="s">
        <v>300</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1250</v>
      </c>
      <c r="B2358" s="31">
        <v>44767</v>
      </c>
      <c r="C2358" s="31">
        <v>44727</v>
      </c>
      <c r="D2358" s="19" t="s">
        <v>1014</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1139</v>
      </c>
      <c r="H2358" s="24" t="s">
        <v>1139</v>
      </c>
      <c r="I2358" s="57" t="s">
        <v>81</v>
      </c>
      <c r="J2358" s="43" t="s">
        <v>1153</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1251</v>
      </c>
      <c r="B2359" s="31">
        <v>44767</v>
      </c>
      <c r="C2359" s="31">
        <v>44603</v>
      </c>
      <c r="D2359" s="19" t="s">
        <v>802</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1141</v>
      </c>
      <c r="H2359" s="24" t="s">
        <v>1115</v>
      </c>
      <c r="I2359" s="57" t="s">
        <v>81</v>
      </c>
      <c r="J2359" s="43" t="s">
        <v>1153</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1252</v>
      </c>
      <c r="B2360" s="31">
        <v>44767</v>
      </c>
      <c r="C2360" s="31">
        <v>44729</v>
      </c>
      <c r="D2360" s="19" t="s">
        <v>1029</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1117</v>
      </c>
      <c r="H2360" s="24" t="s">
        <v>1117</v>
      </c>
      <c r="I2360" s="57" t="s">
        <v>81</v>
      </c>
      <c r="J2360" s="43" t="s">
        <v>1153</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1252</v>
      </c>
      <c r="B2361" s="31">
        <v>44767</v>
      </c>
      <c r="C2361" s="31">
        <v>44729</v>
      </c>
      <c r="D2361" s="19" t="s">
        <v>1029</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1120</v>
      </c>
      <c r="H2361" s="24" t="s">
        <v>1141</v>
      </c>
      <c r="I2361" s="57" t="s">
        <v>81</v>
      </c>
      <c r="J2361" s="43" t="s">
        <v>1153</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1253</v>
      </c>
      <c r="B2362" s="31">
        <v>44767</v>
      </c>
      <c r="C2362" s="31">
        <v>44734</v>
      </c>
      <c r="D2362" s="19" t="s">
        <v>399</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1118</v>
      </c>
      <c r="H2362" s="24" t="s">
        <v>1115</v>
      </c>
      <c r="I2362" s="57" t="s">
        <v>81</v>
      </c>
      <c r="J2362" s="43" t="s">
        <v>1153</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1254</v>
      </c>
      <c r="B2363" s="31">
        <v>44767</v>
      </c>
      <c r="C2363" s="31">
        <v>44729</v>
      </c>
      <c r="D2363" s="19" t="s">
        <v>1262</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1224</v>
      </c>
      <c r="H2363" s="24" t="s">
        <v>1141</v>
      </c>
      <c r="I2363" s="57" t="s">
        <v>81</v>
      </c>
      <c r="J2363" s="43" t="s">
        <v>1153</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1255</v>
      </c>
      <c r="B2364" s="31">
        <v>44767</v>
      </c>
      <c r="C2364" s="24">
        <v>44734</v>
      </c>
      <c r="D2364" s="19" t="s">
        <v>740</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1128</v>
      </c>
      <c r="H2364" s="24" t="s">
        <v>1128</v>
      </c>
      <c r="I2364" s="57" t="s">
        <v>300</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1256</v>
      </c>
      <c r="B2365" s="31">
        <v>44767</v>
      </c>
      <c r="C2365" s="31">
        <v>44713</v>
      </c>
      <c r="D2365" s="19" t="s">
        <v>763</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1161</v>
      </c>
      <c r="H2365" s="24" t="s">
        <v>1117</v>
      </c>
      <c r="I2365" s="57" t="s">
        <v>300</v>
      </c>
      <c r="J2365" s="43" t="s">
        <v>307</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1257</v>
      </c>
      <c r="B2366" s="31">
        <v>44767</v>
      </c>
      <c r="C2366" s="31">
        <v>44713</v>
      </c>
      <c r="D2366" s="19" t="s">
        <v>399</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1138</v>
      </c>
      <c r="H2366" s="24" t="s">
        <v>1138</v>
      </c>
      <c r="I2366" s="57" t="s">
        <v>81</v>
      </c>
      <c r="J2366" s="43" t="s">
        <v>1153</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1258</v>
      </c>
      <c r="B2367" s="31">
        <v>44767</v>
      </c>
      <c r="C2367" s="31">
        <v>44735</v>
      </c>
      <c r="D2367" s="19" t="s">
        <v>830</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1145</v>
      </c>
      <c r="H2367" s="24" t="s">
        <v>1145</v>
      </c>
      <c r="I2367" s="57" t="s">
        <v>82</v>
      </c>
      <c r="J2367" s="43" t="s">
        <v>1153</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1259</v>
      </c>
      <c r="B2368" s="31">
        <v>44767</v>
      </c>
      <c r="C2368" s="31">
        <v>44735</v>
      </c>
      <c r="D2368" s="19" t="s">
        <v>830</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1121</v>
      </c>
      <c r="H2368" s="24" t="s">
        <v>1121</v>
      </c>
      <c r="I2368" s="57" t="s">
        <v>81</v>
      </c>
      <c r="J2368" s="43" t="s">
        <v>1153</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1260</v>
      </c>
      <c r="B2369" s="31">
        <v>44767</v>
      </c>
      <c r="C2369" s="31">
        <v>44734</v>
      </c>
      <c r="D2369" s="19" t="s">
        <v>813</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1117</v>
      </c>
      <c r="H2369" s="24" t="s">
        <v>1117</v>
      </c>
      <c r="I2369" s="57" t="s">
        <v>81</v>
      </c>
      <c r="J2369" s="43" t="s">
        <v>1153</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1261</v>
      </c>
      <c r="B2370" s="31">
        <v>44767</v>
      </c>
      <c r="C2370" s="24">
        <v>44750</v>
      </c>
      <c r="D2370" s="19" t="s">
        <v>612</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1156</v>
      </c>
      <c r="H2370" s="24" t="s">
        <v>1156</v>
      </c>
      <c r="I2370" s="57" t="s">
        <v>82</v>
      </c>
      <c r="J2370" s="43" t="s">
        <v>1153</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491</v>
      </c>
      <c r="E2371" s="51" t="str">
        <f>IF(ISBLANK(LeaveTracker[[#This Row],[Employee Name]]),"-----",VLOOKUP(LeaveTracker[[#This Row],[Employee Name]],Employees[[Employee Name]:[Office]],7))</f>
        <v>CTO</v>
      </c>
      <c r="F2371" s="51" t="str">
        <f>IF(ISBLANK(LeaveTracker[[#This Row],[Employee Name]]),"-----",VLOOKUP(LeaveTracker[[#This Row],[Employee Name]],Employees[[Employee Name]:[Office]],6))</f>
        <v>REGULAR</v>
      </c>
      <c r="G2371" s="24">
        <v>44771</v>
      </c>
      <c r="H2371" s="24">
        <v>44771</v>
      </c>
      <c r="I2371" s="57" t="s">
        <v>300</v>
      </c>
      <c r="J2371" s="43" t="s">
        <v>1008</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491</v>
      </c>
      <c r="E2372" s="51" t="str">
        <f>IF(ISBLANK(LeaveTracker[[#This Row],[Employee Name]]),"-----",VLOOKUP(LeaveTracker[[#This Row],[Employee Name]],Employees[[Employee Name]:[Office]],7))</f>
        <v>CTO</v>
      </c>
      <c r="F2372" s="51" t="str">
        <f>IF(ISBLANK(LeaveTracker[[#This Row],[Employee Name]]),"-----",VLOOKUP(LeaveTracker[[#This Row],[Employee Name]],Employees[[Employee Name]:[Office]],6))</f>
        <v>REGULAR</v>
      </c>
      <c r="G2372" s="24">
        <v>44776</v>
      </c>
      <c r="H2372" s="24">
        <v>44777</v>
      </c>
      <c r="I2372" s="57" t="s">
        <v>300</v>
      </c>
      <c r="J2372" s="43" t="s">
        <v>1008</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491</v>
      </c>
      <c r="E2373" s="51" t="str">
        <f>IF(ISBLANK(LeaveTracker[[#This Row],[Employee Name]]),"-----",VLOOKUP(LeaveTracker[[#This Row],[Employee Name]],Employees[[Employee Name]:[Office]],7))</f>
        <v>CTO</v>
      </c>
      <c r="F2373" s="51" t="str">
        <f>IF(ISBLANK(LeaveTracker[[#This Row],[Employee Name]]),"-----",VLOOKUP(LeaveTracker[[#This Row],[Employee Name]],Employees[[Employee Name]:[Office]],6))</f>
        <v>REGULAR</v>
      </c>
      <c r="G2373" s="24">
        <v>44739</v>
      </c>
      <c r="H2373" s="24">
        <v>44739</v>
      </c>
      <c r="I2373" s="57" t="s">
        <v>300</v>
      </c>
      <c r="J2373" s="43" t="s">
        <v>1007</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491</v>
      </c>
      <c r="E2374" s="51" t="str">
        <f>IF(ISBLANK(LeaveTracker[[#This Row],[Employee Name]]),"-----",VLOOKUP(LeaveTracker[[#This Row],[Employee Name]],Employees[[Employee Name]:[Office]],7))</f>
        <v>CTO</v>
      </c>
      <c r="F2374" s="51" t="str">
        <f>IF(ISBLANK(LeaveTracker[[#This Row],[Employee Name]]),"-----",VLOOKUP(LeaveTracker[[#This Row],[Employee Name]],Employees[[Employee Name]:[Office]],6))</f>
        <v>REGULAR</v>
      </c>
      <c r="G2374" s="24">
        <v>44747</v>
      </c>
      <c r="H2374" s="24">
        <v>44747</v>
      </c>
      <c r="I2374" s="57" t="s">
        <v>300</v>
      </c>
      <c r="J2374" s="43" t="s">
        <v>1007</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674</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575</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837</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300</v>
      </c>
      <c r="J2377" s="43" t="s">
        <v>1007</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556</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1006</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300</v>
      </c>
      <c r="J2379" s="43" t="s">
        <v>1008</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1012</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300</v>
      </c>
      <c r="J2380" s="43" t="s">
        <v>301</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516</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516</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872</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864</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1014</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1014</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300</v>
      </c>
      <c r="J2386" s="43" t="s">
        <v>1007</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867</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300</v>
      </c>
      <c r="J2387" s="43" t="s">
        <v>1007</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867</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443</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861</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304</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878</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878</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533</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780</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528</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913</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686</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300</v>
      </c>
      <c r="J2398" s="43" t="s">
        <v>1008</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908</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908</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326</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615</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233</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233</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233</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233</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300</v>
      </c>
      <c r="J2406" s="43" t="s">
        <v>215</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752</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1018</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740</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300</v>
      </c>
      <c r="J2409" s="43" t="s">
        <v>1007</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635</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471</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1021</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1021</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408</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408</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326</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300</v>
      </c>
      <c r="J2417" s="43" t="s">
        <v>1007</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285</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300</v>
      </c>
      <c r="J2418" s="43" t="s">
        <v>1007</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244</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244</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443</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300</v>
      </c>
      <c r="J2421" s="43" t="s">
        <v>1007</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766</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766</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300</v>
      </c>
      <c r="J2423" s="43" t="s">
        <v>999</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838</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660</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660</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660</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300</v>
      </c>
      <c r="J2427" s="43" t="s">
        <v>1007</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908</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908</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663</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663</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663</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663</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663</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954</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954</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954</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954</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954</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1012</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507</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1023</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604</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926</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300</v>
      </c>
      <c r="J2444" s="43" t="s">
        <v>1007</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414</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300</v>
      </c>
      <c r="J2445" s="43" t="s">
        <v>1007</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452</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300</v>
      </c>
      <c r="J2446" s="43" t="s">
        <v>1007</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459</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300</v>
      </c>
      <c r="J2447" s="43" t="s">
        <v>1007</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1025</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244</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717</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717</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556</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533</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1026</v>
      </c>
      <c r="J2454" s="43" t="s">
        <v>1026</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766</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615</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410</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300</v>
      </c>
      <c r="J2457" s="43" t="s">
        <v>1007</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425</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399</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300</v>
      </c>
      <c r="J2460" s="43" t="s">
        <v>215</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766</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300</v>
      </c>
      <c r="J2461" s="43" t="s">
        <v>767</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1021</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1021</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401</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780</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1026</v>
      </c>
      <c r="J2465" s="43" t="s">
        <v>1026</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528</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300</v>
      </c>
      <c r="J2466" s="43" t="s">
        <v>647</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833</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833</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1029</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802</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485</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763</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763</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627</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300</v>
      </c>
      <c r="J2476" s="43" t="s">
        <v>1007</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780</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780</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830</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830</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714</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575</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300</v>
      </c>
      <c r="J2482" s="43" t="s">
        <v>647</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633</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1034</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1035</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562</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635</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341</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1038</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300</v>
      </c>
      <c r="J2488" s="43" t="s">
        <v>1039</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598</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300</v>
      </c>
      <c r="J2489" s="43" t="s">
        <v>759</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598</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780</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1042</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1042</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500</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878</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995</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995</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244</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300</v>
      </c>
      <c r="J2498" s="43" t="s">
        <v>301</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244</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541</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1043</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300</v>
      </c>
      <c r="J2501" s="43" t="s">
        <v>1008</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1043</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300</v>
      </c>
      <c r="J2502" s="43" t="s">
        <v>1008</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1048</v>
      </c>
      <c r="E2503" s="51" t="str">
        <f>IF(ISBLANK(LeaveTracker[[#This Row],[Employee Name]]),"-----",VLOOKUP(LeaveTracker[[#This Row],[Employee Name]],Employees[[Employee Name]:[Office]],7))</f>
        <v>EDP</v>
      </c>
      <c r="F2503" s="51" t="str">
        <f>IF(ISBLANK(LeaveTracker[[#This Row],[Employee Name]]),"-----",VLOOKUP(LeaveTracker[[#This Row],[Employee Name]],Employees[[Employee Name]:[Office]],6))</f>
        <v>CASUAL</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572</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446</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446</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1050</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878</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1053</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1053</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1053</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326</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600</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300</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1050</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438</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826</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299</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480</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330</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1056</v>
      </c>
      <c r="E2520" s="51" t="str">
        <f>IF(ISBLANK(LeaveTracker[[#This Row],[Employee Name]]),"-----",VLOOKUP(LeaveTracker[[#This Row],[Employee Name]],Employees[[Employee Name]:[Office]],7))</f>
        <v>CHO</v>
      </c>
      <c r="F2520" s="51" t="str">
        <f>IF(ISBLANK(LeaveTracker[[#This Row],[Employee Name]]),"-----",VLOOKUP(LeaveTracker[[#This Row],[Employee Name]],Employees[[Employee Name]:[Office]],6))</f>
        <v>REGULAR</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1060</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1060</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1063</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1063</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1063</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300</v>
      </c>
      <c r="J2525" s="43" t="s">
        <v>1007</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1064</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1067</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300</v>
      </c>
      <c r="J2527" s="43" t="s">
        <v>694</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1074</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330</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267</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615</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300</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1076</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1080</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300</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1018</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300</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1018</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233</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300</v>
      </c>
      <c r="J2537" s="43" t="s">
        <v>1007</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233</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233</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775</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240</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408</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341</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397</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300</v>
      </c>
      <c r="J2544" s="43" t="s">
        <v>1007</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401</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401</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401</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1082</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300</v>
      </c>
      <c r="J2548" s="43" t="s">
        <v>647</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414</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414</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421</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1084</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410</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300</v>
      </c>
      <c r="J2553" s="43" t="s">
        <v>1008</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408</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627</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1025</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300</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838</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838</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300</v>
      </c>
      <c r="J2558" s="43" t="s">
        <v>1007</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940</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763</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300</v>
      </c>
      <c r="J2560" s="43" t="s">
        <v>1007</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1087</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300</v>
      </c>
      <c r="J2564" s="43" t="s">
        <v>1008</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1087</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1091</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723</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544</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954</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872</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841</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300</v>
      </c>
      <c r="J2571" s="43" t="s">
        <v>1007</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550</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300</v>
      </c>
      <c r="J2573" s="43" t="s">
        <v>1007</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859</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864</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300</v>
      </c>
      <c r="J2575" s="43" t="s">
        <v>1007</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864</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1095</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300</v>
      </c>
      <c r="J2577" s="43" t="s">
        <v>1007</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1095</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443</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300</v>
      </c>
      <c r="J2579" s="43" t="s">
        <v>1007</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512</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522</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1096</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875</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523</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523</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1012</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300</v>
      </c>
      <c r="J2586" s="43" t="s">
        <v>1007</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1012</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244</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254</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300</v>
      </c>
      <c r="J2589" s="43" t="s">
        <v>1007</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248</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733</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1099</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738</v>
      </c>
      <c r="E2593" s="51" t="str">
        <f>IF(ISBLANK(LeaveTracker[[#This Row],[Employee Name]]),"-----",VLOOKUP(LeaveTracker[[#This Row],[Employee Name]],Employees[[Employee Name]:[Office]],7))</f>
        <v>SP</v>
      </c>
      <c r="F2593" s="51" t="str">
        <f>IF(ISBLANK(LeaveTracker[[#This Row],[Employee Name]]),"-----",VLOOKUP(LeaveTracker[[#This Row],[Employee Name]],Employees[[Employee Name]:[Office]],6))</f>
        <v>CASUAL</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365</v>
      </c>
      <c r="E2594" s="51" t="str">
        <f>IF(ISBLANK(LeaveTracker[[#This Row],[Employee Name]]),"-----",VLOOKUP(LeaveTracker[[#This Row],[Employee Name]],Employees[[Employee Name]:[Office]],7))</f>
        <v>CTO</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365</v>
      </c>
      <c r="E2595" s="51" t="str">
        <f>IF(ISBLANK(LeaveTracker[[#This Row],[Employee Name]]),"-----",VLOOKUP(LeaveTracker[[#This Row],[Employee Name]],Employees[[Employee Name]:[Office]],7))</f>
        <v>CTO</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1099</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1099</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358</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358</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546</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541</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723</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531</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531</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679</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679</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679</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679</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781</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300</v>
      </c>
      <c r="J2612" s="43" t="s">
        <v>1007</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781</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300</v>
      </c>
      <c r="J2613" s="43" t="s">
        <v>1007</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306</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300</v>
      </c>
      <c r="J2614" s="43" t="s">
        <v>647</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306</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300</v>
      </c>
      <c r="J2615" s="43" t="s">
        <v>647</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306</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300</v>
      </c>
      <c r="J2616" s="43" t="s">
        <v>647</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531</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471</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300</v>
      </c>
      <c r="J2618" s="43" t="s">
        <v>1007</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467</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473</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300</v>
      </c>
      <c r="J2620" s="43" t="s">
        <v>1007</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1101</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1103</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1103</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581</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378</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270</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350</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306</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300</v>
      </c>
      <c r="J2628" s="43" t="s">
        <v>1104</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886</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1038</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300</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1107</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300</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813</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813</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813</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702</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910</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910</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1110</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1110</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572</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567</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567</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485</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674</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733</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365</v>
      </c>
      <c r="E2646" s="51" t="str">
        <f>IF(ISBLANK(LeaveTracker[[#This Row],[Employee Name]]),"-----",VLOOKUP(LeaveTracker[[#This Row],[Employee Name]],Employees[[Employee Name]:[Office]],7))</f>
        <v>CTO</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361</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300</v>
      </c>
      <c r="J2647" s="43" t="s">
        <v>1007</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1099</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733</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594</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1113</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908</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300</v>
      </c>
      <c r="J2652" s="43" t="s">
        <v>1007</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908</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908</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257</v>
      </c>
      <c r="E2655" s="51" t="str">
        <f>IF(ISBLANK(LeaveTracker[[#This Row],[Employee Name]]),"-----",VLOOKUP(LeaveTracker[[#This Row],[Employee Name]],Employees[[Employee Name]:[Office]],7))</f>
        <v>TICC/TCCH</v>
      </c>
      <c r="F2655" s="51" t="str">
        <f>IF(ISBLANK(LeaveTracker[[#This Row],[Employee Name]]),"-----",VLOOKUP(LeaveTracker[[#This Row],[Employee Name]],Employees[[Employee Name]:[Office]],6))</f>
        <v>CASUAL</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248</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300</v>
      </c>
      <c r="J2658" s="43" t="s">
        <v>1007</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300</v>
      </c>
      <c r="J2659" s="43" t="s">
        <v>1007</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405</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1087</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300</v>
      </c>
      <c r="J2661" s="43" t="s">
        <v>1007</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1087</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300</v>
      </c>
      <c r="J2662" s="43" t="s">
        <v>1008</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1266</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1266</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1270</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462</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1273</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300</v>
      </c>
      <c r="J2667" s="43" t="s">
        <v>1008</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802</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1277</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476</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476</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1053</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525</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300</v>
      </c>
      <c r="J2673" s="43" t="s">
        <v>1039</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1280</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300</v>
      </c>
      <c r="J2675" s="43" t="s">
        <v>694</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289</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300</v>
      </c>
      <c r="J2678" s="43" t="s">
        <v>694</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1060</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397</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300</v>
      </c>
      <c r="J2680" s="43" t="s">
        <v>1007</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397</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300</v>
      </c>
      <c r="J2681" s="43" t="s">
        <v>1007</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1082</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525</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300</v>
      </c>
      <c r="J2683" s="43" t="s">
        <v>1007</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474</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300</v>
      </c>
      <c r="J2684" s="43" t="s">
        <v>1007</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474</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300</v>
      </c>
      <c r="J2685" s="43" t="s">
        <v>1007</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878</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528</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780</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1026</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780</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1026</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878</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878</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878</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528</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300</v>
      </c>
      <c r="J2693" s="43" t="s">
        <v>1007</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780</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882</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882</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878</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612</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485</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280</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300</v>
      </c>
      <c r="J2700" s="43" t="s">
        <v>1007</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1284</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300</v>
      </c>
      <c r="J2701" s="43" t="s">
        <v>1026</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446</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782</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948</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948</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948</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696</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696</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691</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830</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1287</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1287</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467</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512</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512</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300</v>
      </c>
      <c r="J2716" s="43" t="s">
        <v>1007</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522</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509</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1096</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300</v>
      </c>
      <c r="J2719" s="43" t="s">
        <v>1007</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473</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752</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1288</v>
      </c>
      <c r="E2722" s="51" t="str">
        <f>IF(ISBLANK(LeaveTracker[[#This Row],[Employee Name]]),"-----",VLOOKUP(LeaveTracker[[#This Row],[Employee Name]],Employees[[Employee Name]:[Office]],7))</f>
        <v>ONT</v>
      </c>
      <c r="F2722" s="51" t="str">
        <f>IF(ISBLANK(LeaveTracker[[#This Row],[Employee Name]]),"-----",VLOOKUP(LeaveTracker[[#This Row],[Employee Name]],Employees[[Employee Name]:[Office]],6))</f>
        <v>REGULAR</v>
      </c>
      <c r="G2722" s="24">
        <v>44783</v>
      </c>
      <c r="H2722" s="24">
        <v>44783</v>
      </c>
      <c r="I2722" s="57" t="s">
        <v>300</v>
      </c>
      <c r="J2722" s="43" t="s">
        <v>1008</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1288</v>
      </c>
      <c r="E2723" s="51" t="str">
        <f>IF(ISBLANK(LeaveTracker[[#This Row],[Employee Name]]),"-----",VLOOKUP(LeaveTracker[[#This Row],[Employee Name]],Employees[[Employee Name]:[Office]],7))</f>
        <v>ONT</v>
      </c>
      <c r="F2723" s="51" t="str">
        <f>IF(ISBLANK(LeaveTracker[[#This Row],[Employee Name]]),"-----",VLOOKUP(LeaveTracker[[#This Row],[Employee Name]],Employees[[Employee Name]:[Office]],6))</f>
        <v>REGULAR</v>
      </c>
      <c r="G2723" s="24">
        <v>44790</v>
      </c>
      <c r="H2723" s="24">
        <v>44790</v>
      </c>
      <c r="I2723" s="57" t="s">
        <v>300</v>
      </c>
      <c r="J2723" s="43" t="s">
        <v>1008</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964</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300</v>
      </c>
      <c r="J2724" s="43" t="s">
        <v>1007</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467</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725</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725</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853</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300</v>
      </c>
      <c r="J2728" s="43" t="s">
        <v>1007</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267</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244</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813</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813</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813</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948</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300</v>
      </c>
      <c r="J2735" s="43" t="s">
        <v>1007</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1227</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300</v>
      </c>
      <c r="J2736" s="43" t="s">
        <v>1007</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1227</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300</v>
      </c>
      <c r="J2737" s="43" t="s">
        <v>1007</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1227</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300</v>
      </c>
      <c r="J2738" s="43" t="s">
        <v>1007</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341</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300</v>
      </c>
      <c r="J2739" s="43" t="s">
        <v>1007</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729</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365</v>
      </c>
      <c r="E2741" s="51" t="str">
        <f>IF(ISBLANK(LeaveTracker[[#This Row],[Employee Name]]),"-----",VLOOKUP(LeaveTracker[[#This Row],[Employee Name]],Employees[[Employee Name]:[Office]],7))</f>
        <v>CTO</v>
      </c>
      <c r="F2741" s="51" t="str">
        <f>IF(ISBLANK(LeaveTracker[[#This Row],[Employee Name]]),"-----",VLOOKUP(LeaveTracker[[#This Row],[Employee Name]],Employees[[Employee Name]:[Office]],6))</f>
        <v>REGULAR</v>
      </c>
      <c r="G2741" s="24">
        <v>44790</v>
      </c>
      <c r="H2741" s="24">
        <v>44792</v>
      </c>
      <c r="I2741" s="57" t="s">
        <v>300</v>
      </c>
      <c r="J2741" s="43" t="s">
        <v>1007</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618</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300</v>
      </c>
      <c r="J2744" s="43" t="s">
        <v>1007</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480</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480</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300</v>
      </c>
      <c r="J2746" s="43" t="s">
        <v>1007</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556</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1291</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300</v>
      </c>
      <c r="J2748" s="43" t="s">
        <v>1007</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1291</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300</v>
      </c>
      <c r="J2749" s="43" t="s">
        <v>1007</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1300</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300</v>
      </c>
      <c r="J2750" s="43" t="s">
        <v>694</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738</v>
      </c>
      <c r="E2751" s="51" t="str">
        <f>IF(ISBLANK(LeaveTracker[[#This Row],[Employee Name]]),"-----",VLOOKUP(LeaveTracker[[#This Row],[Employee Name]],Employees[[Employee Name]:[Office]],7))</f>
        <v>SP</v>
      </c>
      <c r="F2751" s="51" t="str">
        <f>IF(ISBLANK(LeaveTracker[[#This Row],[Employee Name]]),"-----",VLOOKUP(LeaveTracker[[#This Row],[Employee Name]],Employees[[Employee Name]:[Office]],6))</f>
        <v>CASUAL</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1302</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300</v>
      </c>
      <c r="J2752" s="43" t="s">
        <v>1007</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388</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300</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633</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300</v>
      </c>
      <c r="J2754" s="43" t="s">
        <v>1039</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233</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738</v>
      </c>
      <c r="E2756" s="51" t="str">
        <f>IF(ISBLANK(LeaveTracker[[#This Row],[Employee Name]]),"-----",VLOOKUP(LeaveTracker[[#This Row],[Employee Name]],Employees[[Employee Name]:[Office]],7))</f>
        <v>SP</v>
      </c>
      <c r="F2756" s="51" t="str">
        <f>IF(ISBLANK(LeaveTracker[[#This Row],[Employee Name]]),"-----",VLOOKUP(LeaveTracker[[#This Row],[Employee Name]],Employees[[Employee Name]:[Office]],6))</f>
        <v>CASUAL</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248</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421</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300</v>
      </c>
      <c r="J2758" s="43" t="s">
        <v>1008</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1025</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725</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725</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725</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954</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954</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1305</v>
      </c>
      <c r="E2765" s="51" t="str">
        <f>IF(ISBLANK(LeaveTracker[[#This Row],[Employee Name]]),"-----",VLOOKUP(LeaveTracker[[#This Row],[Employee Name]],Employees[[Employee Name]:[Office]],7))</f>
        <v>ONT</v>
      </c>
      <c r="F2765" s="51" t="str">
        <f>IF(ISBLANK(LeaveTracker[[#This Row],[Employee Name]]),"-----",VLOOKUP(LeaveTracker[[#This Row],[Employee Name]],Employees[[Employee Name]:[Office]],6))</f>
        <v>REGULAR</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776</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474</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859</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859</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929</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1306</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929</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1306</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929</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1306</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929</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1306</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929</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1306</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875</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875</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1096</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954</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954</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522</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1096</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1096</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1168</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1038</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713</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713</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1311</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1311</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300</v>
      </c>
      <c r="J2788" s="43" t="s">
        <v>1007</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1043</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802</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581</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581</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344</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300</v>
      </c>
      <c r="J2793" s="43" t="s">
        <v>1007</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533</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446</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300</v>
      </c>
      <c r="J2795" s="43" t="s">
        <v>1008</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1060</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1064</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300</v>
      </c>
      <c r="J2800" s="43" t="s">
        <v>1007</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766</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300</v>
      </c>
      <c r="J2801" s="43" t="s">
        <v>1007</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1021</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300</v>
      </c>
      <c r="J2802" s="43" t="s">
        <v>1007</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1064</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1313</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300</v>
      </c>
      <c r="J2804" s="43" t="s">
        <v>1008</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1291</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300</v>
      </c>
      <c r="J2805" s="43" t="s">
        <v>1007</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1302</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300</v>
      </c>
      <c r="J2806" s="43" t="s">
        <v>1008</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1021</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1316</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300</v>
      </c>
      <c r="J2808" s="43" t="s">
        <v>1008</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326</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872</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1012</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780</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780</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556</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1063</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1025</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300</v>
      </c>
      <c r="J2816" s="43" t="s">
        <v>1008</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509</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509</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954</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512</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1087</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867</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300</v>
      </c>
      <c r="J2822" s="43" t="s">
        <v>1008</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306</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233</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1103</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300</v>
      </c>
      <c r="J2825" s="43" t="s">
        <v>694</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1326</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748</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833</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1331</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399</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615</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330</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330</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1334</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618</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522</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1012</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867</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867</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875</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541</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878</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1313</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300</v>
      </c>
      <c r="J2843" s="43" t="s">
        <v>1008</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1021</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1021</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766</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300</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766</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300</v>
      </c>
      <c r="J2847" s="43" t="s">
        <v>1008</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1338</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300</v>
      </c>
      <c r="J2848" s="43" t="s">
        <v>694</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394</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394</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1064</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425</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567</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567</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572</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780</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780</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1316</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1270</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1302</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300</v>
      </c>
      <c r="J2860" s="43" t="s">
        <v>1007</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1302</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300</v>
      </c>
      <c r="J2861" s="43" t="s">
        <v>1008</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1302</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300</v>
      </c>
      <c r="J2862" s="43" t="s">
        <v>1008</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1313</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300</v>
      </c>
      <c r="J2863" s="43" t="s">
        <v>1008</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1313</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1064</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1291</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1291</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1291</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1300</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300</v>
      </c>
      <c r="J2869" s="43" t="s">
        <v>694</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1300</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300</v>
      </c>
      <c r="J2870" s="43" t="s">
        <v>694</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1300</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300</v>
      </c>
      <c r="J2871" s="43" t="s">
        <v>694</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1300</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300</v>
      </c>
      <c r="J2872" s="43" t="s">
        <v>694</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1300</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300</v>
      </c>
      <c r="J2873" s="43" t="s">
        <v>694</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462</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782</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300</v>
      </c>
      <c r="J2875" s="43" t="s">
        <v>1007</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1288</v>
      </c>
      <c r="E2876" s="51" t="str">
        <f>IF(ISBLANK(LeaveTracker[[#This Row],[Employee Name]]),"-----",VLOOKUP(LeaveTracker[[#This Row],[Employee Name]],Employees[[Employee Name]:[Office]],7))</f>
        <v>ONT</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1288</v>
      </c>
      <c r="E2877" s="51" t="str">
        <f>IF(ISBLANK(LeaveTracker[[#This Row],[Employee Name]]),"-----",VLOOKUP(LeaveTracker[[#This Row],[Employee Name]],Employees[[Employee Name]:[Office]],7))</f>
        <v>ONT</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270</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300</v>
      </c>
      <c r="J2880" s="43" t="s">
        <v>1039</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1341</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782</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782</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782</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462</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462</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1270</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1270</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300</v>
      </c>
      <c r="J2888" s="43" t="s">
        <v>1007</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618</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1008</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618</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1008</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618</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1008</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618</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300</v>
      </c>
      <c r="J2892" s="43" t="s">
        <v>1007</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615</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615</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612</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612</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612</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612</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300</v>
      </c>
      <c r="J2900" s="43" t="s">
        <v>1007</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300</v>
      </c>
      <c r="J2901" s="43" t="s">
        <v>1007</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717</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717</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300</v>
      </c>
      <c r="J2904" s="43" t="s">
        <v>1007</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717</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714</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714</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1008</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714</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618</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717</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300</v>
      </c>
      <c r="J2910" s="43" t="s">
        <v>1007</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615</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615</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1270</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462</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462</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1060</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1060</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1008</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781</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781</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285</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285</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285</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285</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285</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285</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300</v>
      </c>
      <c r="J2927" s="43" t="s">
        <v>1007</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285</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300</v>
      </c>
      <c r="J2928" s="43" t="s">
        <v>1007</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550</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550</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280</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550</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300</v>
      </c>
      <c r="J2932" s="43" t="s">
        <v>1007</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550</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550</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282</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1008</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282</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350</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350</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350</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679</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679</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679</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270</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270</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300</v>
      </c>
      <c r="J2944" s="43" t="s">
        <v>1039</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270</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300</v>
      </c>
      <c r="J2945" s="43" t="s">
        <v>1007</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270</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300</v>
      </c>
      <c r="J2946" s="43" t="s">
        <v>1007</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627</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627</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627</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627</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627</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627</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399</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399</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425</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399</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399</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399</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717</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1060</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300</v>
      </c>
      <c r="J2960" s="43" t="s">
        <v>1007</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1060</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1008</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397</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397</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397</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425</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425</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1008</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425</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1063</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1063</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1008</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1063</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1063</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1063</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410</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410</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410</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1008</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627</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1084</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1008</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1084</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300</v>
      </c>
      <c r="J2978" s="43" t="s">
        <v>1007</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837</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300</v>
      </c>
      <c r="J2979" s="43" t="s">
        <v>1007</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418</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1008</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421</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1008</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421</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1008</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374</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374</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1064</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1008</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1064</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414</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414</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300</v>
      </c>
      <c r="J2988" s="43" t="s">
        <v>1007</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408</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408</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408</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1313</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300</v>
      </c>
      <c r="J2992" s="43" t="s">
        <v>1007</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401</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401</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414</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414</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414</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414</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397</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397</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397</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425</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1008</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425</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1008</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1291</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663</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841</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300</v>
      </c>
      <c r="J3006" s="43" t="s">
        <v>1007</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841</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300</v>
      </c>
      <c r="J3007" s="43" t="s">
        <v>1007</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841</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763</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300</v>
      </c>
      <c r="J3009" s="43" t="s">
        <v>1007</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401</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1008</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401</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401</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394</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394</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838</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841</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838</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663</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1008</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1084</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1084</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1084</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1270</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1021</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1021</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300</v>
      </c>
      <c r="J3026" s="43" t="s">
        <v>1007</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1313</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1008</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1313</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1313</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1008</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1313</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1008</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1063</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526</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1008</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526</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300</v>
      </c>
      <c r="J3033" s="43" t="s">
        <v>276</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1343</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300</v>
      </c>
      <c r="J3034" s="43" t="s">
        <v>694</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1346</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300</v>
      </c>
      <c r="J3035" s="43" t="s">
        <v>694</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1350</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300</v>
      </c>
      <c r="J3036" s="43" t="s">
        <v>694</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1353</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300</v>
      </c>
      <c r="J3037" s="43" t="s">
        <v>694</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1355</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300</v>
      </c>
      <c r="J3038" s="43" t="s">
        <v>694</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1334</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686</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528</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882</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1776</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1776</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780</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780</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878</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878</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878</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1776</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878</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878</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882</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533</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879</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446</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1008</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370</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378</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378</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581</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586</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581</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1992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300</v>
      </c>
      <c r="J3063" s="43" t="s">
        <v>694</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586</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575</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586</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300</v>
      </c>
      <c r="J3066" s="43" t="s">
        <v>276</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581</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383</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300</v>
      </c>
      <c r="J3068" s="43" t="s">
        <v>1007</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581</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378</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600</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602</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594</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604</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594</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604</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1008</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621</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300</v>
      </c>
      <c r="J3077" s="43" t="s">
        <v>1007</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621</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300</v>
      </c>
      <c r="J3078" s="43" t="s">
        <v>1007</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600</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1843</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1050</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1008</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1113</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686</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686</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300</v>
      </c>
      <c r="J3084" s="43" t="s">
        <v>1007</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594</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1008</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598</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594</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300</v>
      </c>
      <c r="J3087" s="43" t="s">
        <v>1007</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621</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621</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621</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713</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1008</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897</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1995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300</v>
      </c>
      <c r="J3096" s="43" t="s">
        <v>1007</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1193</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467</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446</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1008</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577</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577</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929</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929</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562</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339</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300</v>
      </c>
      <c r="J3105" s="43" t="s">
        <v>1007</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577</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635</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467</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467</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473</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469</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469</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467</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467</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467</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473</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469</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300</v>
      </c>
      <c r="J3117" s="43" t="s">
        <v>1007</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686</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686</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686</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300</v>
      </c>
      <c r="J3120" s="43" t="s">
        <v>1007</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1025</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1025</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1025</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1008</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1025</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1025</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1863</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1878</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300</v>
      </c>
      <c r="J3127" s="43" t="s">
        <v>1240</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1113</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1113</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1113</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1113</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1050</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572</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572</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556</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1008</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556</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562</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1008</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1008</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598</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300</v>
      </c>
      <c r="J3139" s="43" t="s">
        <v>1007</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629</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602</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598</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300</v>
      </c>
      <c r="J3142" s="43" t="s">
        <v>1007</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598</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833</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1998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300</v>
      </c>
      <c r="J3145" s="43" t="s">
        <v>1007</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830</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830</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691</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1008</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691</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300</v>
      </c>
      <c r="J3150" s="43" t="s">
        <v>1007</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830</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830</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300</v>
      </c>
      <c r="J3152" s="43" t="s">
        <v>1240</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813</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691</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347</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1048</v>
      </c>
      <c r="E3156" s="51" t="str">
        <f>IF(ISBLANK(LeaveTracker[[#This Row],[Employee Name]]),"-----",VLOOKUP(LeaveTracker[[#This Row],[Employee Name]],Employees[[Employee Name]:[Office]],7))</f>
        <v>EDP</v>
      </c>
      <c r="F3156" s="51" t="str">
        <f>IF(ISBLANK(LeaveTracker[[#This Row],[Employee Name]]),"-----",VLOOKUP(LeaveTracker[[#This Row],[Employee Name]],Employees[[Employee Name]:[Office]],6))</f>
        <v>CASUAL</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900</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900</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385</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1995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1995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776</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776</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300</v>
      </c>
      <c r="J3163" s="43" t="s">
        <v>1007</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711</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1845</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1060</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1008</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1060</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1008</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1060</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399</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1008</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1008</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1008</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414</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374</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766</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766</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714</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300</v>
      </c>
      <c r="J3178" s="43" t="s">
        <v>1007</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717</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1008</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717</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1008</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1008</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1008</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1008</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1008</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1270</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1008</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1270</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1008</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1270</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1008</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1270</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1008</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1270</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1008</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615</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615</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615</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385</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2002</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900</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300</v>
      </c>
      <c r="J3195" s="43" t="s">
        <v>1007</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900</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300</v>
      </c>
      <c r="J3197" s="43" t="s">
        <v>1007</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679</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300</v>
      </c>
      <c r="J3202" s="43" t="s">
        <v>1007</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590</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282</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683</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1008</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683</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683</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300</v>
      </c>
      <c r="J3207" s="43" t="s">
        <v>1007</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586</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1008</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586</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1008</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586</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1008</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586</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1008</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586</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1008</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581</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1008</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581</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1008</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581</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581</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378</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370</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383</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575</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300</v>
      </c>
      <c r="J3220" s="43" t="s">
        <v>1007</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575</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1008</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370</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370</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370</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586</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300</v>
      </c>
      <c r="J3225" s="43" t="s">
        <v>276</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469</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300</v>
      </c>
      <c r="J3226" s="43" t="s">
        <v>1007</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660</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473</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446</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533</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882</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879</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1841</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1840</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1752</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1845</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1926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1807</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1835</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1835</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629</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577</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1008</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577</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1008</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577</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1008</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577</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1008</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577</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780</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533</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879</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780</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780</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446</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1008</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780</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780</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533</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780</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629</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629</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621</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1008</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600</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553</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1008</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629</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300</v>
      </c>
      <c r="J3262" s="43" t="s">
        <v>1007</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629</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1008</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556</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572</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635</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394</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1008</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627</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397</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397</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1302</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405</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1021</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1021</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1021</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1021</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1302</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1291</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1313</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838</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714</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714</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627</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763</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418</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418</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418</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300</v>
      </c>
      <c r="J3287" s="43" t="s">
        <v>1007</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1064</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1064</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401</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401</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1863</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1008</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1863</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1008</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1863</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1008</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1863</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1008</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1863</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1773</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1008</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1773</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1008</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1773</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1830</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1830</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1830</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1830</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1886</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1888</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1888</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1832</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1873</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1871</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1871</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1944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1944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1911</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1930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1947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1780</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1886</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1887</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1887</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1887</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1749</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1749</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1749</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1783</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1941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300</v>
      </c>
      <c r="J3325" s="43" t="s">
        <v>1007</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1783</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1761</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1761</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1855</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1855</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1855</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1855</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2004</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1902</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300</v>
      </c>
      <c r="J3334" s="43" t="s">
        <v>1007</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1828</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1008</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1910</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300</v>
      </c>
      <c r="J3336" s="43" t="s">
        <v>1007</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1910</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1008</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1838</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1841</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1889</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1889</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1830</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1830</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1828</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1782</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1008</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1782</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1008</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1863</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300</v>
      </c>
      <c r="J3347" s="43" t="s">
        <v>276</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1918</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1844</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300</v>
      </c>
      <c r="J3349" s="43" t="s">
        <v>1007</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1773</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300</v>
      </c>
      <c r="J3350" s="43" t="s">
        <v>1007</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1809</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1008</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1892</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1885</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300</v>
      </c>
      <c r="J3353" s="43" t="s">
        <v>1007</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1859</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1859</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1810</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1980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1785</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2005</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1050</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1876</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1008</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1777</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1008</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1942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300</v>
      </c>
      <c r="J3363" s="43" t="s">
        <v>2006</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1056</v>
      </c>
      <c r="E3364" s="51" t="str">
        <f>IF(ISBLANK(LeaveTracker[[#This Row],[Employee Name]]),"-----",VLOOKUP(LeaveTracker[[#This Row],[Employee Name]],Employees[[Employee Name]:[Office]],7))</f>
        <v>CHO</v>
      </c>
      <c r="F3364" s="51" t="str">
        <f>IF(ISBLANK(LeaveTracker[[#This Row],[Employee Name]]),"-----",VLOOKUP(LeaveTracker[[#This Row],[Employee Name]],Employees[[Employee Name]:[Office]],6))</f>
        <v>REGULAR</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1326</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1008</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1790</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1008</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1790</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1008</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1858</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1008</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1858</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300</v>
      </c>
      <c r="J3369" s="43" t="s">
        <v>1007</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1880</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300</v>
      </c>
      <c r="J3370" s="43" t="s">
        <v>1007</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1880</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1008</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1806</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1008</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1806</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1008</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1806</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1008</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1981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1008</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1981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1008</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1981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1008</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1981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1008</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1765</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1008</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1926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1008</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1926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1008</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1783</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1845</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1852</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1008</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1783</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1981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300</v>
      </c>
      <c r="J3386" s="43" t="s">
        <v>1007</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2005</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1008</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1813</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1008</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1978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1008</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1809</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1008</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1984</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1008</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1984</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1008</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1937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1008</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1937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1008</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1937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1008</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1937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1008</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1860</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1874</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1979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1008</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1823</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1008</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1823</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1008</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1823</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1008</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1948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1008</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1948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1008</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1948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1008</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1777</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1008</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1266</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1025</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300</v>
      </c>
      <c r="J3408" s="43" t="s">
        <v>694</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2030</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2033</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2036</v>
      </c>
      <c r="E3413" s="51" t="str">
        <f>IF(ISBLANK(LeaveTracker[[#This Row],[Employee Name]]),"-----",VLOOKUP(LeaveTracker[[#This Row],[Employee Name]],Employees[[Employee Name]:[Office]],7))</f>
        <v>GSO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2036</v>
      </c>
      <c r="E3414" s="51" t="str">
        <f>IF(ISBLANK(LeaveTracker[[#This Row],[Employee Name]]),"-----",VLOOKUP(LeaveTracker[[#This Row],[Employee Name]],Employees[[Employee Name]:[Office]],7))</f>
        <v>GSO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2033</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2033</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2033</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2033</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2033</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1287</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1287</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1287</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300</v>
      </c>
      <c r="J3423" s="43" t="s">
        <v>1007</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300</v>
      </c>
      <c r="J3424" s="43" t="s">
        <v>1007</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1846</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1846</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1846</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1846</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1846</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738</v>
      </c>
      <c r="E3434" s="51" t="str">
        <f>IF(ISBLANK(LeaveTracker[[#This Row],[Employee Name]]),"-----",VLOOKUP(LeaveTracker[[#This Row],[Employee Name]],Employees[[Employee Name]:[Office]],7))</f>
        <v>SP</v>
      </c>
      <c r="F3434" s="51" t="str">
        <f>IF(ISBLANK(LeaveTracker[[#This Row],[Employee Name]]),"-----",VLOOKUP(LeaveTracker[[#This Row],[Employee Name]],Employees[[Employee Name]:[Office]],6))</f>
        <v>CASUAL</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738</v>
      </c>
      <c r="E3435" s="51" t="str">
        <f>IF(ISBLANK(LeaveTracker[[#This Row],[Employee Name]]),"-----",VLOOKUP(LeaveTracker[[#This Row],[Employee Name]],Employees[[Employee Name]:[Office]],7))</f>
        <v>SP</v>
      </c>
      <c r="F3435" s="51" t="str">
        <f>IF(ISBLANK(LeaveTracker[[#This Row],[Employee Name]]),"-----",VLOOKUP(LeaveTracker[[#This Row],[Employee Name]],Employees[[Employee Name]:[Office]],6))</f>
        <v>CASUAL</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738</v>
      </c>
      <c r="E3436" s="51" t="str">
        <f>IF(ISBLANK(LeaveTracker[[#This Row],[Employee Name]]),"-----",VLOOKUP(LeaveTracker[[#This Row],[Employee Name]],Employees[[Employee Name]:[Office]],7))</f>
        <v>SP</v>
      </c>
      <c r="F3436" s="51" t="str">
        <f>IF(ISBLANK(LeaveTracker[[#This Row],[Employee Name]]),"-----",VLOOKUP(LeaveTracker[[#This Row],[Employee Name]],Employees[[Employee Name]:[Office]],6))</f>
        <v>CASUAL</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462</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431</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431</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1012</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300</v>
      </c>
      <c r="J3440" s="43" t="s">
        <v>2037</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1012</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462</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378</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1014</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1014</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1014</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1014</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1014</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1014</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1014</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1014</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1014</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522</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522</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300</v>
      </c>
      <c r="J3454" s="43" t="s">
        <v>1007</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522</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522</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523</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523</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523</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523</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523</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523</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523</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523</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867</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867</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867</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867</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867</v>
      </c>
      <c r="E3469" s="19" t="s">
        <v>867</v>
      </c>
      <c r="F3469" s="19" t="s">
        <v>867</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867</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867</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867</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867</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300</v>
      </c>
      <c r="J3473" s="43" t="s">
        <v>1007</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28" si="29">A3473+1</f>
        <v>51</v>
      </c>
      <c r="B3474" s="31">
        <v>44966</v>
      </c>
      <c r="C3474" s="31">
        <v>44826</v>
      </c>
      <c r="D3474" s="19" t="s">
        <v>867</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300</v>
      </c>
      <c r="J3474" s="43" t="s">
        <v>1007</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867</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867</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867</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867</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864</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864</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864</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864</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875</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875</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1096</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872</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300</v>
      </c>
      <c r="J3486" s="43" t="s">
        <v>1007</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872</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378</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872</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861</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861</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300</v>
      </c>
      <c r="J3491" s="43" t="s">
        <v>1007</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861</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1095</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300</v>
      </c>
      <c r="J3493" s="43" t="s">
        <v>1007</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1095</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300</v>
      </c>
      <c r="J3494" s="43" t="s">
        <v>1007</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1087</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872</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2041</v>
      </c>
      <c r="E3497" s="51" t="str">
        <f>IF(ISBLANK(LeaveTracker[[#This Row],[Employee Name]]),"-----",VLOOKUP(LeaveTracker[[#This Row],[Employee Name]],Employees[[Employee Name]:[Office]],7))</f>
        <v>TCCH/TICC</v>
      </c>
      <c r="F3497" s="51" t="str">
        <f>IF(ISBLANK(LeaveTracker[[#This Row],[Employee Name]]),"-----",VLOOKUP(LeaveTracker[[#This Row],[Employee Name]],Employees[[Employee Name]:[Office]],6))</f>
        <v>REGULAR</v>
      </c>
      <c r="G3497" s="24">
        <v>44872</v>
      </c>
      <c r="H3497" s="24">
        <v>44872</v>
      </c>
      <c r="I3497" s="57" t="s">
        <v>300</v>
      </c>
      <c r="J3497" s="43" t="s">
        <v>1007</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512</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300</v>
      </c>
      <c r="J3498" s="43" t="s">
        <v>1007</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512</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512</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523</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300</v>
      </c>
      <c r="J3501" s="43" t="s">
        <v>1007</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2046</v>
      </c>
      <c r="E3502" s="51" t="str">
        <f>IF(ISBLANK(LeaveTracker[[#This Row],[Employee Name]]),"-----",VLOOKUP(LeaveTracker[[#This Row],[Employee Name]],Employees[[Employee Name]:[Office]],7))</f>
        <v>CTO</v>
      </c>
      <c r="F3502" s="51" t="str">
        <f>IF(ISBLANK(LeaveTracker[[#This Row],[Employee Name]]),"-----",VLOOKUP(LeaveTracker[[#This Row],[Employee Name]],Employees[[Employee Name]:[Office]],6))</f>
        <v>REGULAR</v>
      </c>
      <c r="G3502" s="24">
        <v>44956</v>
      </c>
      <c r="H3502" s="24">
        <v>44956</v>
      </c>
      <c r="I3502" s="56" t="s">
        <v>300</v>
      </c>
      <c r="J3502" s="43" t="s">
        <v>1007</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516</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516</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516</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516</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516</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516</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516</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509</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509</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509</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509</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1096</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300</v>
      </c>
      <c r="J3514" s="43" t="s">
        <v>1007</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1096</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1096</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300</v>
      </c>
      <c r="J3516" s="43" t="s">
        <v>1007</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2051</v>
      </c>
      <c r="E3517" s="51" t="str">
        <f>IF(ISBLANK(LeaveTracker[[#This Row],[Employee Name]]),"-----",VLOOKUP(LeaveTracker[[#This Row],[Employee Name]],Employees[[Employee Name]:[Office]],7))</f>
        <v>CHO</v>
      </c>
      <c r="F3517" s="51" t="str">
        <f>IF(ISBLANK(LeaveTracker[[#This Row],[Employee Name]]),"-----",VLOOKUP(LeaveTracker[[#This Row],[Employee Name]],Employees[[Employee Name]:[Office]],6))</f>
        <v>REGULAR</v>
      </c>
      <c r="G3517" s="24"/>
      <c r="H3517" s="24"/>
      <c r="I3517" s="57" t="s">
        <v>300</v>
      </c>
      <c r="J3517" s="43" t="s">
        <v>694</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c r="D3518" s="19"/>
      <c r="E3518" s="51" t="str">
        <f>IF(ISBLANK(LeaveTracker[[#This Row],[Employee Name]]),"-----",VLOOKUP(LeaveTracker[[#This Row],[Employee Name]],Employees[[Employee Name]:[Office]],7))</f>
        <v>-----</v>
      </c>
      <c r="F3518" s="51" t="str">
        <f>IF(ISBLANK(LeaveTracker[[#This Row],[Employee Name]]),"-----",VLOOKUP(LeaveTracker[[#This Row],[Employee Name]],Employees[[Employee Name]:[Office]],6))</f>
        <v>-----</v>
      </c>
      <c r="G3518" s="24"/>
      <c r="H3518" s="24"/>
      <c r="I3518" s="57"/>
      <c r="K3518" s="51" t="str">
        <f ca="1">LeaveTracker[[#This Row],[Days]]&amp;" "&amp;LeaveTracker[[#This Row],[Type of Leave]]</f>
        <v xml:space="preserve">0 </v>
      </c>
      <c r="L3518" s="23">
        <f ca="1">NETWORKDAYS(LeaveTracker[[#This Row],[Start Date]],LeaveTracker[[#This Row],[End Date]],lstHolidays)</f>
        <v>0</v>
      </c>
      <c r="M3518" s="27"/>
    </row>
    <row r="3519" spans="1:13" ht="30" customHeight="1" x14ac:dyDescent="0.3">
      <c r="A3519" s="27">
        <f t="shared" si="29"/>
        <v>88</v>
      </c>
      <c r="B3519" s="31"/>
      <c r="D3519" s="19"/>
      <c r="E3519" s="51" t="str">
        <f>IF(ISBLANK(LeaveTracker[[#This Row],[Employee Name]]),"-----",VLOOKUP(LeaveTracker[[#This Row],[Employee Name]],Employees[[Employee Name]:[Office]],7))</f>
        <v>-----</v>
      </c>
      <c r="F3519" s="51" t="str">
        <f>IF(ISBLANK(LeaveTracker[[#This Row],[Employee Name]]),"-----",VLOOKUP(LeaveTracker[[#This Row],[Employee Name]],Employees[[Employee Name]:[Office]],6))</f>
        <v>-----</v>
      </c>
      <c r="G3519" s="24"/>
      <c r="H3519" s="24"/>
      <c r="I3519" s="57"/>
      <c r="K3519" s="51" t="str">
        <f ca="1">LeaveTracker[[#This Row],[Days]]&amp;" "&amp;LeaveTracker[[#This Row],[Type of Leave]]</f>
        <v xml:space="preserve">0 </v>
      </c>
      <c r="L3519" s="23">
        <f ca="1">NETWORKDAYS(LeaveTracker[[#This Row],[Start Date]],LeaveTracker[[#This Row],[End Date]],lstHolidays)</f>
        <v>0</v>
      </c>
      <c r="M3519" s="27"/>
    </row>
    <row r="3520" spans="1:13" ht="30" customHeight="1" x14ac:dyDescent="0.3">
      <c r="A3520" s="27">
        <f t="shared" si="29"/>
        <v>89</v>
      </c>
      <c r="B3520" s="31"/>
      <c r="D3520" s="19"/>
      <c r="E3520" s="51" t="str">
        <f>IF(ISBLANK(LeaveTracker[[#This Row],[Employee Name]]),"-----",VLOOKUP(LeaveTracker[[#This Row],[Employee Name]],Employees[[Employee Name]:[Office]],7))</f>
        <v>-----</v>
      </c>
      <c r="F3520" s="51" t="str">
        <f>IF(ISBLANK(LeaveTracker[[#This Row],[Employee Name]]),"-----",VLOOKUP(LeaveTracker[[#This Row],[Employee Name]],Employees[[Employee Name]:[Office]],6))</f>
        <v>-----</v>
      </c>
      <c r="G3520" s="24"/>
      <c r="H3520" s="24"/>
      <c r="I3520" s="57"/>
      <c r="K3520" s="51" t="str">
        <f ca="1">LeaveTracker[[#This Row],[Days]]&amp;" "&amp;LeaveTracker[[#This Row],[Type of Leave]]</f>
        <v xml:space="preserve">0 </v>
      </c>
      <c r="L3520" s="23">
        <f ca="1">NETWORKDAYS(LeaveTracker[[#This Row],[Start Date]],LeaveTracker[[#This Row],[End Date]],lstHolidays)</f>
        <v>0</v>
      </c>
      <c r="M3520" s="27"/>
    </row>
    <row r="3521" spans="1:13" ht="30" customHeight="1" x14ac:dyDescent="0.3">
      <c r="A3521" s="27">
        <f t="shared" si="29"/>
        <v>90</v>
      </c>
      <c r="B3521" s="31"/>
      <c r="D3521" s="19"/>
      <c r="E3521" s="51" t="str">
        <f>IF(ISBLANK(LeaveTracker[[#This Row],[Employee Name]]),"-----",VLOOKUP(LeaveTracker[[#This Row],[Employee Name]],Employees[[Employee Name]:[Office]],7))</f>
        <v>-----</v>
      </c>
      <c r="F3521" s="51" t="str">
        <f>IF(ISBLANK(LeaveTracker[[#This Row],[Employee Name]]),"-----",VLOOKUP(LeaveTracker[[#This Row],[Employee Name]],Employees[[Employee Name]:[Office]],6))</f>
        <v>-----</v>
      </c>
      <c r="G3521" s="24"/>
      <c r="H3521" s="24"/>
      <c r="I3521" s="57"/>
      <c r="K3521" s="51" t="str">
        <f ca="1">LeaveTracker[[#This Row],[Days]]&amp;" "&amp;LeaveTracker[[#This Row],[Type of Leave]]</f>
        <v xml:space="preserve">0 </v>
      </c>
      <c r="L3521" s="23">
        <f ca="1">NETWORKDAYS(LeaveTracker[[#This Row],[Start Date]],LeaveTracker[[#This Row],[End Date]],lstHolidays)</f>
        <v>0</v>
      </c>
      <c r="M3521" s="27"/>
    </row>
    <row r="3522" spans="1:13" ht="30" customHeight="1" x14ac:dyDescent="0.3">
      <c r="A3522" s="27">
        <f t="shared" si="29"/>
        <v>91</v>
      </c>
      <c r="B3522" s="31"/>
      <c r="D3522" s="19"/>
      <c r="E3522" s="51" t="str">
        <f>IF(ISBLANK(LeaveTracker[[#This Row],[Employee Name]]),"-----",VLOOKUP(LeaveTracker[[#This Row],[Employee Name]],Employees[[Employee Name]:[Office]],7))</f>
        <v>-----</v>
      </c>
      <c r="F3522" s="51" t="str">
        <f>IF(ISBLANK(LeaveTracker[[#This Row],[Employee Name]]),"-----",VLOOKUP(LeaveTracker[[#This Row],[Employee Name]],Employees[[Employee Name]:[Office]],6))</f>
        <v>-----</v>
      </c>
      <c r="G3522" s="24"/>
      <c r="H3522" s="24"/>
      <c r="I3522" s="57"/>
      <c r="K3522" s="51" t="str">
        <f ca="1">LeaveTracker[[#This Row],[Days]]&amp;" "&amp;LeaveTracker[[#This Row],[Type of Leave]]</f>
        <v xml:space="preserve">0 </v>
      </c>
      <c r="L3522" s="23">
        <f ca="1">NETWORKDAYS(LeaveTracker[[#This Row],[Start Date]],LeaveTracker[[#This Row],[End Date]],lstHolidays)</f>
        <v>0</v>
      </c>
      <c r="M3522" s="27"/>
    </row>
    <row r="3523" spans="1:13" ht="30" customHeight="1" x14ac:dyDescent="0.3">
      <c r="A3523" s="27">
        <f t="shared" si="29"/>
        <v>92</v>
      </c>
      <c r="B3523" s="31"/>
      <c r="D3523" s="19"/>
      <c r="E3523" s="51" t="str">
        <f>IF(ISBLANK(LeaveTracker[[#This Row],[Employee Name]]),"-----",VLOOKUP(LeaveTracker[[#This Row],[Employee Name]],Employees[[Employee Name]:[Office]],7))</f>
        <v>-----</v>
      </c>
      <c r="F3523" s="51" t="str">
        <f>IF(ISBLANK(LeaveTracker[[#This Row],[Employee Name]]),"-----",VLOOKUP(LeaveTracker[[#This Row],[Employee Name]],Employees[[Employee Name]:[Office]],6))</f>
        <v>-----</v>
      </c>
      <c r="G3523" s="24"/>
      <c r="H3523" s="24"/>
      <c r="I3523" s="57"/>
      <c r="K3523" s="51" t="str">
        <f ca="1">LeaveTracker[[#This Row],[Days]]&amp;" "&amp;LeaveTracker[[#This Row],[Type of Leave]]</f>
        <v xml:space="preserve">0 </v>
      </c>
      <c r="L3523" s="23">
        <f ca="1">NETWORKDAYS(LeaveTracker[[#This Row],[Start Date]],LeaveTracker[[#This Row],[End Date]],lstHolidays)</f>
        <v>0</v>
      </c>
      <c r="M3523" s="27"/>
    </row>
    <row r="3524" spans="1:13" ht="30" customHeight="1" x14ac:dyDescent="0.3">
      <c r="A3524" s="27">
        <f t="shared" si="29"/>
        <v>93</v>
      </c>
      <c r="B3524" s="31"/>
      <c r="D3524" s="19"/>
      <c r="E3524" s="51" t="str">
        <f>IF(ISBLANK(LeaveTracker[[#This Row],[Employee Name]]),"-----",VLOOKUP(LeaveTracker[[#This Row],[Employee Name]],Employees[[Employee Name]:[Office]],7))</f>
        <v>-----</v>
      </c>
      <c r="F3524" s="51" t="str">
        <f>IF(ISBLANK(LeaveTracker[[#This Row],[Employee Name]]),"-----",VLOOKUP(LeaveTracker[[#This Row],[Employee Name]],Employees[[Employee Name]:[Office]],6))</f>
        <v>-----</v>
      </c>
      <c r="G3524" s="24"/>
      <c r="H3524" s="24"/>
      <c r="I3524" s="57"/>
      <c r="K3524" s="51" t="str">
        <f ca="1">LeaveTracker[[#This Row],[Days]]&amp;" "&amp;LeaveTracker[[#This Row],[Type of Leave]]</f>
        <v xml:space="preserve">0 </v>
      </c>
      <c r="L3524" s="23">
        <f ca="1">NETWORKDAYS(LeaveTracker[[#This Row],[Start Date]],LeaveTracker[[#This Row],[End Date]],lstHolidays)</f>
        <v>0</v>
      </c>
      <c r="M3524" s="27"/>
    </row>
    <row r="3525" spans="1:13" ht="30" customHeight="1" x14ac:dyDescent="0.3">
      <c r="A3525" s="27">
        <f t="shared" si="29"/>
        <v>94</v>
      </c>
      <c r="B3525" s="31"/>
      <c r="D3525" s="19"/>
      <c r="E3525" s="51" t="str">
        <f>IF(ISBLANK(LeaveTracker[[#This Row],[Employee Name]]),"-----",VLOOKUP(LeaveTracker[[#This Row],[Employee Name]],Employees[[Employee Name]:[Office]],7))</f>
        <v>-----</v>
      </c>
      <c r="F3525" s="51" t="str">
        <f>IF(ISBLANK(LeaveTracker[[#This Row],[Employee Name]]),"-----",VLOOKUP(LeaveTracker[[#This Row],[Employee Name]],Employees[[Employee Name]:[Office]],6))</f>
        <v>-----</v>
      </c>
      <c r="G3525" s="24"/>
      <c r="H3525" s="24"/>
      <c r="I3525" s="57"/>
      <c r="K3525" s="51" t="str">
        <f ca="1">LeaveTracker[[#This Row],[Days]]&amp;" "&amp;LeaveTracker[[#This Row],[Type of Leave]]</f>
        <v xml:space="preserve">0 </v>
      </c>
      <c r="L3525" s="23">
        <f ca="1">NETWORKDAYS(LeaveTracker[[#This Row],[Start Date]],LeaveTracker[[#This Row],[End Date]],lstHolidays)</f>
        <v>0</v>
      </c>
      <c r="M3525" s="27"/>
    </row>
    <row r="3526" spans="1:13" ht="30" customHeight="1" x14ac:dyDescent="0.3">
      <c r="A3526" s="27">
        <f t="shared" si="29"/>
        <v>95</v>
      </c>
      <c r="B3526" s="31"/>
      <c r="D3526" s="19"/>
      <c r="E3526" s="51" t="str">
        <f>IF(ISBLANK(LeaveTracker[[#This Row],[Employee Name]]),"-----",VLOOKUP(LeaveTracker[[#This Row],[Employee Name]],Employees[[Employee Name]:[Office]],7))</f>
        <v>-----</v>
      </c>
      <c r="F3526" s="51" t="str">
        <f>IF(ISBLANK(LeaveTracker[[#This Row],[Employee Name]]),"-----",VLOOKUP(LeaveTracker[[#This Row],[Employee Name]],Employees[[Employee Name]:[Office]],6))</f>
        <v>-----</v>
      </c>
      <c r="G3526" s="24"/>
      <c r="H3526" s="24"/>
      <c r="I3526" s="57"/>
      <c r="K3526" s="51" t="str">
        <f ca="1">LeaveTracker[[#This Row],[Days]]&amp;" "&amp;LeaveTracker[[#This Row],[Type of Leave]]</f>
        <v xml:space="preserve">0 </v>
      </c>
      <c r="L3526" s="23">
        <f ca="1">NETWORKDAYS(LeaveTracker[[#This Row],[Start Date]],LeaveTracker[[#This Row],[End Date]],lstHolidays)</f>
        <v>0</v>
      </c>
      <c r="M3526" s="27"/>
    </row>
    <row r="3527" spans="1:13" ht="30" customHeight="1" x14ac:dyDescent="0.3">
      <c r="A3527" s="27">
        <f t="shared" si="29"/>
        <v>96</v>
      </c>
      <c r="B3527" s="31"/>
      <c r="D3527" s="19"/>
      <c r="E3527" s="51" t="str">
        <f>IF(ISBLANK(LeaveTracker[[#This Row],[Employee Name]]),"-----",VLOOKUP(LeaveTracker[[#This Row],[Employee Name]],Employees[[Employee Name]:[Office]],7))</f>
        <v>-----</v>
      </c>
      <c r="F3527" s="51" t="str">
        <f>IF(ISBLANK(LeaveTracker[[#This Row],[Employee Name]]),"-----",VLOOKUP(LeaveTracker[[#This Row],[Employee Name]],Employees[[Employee Name]:[Office]],6))</f>
        <v>-----</v>
      </c>
      <c r="G3527" s="24"/>
      <c r="H3527" s="24"/>
      <c r="I3527" s="57"/>
      <c r="K3527" s="51" t="str">
        <f ca="1">LeaveTracker[[#This Row],[Days]]&amp;" "&amp;LeaveTracker[[#This Row],[Type of Leave]]</f>
        <v xml:space="preserve">0 </v>
      </c>
      <c r="L3527" s="23">
        <f ca="1">NETWORKDAYS(LeaveTracker[[#This Row],[Start Date]],LeaveTracker[[#This Row],[End Date]],lstHolidays)</f>
        <v>0</v>
      </c>
      <c r="M3527" s="27"/>
    </row>
    <row r="3528" spans="1:13" ht="30" customHeight="1" x14ac:dyDescent="0.3">
      <c r="A3528" s="27">
        <f t="shared" si="29"/>
        <v>97</v>
      </c>
      <c r="D3528" s="19"/>
      <c r="E3528" s="51" t="str">
        <f>IF(ISBLANK(LeaveTracker[[#This Row],[Employee Name]]),"-----",VLOOKUP(LeaveTracker[[#This Row],[Employee Name]],Employees[[Employee Name]:[Office]],7))</f>
        <v>-----</v>
      </c>
      <c r="F3528" s="51" t="str">
        <f>IF(ISBLANK(LeaveTracker[[#This Row],[Employee Name]]),"-----",VLOOKUP(LeaveTracker[[#This Row],[Employee Name]],Employees[[Employee Name]:[Office]],6))</f>
        <v>-----</v>
      </c>
      <c r="G3528" s="24"/>
      <c r="H3528" s="24"/>
      <c r="I3528" s="57"/>
      <c r="K3528" s="51" t="str">
        <f ca="1">LeaveTracker[[#This Row],[Days]]&amp;" "&amp;LeaveTracker[[#This Row],[Type of Leave]]</f>
        <v xml:space="preserve">0 </v>
      </c>
      <c r="L3528" s="23">
        <f ca="1">NETWORKDAYS(LeaveTracker[[#This Row],[Start Date]],LeaveTracker[[#This Row],[End Date]],lstHolidays)</f>
        <v>0</v>
      </c>
      <c r="M3528" s="27"/>
    </row>
    <row r="3529" spans="1:13" ht="30" customHeight="1" x14ac:dyDescent="0.3">
      <c r="D3529" s="19"/>
      <c r="E3529" s="51" t="str">
        <f>IF(ISBLANK(LeaveTracker[[#This Row],[Employee Name]]),"-----",VLOOKUP(LeaveTracker[[#This Row],[Employee Name]],Employees[[Employee Name]:[Office]],7))</f>
        <v>-----</v>
      </c>
      <c r="F3529" s="51" t="str">
        <f>IF(ISBLANK(LeaveTracker[[#This Row],[Employee Name]]),"-----",VLOOKUP(LeaveTracker[[#This Row],[Employee Name]],Employees[[Employee Name]:[Office]],6))</f>
        <v>-----</v>
      </c>
      <c r="G3529" s="24"/>
      <c r="H3529" s="24"/>
      <c r="I3529" s="57"/>
      <c r="K3529" s="51" t="str">
        <f ca="1">LeaveTracker[[#This Row],[Days]]&amp;" "&amp;LeaveTracker[[#This Row],[Type of Leave]]</f>
        <v xml:space="preserve">0 </v>
      </c>
      <c r="L3529" s="23">
        <f ca="1">NETWORKDAYS(LeaveTracker[[#This Row],[Start Date]],LeaveTracker[[#This Row],[End Date]],lstHolidays)</f>
        <v>0</v>
      </c>
      <c r="M3529" s="27"/>
    </row>
    <row r="3530" spans="1:13" ht="30" customHeight="1" x14ac:dyDescent="0.3">
      <c r="D3530" s="19"/>
      <c r="E3530" s="51" t="str">
        <f>IF(ISBLANK(LeaveTracker[[#This Row],[Employee Name]]),"-----",VLOOKUP(LeaveTracker[[#This Row],[Employee Name]],Employees[[Employee Name]:[Office]],7))</f>
        <v>-----</v>
      </c>
      <c r="F3530" s="51" t="str">
        <f>IF(ISBLANK(LeaveTracker[[#This Row],[Employee Name]]),"-----",VLOOKUP(LeaveTracker[[#This Row],[Employee Name]],Employees[[Employee Name]:[Office]],6))</f>
        <v>-----</v>
      </c>
      <c r="G3530" s="24"/>
      <c r="H3530" s="24"/>
      <c r="I3530" s="57"/>
      <c r="K3530" s="51" t="str">
        <f ca="1">LeaveTracker[[#This Row],[Days]]&amp;" "&amp;LeaveTracker[[#This Row],[Type of Leave]]</f>
        <v xml:space="preserve">0 </v>
      </c>
      <c r="L3530" s="23">
        <f ca="1">NETWORKDAYS(LeaveTracker[[#This Row],[Start Date]],LeaveTracker[[#This Row],[End Date]],lstHolidays)</f>
        <v>0</v>
      </c>
      <c r="M3530" s="27"/>
    </row>
    <row r="3531" spans="1:13" ht="30" customHeight="1" x14ac:dyDescent="0.3">
      <c r="D3531" s="19"/>
      <c r="E3531" s="51" t="str">
        <f>IF(ISBLANK(LeaveTracker[[#This Row],[Employee Name]]),"-----",VLOOKUP(LeaveTracker[[#This Row],[Employee Name]],Employees[[Employee Name]:[Office]],7))</f>
        <v>-----</v>
      </c>
      <c r="F3531" s="51" t="str">
        <f>IF(ISBLANK(LeaveTracker[[#This Row],[Employee Name]]),"-----",VLOOKUP(LeaveTracker[[#This Row],[Employee Name]],Employees[[Employee Name]:[Office]],6))</f>
        <v>-----</v>
      </c>
      <c r="G3531" s="24"/>
      <c r="H3531" s="24"/>
      <c r="I3531" s="57"/>
      <c r="K3531" s="51" t="str">
        <f ca="1">LeaveTracker[[#This Row],[Days]]&amp;" "&amp;LeaveTracker[[#This Row],[Type of Leave]]</f>
        <v xml:space="preserve">0 </v>
      </c>
      <c r="L3531" s="23">
        <f ca="1">NETWORKDAYS(LeaveTracker[[#This Row],[Start Date]],LeaveTracker[[#This Row],[End Date]],lstHolidays)</f>
        <v>0</v>
      </c>
      <c r="M3531" s="27"/>
    </row>
    <row r="3532" spans="1:13" ht="30" customHeight="1" x14ac:dyDescent="0.3">
      <c r="D3532" s="19"/>
      <c r="E3532" s="51" t="str">
        <f>IF(ISBLANK(LeaveTracker[[#This Row],[Employee Name]]),"-----",VLOOKUP(LeaveTracker[[#This Row],[Employee Name]],Employees[[Employee Name]:[Office]],7))</f>
        <v>-----</v>
      </c>
      <c r="F3532" s="51" t="str">
        <f>IF(ISBLANK(LeaveTracker[[#This Row],[Employee Name]]),"-----",VLOOKUP(LeaveTracker[[#This Row],[Employee Name]],Employees[[Employee Name]:[Office]],6))</f>
        <v>-----</v>
      </c>
      <c r="G3532" s="24"/>
      <c r="H3532" s="24"/>
      <c r="I3532" s="57"/>
      <c r="K3532" s="51" t="str">
        <f ca="1">LeaveTracker[[#This Row],[Days]]&amp;" "&amp;LeaveTracker[[#This Row],[Type of Leave]]</f>
        <v xml:space="preserve">0 </v>
      </c>
      <c r="L3532" s="23">
        <f ca="1">NETWORKDAYS(LeaveTracker[[#This Row],[Start Date]],LeaveTracker[[#This Row],[End Date]],lstHolidays)</f>
        <v>0</v>
      </c>
      <c r="M3532" s="27"/>
    </row>
    <row r="3533" spans="1:13" ht="30" customHeight="1" x14ac:dyDescent="0.3">
      <c r="D3533" s="19"/>
      <c r="E3533" s="51" t="str">
        <f>IF(ISBLANK(LeaveTracker[[#This Row],[Employee Name]]),"-----",VLOOKUP(LeaveTracker[[#This Row],[Employee Name]],Employees[[Employee Name]:[Office]],7))</f>
        <v>-----</v>
      </c>
      <c r="F3533" s="51" t="str">
        <f>IF(ISBLANK(LeaveTracker[[#This Row],[Employee Name]]),"-----",VLOOKUP(LeaveTracker[[#This Row],[Employee Name]],Employees[[Employee Name]:[Office]],6))</f>
        <v>-----</v>
      </c>
      <c r="G3533" s="24"/>
      <c r="H3533" s="24"/>
      <c r="I3533" s="57"/>
      <c r="K3533" s="51" t="str">
        <f ca="1">LeaveTracker[[#This Row],[Days]]&amp;" "&amp;LeaveTracker[[#This Row],[Type of Leave]]</f>
        <v xml:space="preserve">0 </v>
      </c>
      <c r="L3533" s="23">
        <f ca="1">NETWORKDAYS(LeaveTracker[[#This Row],[Start Date]],LeaveTracker[[#This Row],[End Date]],lstHolidays)</f>
        <v>0</v>
      </c>
      <c r="M3533" s="27"/>
    </row>
    <row r="3534" spans="1:13" ht="30" customHeight="1" x14ac:dyDescent="0.3">
      <c r="D3534" s="19"/>
      <c r="E3534" s="51" t="str">
        <f>IF(ISBLANK(LeaveTracker[[#This Row],[Employee Name]]),"-----",VLOOKUP(LeaveTracker[[#This Row],[Employee Name]],Employees[[Employee Name]:[Office]],7))</f>
        <v>-----</v>
      </c>
      <c r="F3534" s="51" t="str">
        <f>IF(ISBLANK(LeaveTracker[[#This Row],[Employee Name]]),"-----",VLOOKUP(LeaveTracker[[#This Row],[Employee Name]],Employees[[Employee Name]:[Office]],6))</f>
        <v>-----</v>
      </c>
      <c r="G3534" s="24"/>
      <c r="H3534" s="24"/>
      <c r="I3534" s="57"/>
      <c r="K3534" s="51" t="str">
        <f ca="1">LeaveTracker[[#This Row],[Days]]&amp;" "&amp;LeaveTracker[[#This Row],[Type of Leave]]</f>
        <v xml:space="preserve">0 </v>
      </c>
      <c r="L3534" s="23">
        <f ca="1">NETWORKDAYS(LeaveTracker[[#This Row],[Start Date]],LeaveTracker[[#This Row],[End Date]],lstHolidays)</f>
        <v>0</v>
      </c>
      <c r="M3534" s="27"/>
    </row>
    <row r="3535" spans="1:13" ht="30" customHeight="1" x14ac:dyDescent="0.3">
      <c r="D3535" s="19"/>
      <c r="E3535" s="51" t="str">
        <f>IF(ISBLANK(LeaveTracker[[#This Row],[Employee Name]]),"-----",VLOOKUP(LeaveTracker[[#This Row],[Employee Name]],Employees[[Employee Name]:[Office]],7))</f>
        <v>-----</v>
      </c>
      <c r="F3535" s="51" t="str">
        <f>IF(ISBLANK(LeaveTracker[[#This Row],[Employee Name]]),"-----",VLOOKUP(LeaveTracker[[#This Row],[Employee Name]],Employees[[Employee Name]:[Office]],6))</f>
        <v>-----</v>
      </c>
      <c r="G3535" s="24"/>
      <c r="H3535" s="24"/>
      <c r="I3535" s="57"/>
      <c r="K3535" s="51" t="str">
        <f ca="1">LeaveTracker[[#This Row],[Days]]&amp;" "&amp;LeaveTracker[[#This Row],[Type of Leave]]</f>
        <v xml:space="preserve">0 </v>
      </c>
      <c r="L3535" s="23">
        <f ca="1">NETWORKDAYS(LeaveTracker[[#This Row],[Start Date]],LeaveTracker[[#This Row],[End Date]],lstHolidays)</f>
        <v>0</v>
      </c>
      <c r="M3535" s="27"/>
    </row>
    <row r="3536" spans="1:13" ht="30" customHeight="1" x14ac:dyDescent="0.3">
      <c r="D3536" s="19"/>
      <c r="E3536" s="51" t="str">
        <f>IF(ISBLANK(LeaveTracker[[#This Row],[Employee Name]]),"-----",VLOOKUP(LeaveTracker[[#This Row],[Employee Name]],Employees[[Employee Name]:[Office]],7))</f>
        <v>-----</v>
      </c>
      <c r="F3536" s="51" t="str">
        <f>IF(ISBLANK(LeaveTracker[[#This Row],[Employee Name]]),"-----",VLOOKUP(LeaveTracker[[#This Row],[Employee Name]],Employees[[Employee Name]:[Office]],6))</f>
        <v>-----</v>
      </c>
      <c r="G3536" s="24"/>
      <c r="H3536" s="24"/>
      <c r="I3536" s="57"/>
      <c r="K3536" s="51" t="str">
        <f ca="1">LeaveTracker[[#This Row],[Days]]&amp;" "&amp;LeaveTracker[[#This Row],[Type of Leave]]</f>
        <v xml:space="preserve">0 </v>
      </c>
      <c r="L3536" s="23">
        <f ca="1">NETWORKDAYS(LeaveTracker[[#This Row],[Start Date]],LeaveTracker[[#This Row],[End Date]],lstHolidays)</f>
        <v>0</v>
      </c>
      <c r="M3536" s="27"/>
    </row>
    <row r="3537" spans="4:13" ht="30" customHeight="1" x14ac:dyDescent="0.3">
      <c r="D3537" s="19"/>
      <c r="E3537" s="51" t="str">
        <f>IF(ISBLANK(LeaveTracker[[#This Row],[Employee Name]]),"-----",VLOOKUP(LeaveTracker[[#This Row],[Employee Name]],Employees[[Employee Name]:[Office]],7))</f>
        <v>-----</v>
      </c>
      <c r="F3537" s="51" t="str">
        <f>IF(ISBLANK(LeaveTracker[[#This Row],[Employee Name]]),"-----",VLOOKUP(LeaveTracker[[#This Row],[Employee Name]],Employees[[Employee Name]:[Office]],6))</f>
        <v>-----</v>
      </c>
      <c r="G3537" s="24"/>
      <c r="H3537" s="24"/>
      <c r="I3537" s="57"/>
      <c r="K3537" s="51" t="str">
        <f ca="1">LeaveTracker[[#This Row],[Days]]&amp;" "&amp;LeaveTracker[[#This Row],[Type of Leave]]</f>
        <v xml:space="preserve">0 </v>
      </c>
      <c r="L3537" s="23">
        <f ca="1">NETWORKDAYS(LeaveTracker[[#This Row],[Start Date]],LeaveTracker[[#This Row],[End Date]],lstHolidays)</f>
        <v>0</v>
      </c>
      <c r="M3537" s="27"/>
    </row>
    <row r="3538" spans="4:13" ht="30" customHeight="1" x14ac:dyDescent="0.3">
      <c r="D3538" s="19"/>
      <c r="E3538" s="51" t="str">
        <f>IF(ISBLANK(LeaveTracker[[#This Row],[Employee Name]]),"-----",VLOOKUP(LeaveTracker[[#This Row],[Employee Name]],Employees[[Employee Name]:[Office]],7))</f>
        <v>-----</v>
      </c>
      <c r="F3538" s="51" t="str">
        <f>IF(ISBLANK(LeaveTracker[[#This Row],[Employee Name]]),"-----",VLOOKUP(LeaveTracker[[#This Row],[Employee Name]],Employees[[Employee Name]:[Office]],6))</f>
        <v>-----</v>
      </c>
      <c r="G3538" s="24"/>
      <c r="H3538" s="24"/>
      <c r="I3538" s="57"/>
      <c r="K3538" s="51" t="str">
        <f ca="1">LeaveTracker[[#This Row],[Days]]&amp;" "&amp;LeaveTracker[[#This Row],[Type of Leave]]</f>
        <v xml:space="preserve">0 </v>
      </c>
      <c r="L3538" s="23">
        <f ca="1">NETWORKDAYS(LeaveTracker[[#This Row],[Start Date]],LeaveTracker[[#This Row],[End Date]],lstHolidays)</f>
        <v>0</v>
      </c>
      <c r="M3538" s="27"/>
    </row>
    <row r="3539" spans="4:13" ht="30" customHeight="1" x14ac:dyDescent="0.3">
      <c r="D3539" s="19"/>
      <c r="E3539" s="51" t="str">
        <f>IF(ISBLANK(LeaveTracker[[#This Row],[Employee Name]]),"-----",VLOOKUP(LeaveTracker[[#This Row],[Employee Name]],Employees[[Employee Name]:[Office]],7))</f>
        <v>-----</v>
      </c>
      <c r="F3539" s="51" t="str">
        <f>IF(ISBLANK(LeaveTracker[[#This Row],[Employee Name]]),"-----",VLOOKUP(LeaveTracker[[#This Row],[Employee Name]],Employees[[Employee Name]:[Office]],6))</f>
        <v>-----</v>
      </c>
      <c r="G3539" s="24"/>
      <c r="H3539" s="24"/>
      <c r="I3539" s="57"/>
      <c r="K3539" s="51" t="str">
        <f ca="1">LeaveTracker[[#This Row],[Days]]&amp;" "&amp;LeaveTracker[[#This Row],[Type of Leave]]</f>
        <v xml:space="preserve">0 </v>
      </c>
      <c r="L3539" s="23">
        <f ca="1">NETWORKDAYS(LeaveTracker[[#This Row],[Start Date]],LeaveTracker[[#This Row],[End Date]],lstHolidays)</f>
        <v>0</v>
      </c>
      <c r="M3539" s="27"/>
    </row>
    <row r="3540" spans="4:13" ht="30" customHeight="1" x14ac:dyDescent="0.3">
      <c r="D3540" s="19"/>
      <c r="E3540" s="51" t="str">
        <f>IF(ISBLANK(LeaveTracker[[#This Row],[Employee Name]]),"-----",VLOOKUP(LeaveTracker[[#This Row],[Employee Name]],Employees[[Employee Name]:[Office]],7))</f>
        <v>-----</v>
      </c>
      <c r="F3540" s="51" t="str">
        <f>IF(ISBLANK(LeaveTracker[[#This Row],[Employee Name]]),"-----",VLOOKUP(LeaveTracker[[#This Row],[Employee Name]],Employees[[Employee Name]:[Office]],6))</f>
        <v>-----</v>
      </c>
      <c r="G3540" s="24"/>
      <c r="H3540" s="24"/>
      <c r="I3540" s="57"/>
      <c r="K3540" s="51" t="str">
        <f ca="1">LeaveTracker[[#This Row],[Days]]&amp;" "&amp;LeaveTracker[[#This Row],[Type of Leave]]</f>
        <v xml:space="preserve">0 </v>
      </c>
      <c r="L3540" s="23">
        <f ca="1">NETWORKDAYS(LeaveTracker[[#This Row],[Start Date]],LeaveTracker[[#This Row],[End Date]],lstHolidays)</f>
        <v>0</v>
      </c>
      <c r="M3540" s="27"/>
    </row>
    <row r="3541" spans="4:13" ht="30" customHeight="1" x14ac:dyDescent="0.3">
      <c r="D3541" s="19"/>
      <c r="E3541" s="51" t="str">
        <f>IF(ISBLANK(LeaveTracker[[#This Row],[Employee Name]]),"-----",VLOOKUP(LeaveTracker[[#This Row],[Employee Name]],Employees[[Employee Name]:[Office]],7))</f>
        <v>-----</v>
      </c>
      <c r="F3541" s="51" t="str">
        <f>IF(ISBLANK(LeaveTracker[[#This Row],[Employee Name]]),"-----",VLOOKUP(LeaveTracker[[#This Row],[Employee Name]],Employees[[Employee Name]:[Office]],6))</f>
        <v>-----</v>
      </c>
      <c r="G3541" s="24"/>
      <c r="H3541" s="24"/>
      <c r="I3541" s="57"/>
      <c r="K3541" s="51" t="str">
        <f ca="1">LeaveTracker[[#This Row],[Days]]&amp;" "&amp;LeaveTracker[[#This Row],[Type of Leave]]</f>
        <v xml:space="preserve">0 </v>
      </c>
      <c r="L3541" s="23">
        <f ca="1">NETWORKDAYS(LeaveTracker[[#This Row],[Start Date]],LeaveTracker[[#This Row],[End Date]],lstHolidays)</f>
        <v>0</v>
      </c>
      <c r="M3541" s="27"/>
    </row>
    <row r="3542" spans="4:13" ht="30" customHeight="1" x14ac:dyDescent="0.3">
      <c r="D3542" s="19"/>
      <c r="E3542" s="51" t="str">
        <f>IF(ISBLANK(LeaveTracker[[#This Row],[Employee Name]]),"-----",VLOOKUP(LeaveTracker[[#This Row],[Employee Name]],Employees[[Employee Name]:[Office]],7))</f>
        <v>-----</v>
      </c>
      <c r="F3542" s="51" t="str">
        <f>IF(ISBLANK(LeaveTracker[[#This Row],[Employee Name]]),"-----",VLOOKUP(LeaveTracker[[#This Row],[Employee Name]],Employees[[Employee Name]:[Office]],6))</f>
        <v>-----</v>
      </c>
      <c r="G3542" s="24"/>
      <c r="H3542" s="24"/>
      <c r="I3542" s="57"/>
      <c r="K3542" s="51" t="str">
        <f ca="1">LeaveTracker[[#This Row],[Days]]&amp;" "&amp;LeaveTracker[[#This Row],[Type of Leave]]</f>
        <v xml:space="preserve">0 </v>
      </c>
      <c r="L3542" s="23">
        <f ca="1">NETWORKDAYS(LeaveTracker[[#This Row],[Start Date]],LeaveTracker[[#This Row],[End Date]],lstHolidays)</f>
        <v>0</v>
      </c>
      <c r="M3542" s="27"/>
    </row>
    <row r="3543" spans="4:13" ht="30" customHeight="1" x14ac:dyDescent="0.3">
      <c r="D3543" s="19"/>
      <c r="E3543" s="51" t="str">
        <f>IF(ISBLANK(LeaveTracker[[#This Row],[Employee Name]]),"-----",VLOOKUP(LeaveTracker[[#This Row],[Employee Name]],Employees[[Employee Name]:[Office]],7))</f>
        <v>-----</v>
      </c>
      <c r="F3543" s="51" t="str">
        <f>IF(ISBLANK(LeaveTracker[[#This Row],[Employee Name]]),"-----",VLOOKUP(LeaveTracker[[#This Row],[Employee Name]],Employees[[Employee Name]:[Office]],6))</f>
        <v>-----</v>
      </c>
      <c r="G3543" s="24"/>
      <c r="H3543" s="24"/>
      <c r="I3543" s="57"/>
      <c r="K3543" s="51" t="str">
        <f ca="1">LeaveTracker[[#This Row],[Days]]&amp;" "&amp;LeaveTracker[[#This Row],[Type of Leave]]</f>
        <v xml:space="preserve">0 </v>
      </c>
      <c r="L3543" s="23">
        <f ca="1">NETWORKDAYS(LeaveTracker[[#This Row],[Start Date]],LeaveTracker[[#This Row],[End Date]],lstHolidays)</f>
        <v>0</v>
      </c>
      <c r="M3543" s="27"/>
    </row>
    <row r="3544" spans="4:13" ht="30" customHeight="1" x14ac:dyDescent="0.3">
      <c r="D3544" s="19"/>
      <c r="E3544" s="51" t="str">
        <f>IF(ISBLANK(LeaveTracker[[#This Row],[Employee Name]]),"-----",VLOOKUP(LeaveTracker[[#This Row],[Employee Name]],Employees[[Employee Name]:[Office]],7))</f>
        <v>-----</v>
      </c>
      <c r="F3544" s="51" t="str">
        <f>IF(ISBLANK(LeaveTracker[[#This Row],[Employee Name]]),"-----",VLOOKUP(LeaveTracker[[#This Row],[Employee Name]],Employees[[Employee Name]:[Office]],6))</f>
        <v>-----</v>
      </c>
      <c r="G3544" s="24"/>
      <c r="H3544" s="24"/>
      <c r="I3544" s="57"/>
      <c r="K3544" s="51" t="str">
        <f ca="1">LeaveTracker[[#This Row],[Days]]&amp;" "&amp;LeaveTracker[[#This Row],[Type of Leave]]</f>
        <v xml:space="preserve">0 </v>
      </c>
      <c r="L3544" s="23">
        <f ca="1">NETWORKDAYS(LeaveTracker[[#This Row],[Start Date]],LeaveTracker[[#This Row],[End Date]],lstHolidays)</f>
        <v>0</v>
      </c>
      <c r="M3544" s="27"/>
    </row>
    <row r="3545" spans="4:13" ht="30" customHeight="1" x14ac:dyDescent="0.3">
      <c r="D3545" s="19"/>
      <c r="E3545" s="51" t="str">
        <f>IF(ISBLANK(LeaveTracker[[#This Row],[Employee Name]]),"-----",VLOOKUP(LeaveTracker[[#This Row],[Employee Name]],Employees[[Employee Name]:[Office]],7))</f>
        <v>-----</v>
      </c>
      <c r="F3545" s="51" t="str">
        <f>IF(ISBLANK(LeaveTracker[[#This Row],[Employee Name]]),"-----",VLOOKUP(LeaveTracker[[#This Row],[Employee Name]],Employees[[Employee Name]:[Office]],6))</f>
        <v>-----</v>
      </c>
      <c r="G3545" s="24"/>
      <c r="H3545" s="24"/>
      <c r="I3545" s="57"/>
      <c r="K3545" s="51" t="str">
        <f ca="1">LeaveTracker[[#This Row],[Days]]&amp;" "&amp;LeaveTracker[[#This Row],[Type of Leave]]</f>
        <v xml:space="preserve">0 </v>
      </c>
      <c r="L3545" s="23">
        <f ca="1">NETWORKDAYS(LeaveTracker[[#This Row],[Start Date]],LeaveTracker[[#This Row],[End Date]],lstHolidays)</f>
        <v>0</v>
      </c>
      <c r="M3545" s="27"/>
    </row>
    <row r="3546" spans="4:13" ht="30" customHeight="1" x14ac:dyDescent="0.3">
      <c r="D3546" s="19"/>
      <c r="E3546" s="51" t="str">
        <f>IF(ISBLANK(LeaveTracker[[#This Row],[Employee Name]]),"-----",VLOOKUP(LeaveTracker[[#This Row],[Employee Name]],Employees[[Employee Name]:[Office]],7))</f>
        <v>-----</v>
      </c>
      <c r="F3546" s="51" t="str">
        <f>IF(ISBLANK(LeaveTracker[[#This Row],[Employee Name]]),"-----",VLOOKUP(LeaveTracker[[#This Row],[Employee Name]],Employees[[Employee Name]:[Office]],6))</f>
        <v>-----</v>
      </c>
      <c r="G3546" s="24"/>
      <c r="H3546" s="24"/>
      <c r="I3546" s="57"/>
      <c r="K3546" s="51" t="str">
        <f ca="1">LeaveTracker[[#This Row],[Days]]&amp;" "&amp;LeaveTracker[[#This Row],[Type of Leave]]</f>
        <v xml:space="preserve">0 </v>
      </c>
      <c r="L3546" s="23">
        <f ca="1">NETWORKDAYS(LeaveTracker[[#This Row],[Start Date]],LeaveTracker[[#This Row],[End Date]],lstHolidays)</f>
        <v>0</v>
      </c>
      <c r="M3546" s="27"/>
    </row>
    <row r="3547" spans="4:13" ht="30" customHeight="1" x14ac:dyDescent="0.3">
      <c r="D3547" s="19"/>
      <c r="E3547" s="51" t="str">
        <f>IF(ISBLANK(LeaveTracker[[#This Row],[Employee Name]]),"-----",VLOOKUP(LeaveTracker[[#This Row],[Employee Name]],Employees[[Employee Name]:[Office]],7))</f>
        <v>-----</v>
      </c>
      <c r="F3547" s="51" t="str">
        <f>IF(ISBLANK(LeaveTracker[[#This Row],[Employee Name]]),"-----",VLOOKUP(LeaveTracker[[#This Row],[Employee Name]],Employees[[Employee Name]:[Office]],6))</f>
        <v>-----</v>
      </c>
      <c r="G3547" s="24"/>
      <c r="H3547" s="24"/>
      <c r="I3547" s="57"/>
      <c r="K3547" s="51" t="str">
        <f ca="1">LeaveTracker[[#This Row],[Days]]&amp;" "&amp;LeaveTracker[[#This Row],[Type of Leave]]</f>
        <v xml:space="preserve">0 </v>
      </c>
      <c r="L3547" s="23">
        <f ca="1">NETWORKDAYS(LeaveTracker[[#This Row],[Start Date]],LeaveTracker[[#This Row],[End Date]],lstHolidays)</f>
        <v>0</v>
      </c>
      <c r="M3547" s="27"/>
    </row>
    <row r="3548" spans="4:13" ht="30" customHeight="1" x14ac:dyDescent="0.3">
      <c r="D3548" s="19"/>
      <c r="E3548" s="51" t="str">
        <f>IF(ISBLANK(LeaveTracker[[#This Row],[Employee Name]]),"-----",VLOOKUP(LeaveTracker[[#This Row],[Employee Name]],Employees[[Employee Name]:[Office]],7))</f>
        <v>-----</v>
      </c>
      <c r="F3548" s="51" t="str">
        <f>IF(ISBLANK(LeaveTracker[[#This Row],[Employee Name]]),"-----",VLOOKUP(LeaveTracker[[#This Row],[Employee Name]],Employees[[Employee Name]:[Office]],6))</f>
        <v>-----</v>
      </c>
      <c r="G3548" s="24"/>
      <c r="H3548" s="24"/>
      <c r="I3548" s="57"/>
      <c r="K3548" s="51" t="str">
        <f ca="1">LeaveTracker[[#This Row],[Days]]&amp;" "&amp;LeaveTracker[[#This Row],[Type of Leave]]</f>
        <v xml:space="preserve">0 </v>
      </c>
      <c r="L3548" s="23">
        <f ca="1">NETWORKDAYS(LeaveTracker[[#This Row],[Start Date]],LeaveTracker[[#This Row],[End Date]],lstHolidays)</f>
        <v>0</v>
      </c>
      <c r="M3548" s="27"/>
    </row>
    <row r="3549" spans="4:13" ht="30" customHeight="1" x14ac:dyDescent="0.3">
      <c r="D3549" s="19"/>
      <c r="E3549" s="51" t="str">
        <f>IF(ISBLANK(LeaveTracker[[#This Row],[Employee Name]]),"-----",VLOOKUP(LeaveTracker[[#This Row],[Employee Name]],Employees[[Employee Name]:[Office]],7))</f>
        <v>-----</v>
      </c>
      <c r="F3549" s="51" t="str">
        <f>IF(ISBLANK(LeaveTracker[[#This Row],[Employee Name]]),"-----",VLOOKUP(LeaveTracker[[#This Row],[Employee Name]],Employees[[Employee Name]:[Office]],6))</f>
        <v>-----</v>
      </c>
      <c r="G3549" s="24"/>
      <c r="H3549" s="24"/>
      <c r="I3549" s="57"/>
      <c r="K3549" s="51" t="str">
        <f ca="1">LeaveTracker[[#This Row],[Days]]&amp;" "&amp;LeaveTracker[[#This Row],[Type of Leave]]</f>
        <v xml:space="preserve">0 </v>
      </c>
      <c r="L3549" s="23">
        <f ca="1">NETWORKDAYS(LeaveTracker[[#This Row],[Start Date]],LeaveTracker[[#This Row],[End Date]],lstHolidays)</f>
        <v>0</v>
      </c>
      <c r="M3549" s="27"/>
    </row>
    <row r="3550" spans="4:13" ht="30" customHeight="1" x14ac:dyDescent="0.3">
      <c r="D3550" s="19"/>
      <c r="E3550" s="51" t="str">
        <f>IF(ISBLANK(LeaveTracker[[#This Row],[Employee Name]]),"-----",VLOOKUP(LeaveTracker[[#This Row],[Employee Name]],Employees[[Employee Name]:[Office]],7))</f>
        <v>-----</v>
      </c>
      <c r="F3550" s="51" t="str">
        <f>IF(ISBLANK(LeaveTracker[[#This Row],[Employee Name]]),"-----",VLOOKUP(LeaveTracker[[#This Row],[Employee Name]],Employees[[Employee Name]:[Office]],6))</f>
        <v>-----</v>
      </c>
      <c r="G3550" s="24"/>
      <c r="H3550" s="24"/>
      <c r="I3550" s="57"/>
      <c r="K3550" s="51" t="str">
        <f ca="1">LeaveTracker[[#This Row],[Days]]&amp;" "&amp;LeaveTracker[[#This Row],[Type of Leave]]</f>
        <v xml:space="preserve">0 </v>
      </c>
      <c r="L3550" s="23">
        <f ca="1">NETWORKDAYS(LeaveTracker[[#This Row],[Start Date]],LeaveTracker[[#This Row],[End Date]],lstHolidays)</f>
        <v>0</v>
      </c>
      <c r="M3550" s="27"/>
    </row>
    <row r="3551" spans="4:13" ht="30" customHeight="1" x14ac:dyDescent="0.3">
      <c r="D3551" s="19"/>
      <c r="E3551" s="51" t="str">
        <f>IF(ISBLANK(LeaveTracker[[#This Row],[Employee Name]]),"-----",VLOOKUP(LeaveTracker[[#This Row],[Employee Name]],Employees[[Employee Name]:[Office]],7))</f>
        <v>-----</v>
      </c>
      <c r="F3551" s="51" t="str">
        <f>IF(ISBLANK(LeaveTracker[[#This Row],[Employee Name]]),"-----",VLOOKUP(LeaveTracker[[#This Row],[Employee Name]],Employees[[Employee Name]:[Office]],6))</f>
        <v>-----</v>
      </c>
      <c r="G3551" s="24"/>
      <c r="H3551" s="24"/>
      <c r="I3551" s="57"/>
      <c r="K3551" s="51" t="str">
        <f ca="1">LeaveTracker[[#This Row],[Days]]&amp;" "&amp;LeaveTracker[[#This Row],[Type of Leave]]</f>
        <v xml:space="preserve">0 </v>
      </c>
      <c r="L3551" s="23">
        <f ca="1">NETWORKDAYS(LeaveTracker[[#This Row],[Start Date]],LeaveTracker[[#This Row],[End Date]],lstHolidays)</f>
        <v>0</v>
      </c>
      <c r="M3551" s="27"/>
    </row>
    <row r="3552" spans="4:13" ht="30" customHeight="1" x14ac:dyDescent="0.3">
      <c r="D3552" s="19"/>
      <c r="E3552" s="51" t="str">
        <f>IF(ISBLANK(LeaveTracker[[#This Row],[Employee Name]]),"-----",VLOOKUP(LeaveTracker[[#This Row],[Employee Name]],Employees[[Employee Name]:[Office]],7))</f>
        <v>-----</v>
      </c>
      <c r="F3552" s="51" t="str">
        <f>IF(ISBLANK(LeaveTracker[[#This Row],[Employee Name]]),"-----",VLOOKUP(LeaveTracker[[#This Row],[Employee Name]],Employees[[Employee Name]:[Office]],6))</f>
        <v>-----</v>
      </c>
      <c r="G3552" s="24"/>
      <c r="H3552" s="24"/>
      <c r="I3552" s="57"/>
      <c r="K3552" s="51" t="str">
        <f ca="1">LeaveTracker[[#This Row],[Days]]&amp;" "&amp;LeaveTracker[[#This Row],[Type of Leave]]</f>
        <v xml:space="preserve">0 </v>
      </c>
      <c r="L3552" s="23">
        <f ca="1">NETWORKDAYS(LeaveTracker[[#This Row],[Start Date]],LeaveTracker[[#This Row],[End Date]],lstHolidays)</f>
        <v>0</v>
      </c>
      <c r="M3552" s="27"/>
    </row>
    <row r="3553" spans="4:13" ht="30" customHeight="1" x14ac:dyDescent="0.3">
      <c r="D3553" s="19"/>
      <c r="E3553" s="51" t="str">
        <f>IF(ISBLANK(LeaveTracker[[#This Row],[Employee Name]]),"-----",VLOOKUP(LeaveTracker[[#This Row],[Employee Name]],Employees[[Employee Name]:[Office]],7))</f>
        <v>-----</v>
      </c>
      <c r="F3553" s="51" t="str">
        <f>IF(ISBLANK(LeaveTracker[[#This Row],[Employee Name]]),"-----",VLOOKUP(LeaveTracker[[#This Row],[Employee Name]],Employees[[Employee Name]:[Office]],6))</f>
        <v>-----</v>
      </c>
      <c r="G3553" s="24"/>
      <c r="H3553" s="24"/>
      <c r="I3553" s="57"/>
      <c r="K3553" s="51" t="str">
        <f ca="1">LeaveTracker[[#This Row],[Days]]&amp;" "&amp;LeaveTracker[[#This Row],[Type of Leave]]</f>
        <v xml:space="preserve">0 </v>
      </c>
      <c r="L3553" s="23">
        <f ca="1">NETWORKDAYS(LeaveTracker[[#This Row],[Start Date]],LeaveTracker[[#This Row],[End Date]],lstHolidays)</f>
        <v>0</v>
      </c>
      <c r="M3553" s="27"/>
    </row>
    <row r="3554" spans="4:13" ht="30" customHeight="1" x14ac:dyDescent="0.3">
      <c r="D3554" s="19"/>
      <c r="E3554" s="51" t="str">
        <f>IF(ISBLANK(LeaveTracker[[#This Row],[Employee Name]]),"-----",VLOOKUP(LeaveTracker[[#This Row],[Employee Name]],Employees[[Employee Name]:[Office]],7))</f>
        <v>-----</v>
      </c>
      <c r="F3554" s="51" t="str">
        <f>IF(ISBLANK(LeaveTracker[[#This Row],[Employee Name]]),"-----",VLOOKUP(LeaveTracker[[#This Row],[Employee Name]],Employees[[Employee Name]:[Office]],6))</f>
        <v>-----</v>
      </c>
      <c r="G3554" s="24"/>
      <c r="H3554" s="24"/>
      <c r="I3554" s="57"/>
      <c r="K3554" s="51" t="str">
        <f ca="1">LeaveTracker[[#This Row],[Days]]&amp;" "&amp;LeaveTracker[[#This Row],[Type of Leave]]</f>
        <v xml:space="preserve">0 </v>
      </c>
      <c r="L3554" s="23">
        <f ca="1">NETWORKDAYS(LeaveTracker[[#This Row],[Start Date]],LeaveTracker[[#This Row],[End Date]],lstHolidays)</f>
        <v>0</v>
      </c>
      <c r="M3554" s="27"/>
    </row>
    <row r="3555" spans="4:13" ht="30" customHeight="1" x14ac:dyDescent="0.3">
      <c r="D3555" s="19"/>
      <c r="E3555" s="51" t="str">
        <f>IF(ISBLANK(LeaveTracker[[#This Row],[Employee Name]]),"-----",VLOOKUP(LeaveTracker[[#This Row],[Employee Name]],Employees[[Employee Name]:[Office]],7))</f>
        <v>-----</v>
      </c>
      <c r="F3555" s="51" t="str">
        <f>IF(ISBLANK(LeaveTracker[[#This Row],[Employee Name]]),"-----",VLOOKUP(LeaveTracker[[#This Row],[Employee Name]],Employees[[Employee Name]:[Office]],6))</f>
        <v>-----</v>
      </c>
      <c r="G3555" s="24"/>
      <c r="H3555" s="24"/>
      <c r="I3555" s="57"/>
      <c r="K3555" s="51" t="str">
        <f ca="1">LeaveTracker[[#This Row],[Days]]&amp;" "&amp;LeaveTracker[[#This Row],[Type of Leave]]</f>
        <v xml:space="preserve">0 </v>
      </c>
      <c r="L3555" s="23">
        <f ca="1">NETWORKDAYS(LeaveTracker[[#This Row],[Start Date]],LeaveTracker[[#This Row],[End Date]],lstHolidays)</f>
        <v>0</v>
      </c>
      <c r="M3555" s="27"/>
    </row>
    <row r="3556" spans="4:13" ht="30" customHeight="1" x14ac:dyDescent="0.3">
      <c r="D3556" s="19"/>
      <c r="E3556" s="51" t="str">
        <f>IF(ISBLANK(LeaveTracker[[#This Row],[Employee Name]]),"-----",VLOOKUP(LeaveTracker[[#This Row],[Employee Name]],Employees[[Employee Name]:[Office]],7))</f>
        <v>-----</v>
      </c>
      <c r="F3556" s="51" t="str">
        <f>IF(ISBLANK(LeaveTracker[[#This Row],[Employee Name]]),"-----",VLOOKUP(LeaveTracker[[#This Row],[Employee Name]],Employees[[Employee Name]:[Office]],6))</f>
        <v>-----</v>
      </c>
      <c r="G3556" s="24"/>
      <c r="H3556" s="24"/>
      <c r="I3556" s="57"/>
      <c r="K3556" s="51" t="str">
        <f ca="1">LeaveTracker[[#This Row],[Days]]&amp;" "&amp;LeaveTracker[[#This Row],[Type of Leave]]</f>
        <v xml:space="preserve">0 </v>
      </c>
      <c r="L3556" s="23">
        <f ca="1">NETWORKDAYS(LeaveTracker[[#This Row],[Start Date]],LeaveTracker[[#This Row],[End Date]],lstHolidays)</f>
        <v>0</v>
      </c>
      <c r="M3556" s="27"/>
    </row>
    <row r="3557" spans="4:13" ht="30" customHeight="1" x14ac:dyDescent="0.3">
      <c r="D3557" s="19"/>
      <c r="E3557" s="51" t="str">
        <f>IF(ISBLANK(LeaveTracker[[#This Row],[Employee Name]]),"-----",VLOOKUP(LeaveTracker[[#This Row],[Employee Name]],Employees[[Employee Name]:[Office]],7))</f>
        <v>-----</v>
      </c>
      <c r="F3557" s="51" t="str">
        <f>IF(ISBLANK(LeaveTracker[[#This Row],[Employee Name]]),"-----",VLOOKUP(LeaveTracker[[#This Row],[Employee Name]],Employees[[Employee Name]:[Office]],6))</f>
        <v>-----</v>
      </c>
      <c r="G3557" s="24"/>
      <c r="H3557" s="24"/>
      <c r="I3557" s="57"/>
      <c r="K3557" s="51" t="str">
        <f ca="1">LeaveTracker[[#This Row],[Days]]&amp;" "&amp;LeaveTracker[[#This Row],[Type of Leave]]</f>
        <v xml:space="preserve">0 </v>
      </c>
      <c r="L3557" s="23">
        <f ca="1">NETWORKDAYS(LeaveTracker[[#This Row],[Start Date]],LeaveTracker[[#This Row],[End Date]],lstHolidays)</f>
        <v>0</v>
      </c>
      <c r="M3557" s="27"/>
    </row>
    <row r="3558" spans="4:13" ht="30" customHeight="1" x14ac:dyDescent="0.3">
      <c r="D3558" s="19"/>
      <c r="E3558" s="51" t="str">
        <f>IF(ISBLANK(LeaveTracker[[#This Row],[Employee Name]]),"-----",VLOOKUP(LeaveTracker[[#This Row],[Employee Name]],Employees[[Employee Name]:[Office]],7))</f>
        <v>-----</v>
      </c>
      <c r="F3558" s="51" t="str">
        <f>IF(ISBLANK(LeaveTracker[[#This Row],[Employee Name]]),"-----",VLOOKUP(LeaveTracker[[#This Row],[Employee Name]],Employees[[Employee Name]:[Office]],6))</f>
        <v>-----</v>
      </c>
      <c r="G3558" s="24"/>
      <c r="H3558" s="24"/>
      <c r="I3558" s="57"/>
      <c r="K3558" s="51" t="str">
        <f ca="1">LeaveTracker[[#This Row],[Days]]&amp;" "&amp;LeaveTracker[[#This Row],[Type of Leave]]</f>
        <v xml:space="preserve">0 </v>
      </c>
      <c r="L3558" s="23">
        <f ca="1">NETWORKDAYS(LeaveTracker[[#This Row],[Start Date]],LeaveTracker[[#This Row],[End Date]],lstHolidays)</f>
        <v>0</v>
      </c>
      <c r="M3558" s="27"/>
    </row>
    <row r="3559" spans="4:13" ht="30" customHeight="1" x14ac:dyDescent="0.3">
      <c r="D3559" s="19"/>
      <c r="E3559" s="51" t="str">
        <f>IF(ISBLANK(LeaveTracker[[#This Row],[Employee Name]]),"-----",VLOOKUP(LeaveTracker[[#This Row],[Employee Name]],Employees[[Employee Name]:[Office]],7))</f>
        <v>-----</v>
      </c>
      <c r="F3559" s="51" t="str">
        <f>IF(ISBLANK(LeaveTracker[[#This Row],[Employee Name]]),"-----",VLOOKUP(LeaveTracker[[#This Row],[Employee Name]],Employees[[Employee Name]:[Office]],6))</f>
        <v>-----</v>
      </c>
      <c r="G3559" s="24"/>
      <c r="H3559" s="24"/>
      <c r="I3559" s="57"/>
      <c r="K3559" s="51" t="str">
        <f ca="1">LeaveTracker[[#This Row],[Days]]&amp;" "&amp;LeaveTracker[[#This Row],[Type of Leave]]</f>
        <v xml:space="preserve">0 </v>
      </c>
      <c r="L3559" s="23">
        <f ca="1">NETWORKDAYS(LeaveTracker[[#This Row],[Start Date]],LeaveTracker[[#This Row],[End Date]],lstHolidays)</f>
        <v>0</v>
      </c>
      <c r="M3559" s="27"/>
    </row>
    <row r="3560" spans="4:13" ht="30" customHeight="1" x14ac:dyDescent="0.3">
      <c r="D3560" s="19"/>
      <c r="E3560" s="51" t="str">
        <f>IF(ISBLANK(LeaveTracker[[#This Row],[Employee Name]]),"-----",VLOOKUP(LeaveTracker[[#This Row],[Employee Name]],Employees[[Employee Name]:[Office]],7))</f>
        <v>-----</v>
      </c>
      <c r="F3560" s="51" t="str">
        <f>IF(ISBLANK(LeaveTracker[[#This Row],[Employee Name]]),"-----",VLOOKUP(LeaveTracker[[#This Row],[Employee Name]],Employees[[Employee Name]:[Office]],6))</f>
        <v>-----</v>
      </c>
      <c r="G3560" s="24"/>
      <c r="H3560" s="24"/>
      <c r="I3560" s="57"/>
      <c r="K3560" s="51" t="str">
        <f ca="1">LeaveTracker[[#This Row],[Days]]&amp;" "&amp;LeaveTracker[[#This Row],[Type of Leave]]</f>
        <v xml:space="preserve">0 </v>
      </c>
      <c r="L3560" s="23">
        <f ca="1">NETWORKDAYS(LeaveTracker[[#This Row],[Start Date]],LeaveTracker[[#This Row],[End Date]],lstHolidays)</f>
        <v>0</v>
      </c>
      <c r="M3560" s="27"/>
    </row>
    <row r="3561" spans="4:13" ht="30" customHeight="1" x14ac:dyDescent="0.3">
      <c r="D3561" s="19"/>
      <c r="E3561" s="51" t="str">
        <f>IF(ISBLANK(LeaveTracker[[#This Row],[Employee Name]]),"-----",VLOOKUP(LeaveTracker[[#This Row],[Employee Name]],Employees[[Employee Name]:[Office]],7))</f>
        <v>-----</v>
      </c>
      <c r="F3561" s="51" t="str">
        <f>IF(ISBLANK(LeaveTracker[[#This Row],[Employee Name]]),"-----",VLOOKUP(LeaveTracker[[#This Row],[Employee Name]],Employees[[Employee Name]:[Office]],6))</f>
        <v>-----</v>
      </c>
      <c r="G3561" s="24"/>
      <c r="H3561" s="24"/>
      <c r="I3561" s="57"/>
      <c r="K3561" s="51" t="str">
        <f ca="1">LeaveTracker[[#This Row],[Days]]&amp;" "&amp;LeaveTracker[[#This Row],[Type of Leave]]</f>
        <v xml:space="preserve">0 </v>
      </c>
      <c r="L3561" s="23">
        <f ca="1">NETWORKDAYS(LeaveTracker[[#This Row],[Start Date]],LeaveTracker[[#This Row],[End Date]],lstHolidays)</f>
        <v>0</v>
      </c>
      <c r="M3561" s="27"/>
    </row>
    <row r="3562" spans="4:13" ht="30" customHeight="1" x14ac:dyDescent="0.3">
      <c r="D3562" s="19"/>
      <c r="E3562" s="51" t="str">
        <f>IF(ISBLANK(LeaveTracker[[#This Row],[Employee Name]]),"-----",VLOOKUP(LeaveTracker[[#This Row],[Employee Name]],Employees[[Employee Name]:[Office]],7))</f>
        <v>-----</v>
      </c>
      <c r="F3562" s="51" t="str">
        <f>IF(ISBLANK(LeaveTracker[[#This Row],[Employee Name]]),"-----",VLOOKUP(LeaveTracker[[#This Row],[Employee Name]],Employees[[Employee Name]:[Office]],6))</f>
        <v>-----</v>
      </c>
      <c r="G3562" s="24"/>
      <c r="H3562" s="24"/>
      <c r="I3562" s="57"/>
      <c r="K3562" s="51" t="str">
        <f ca="1">LeaveTracker[[#This Row],[Days]]&amp;" "&amp;LeaveTracker[[#This Row],[Type of Leave]]</f>
        <v xml:space="preserve">0 </v>
      </c>
      <c r="L3562" s="23">
        <f ca="1">NETWORKDAYS(LeaveTracker[[#This Row],[Start Date]],LeaveTracker[[#This Row],[End Date]],lstHolidays)</f>
        <v>0</v>
      </c>
      <c r="M3562" s="27"/>
    </row>
    <row r="3563" spans="4:13" ht="30" customHeight="1" x14ac:dyDescent="0.3">
      <c r="D3563" s="19"/>
      <c r="E3563" s="51" t="str">
        <f>IF(ISBLANK(LeaveTracker[[#This Row],[Employee Name]]),"-----",VLOOKUP(LeaveTracker[[#This Row],[Employee Name]],Employees[[Employee Name]:[Office]],7))</f>
        <v>-----</v>
      </c>
      <c r="F3563" s="51" t="str">
        <f>IF(ISBLANK(LeaveTracker[[#This Row],[Employee Name]]),"-----",VLOOKUP(LeaveTracker[[#This Row],[Employee Name]],Employees[[Employee Name]:[Office]],6))</f>
        <v>-----</v>
      </c>
      <c r="G3563" s="24"/>
      <c r="H3563" s="24"/>
      <c r="I3563" s="57"/>
      <c r="K3563" s="51" t="str">
        <f ca="1">LeaveTracker[[#This Row],[Days]]&amp;" "&amp;LeaveTracker[[#This Row],[Type of Leave]]</f>
        <v xml:space="preserve">0 </v>
      </c>
      <c r="L3563" s="23">
        <f ca="1">NETWORKDAYS(LeaveTracker[[#This Row],[Start Date]],LeaveTracker[[#This Row],[End Date]],lstHolidays)</f>
        <v>0</v>
      </c>
      <c r="M3563" s="27"/>
    </row>
    <row r="3564" spans="4:13" ht="30" customHeight="1" x14ac:dyDescent="0.3">
      <c r="D3564" s="19"/>
      <c r="E3564" s="51" t="str">
        <f>IF(ISBLANK(LeaveTracker[[#This Row],[Employee Name]]),"-----",VLOOKUP(LeaveTracker[[#This Row],[Employee Name]],Employees[[Employee Name]:[Office]],7))</f>
        <v>-----</v>
      </c>
      <c r="F3564" s="51" t="str">
        <f>IF(ISBLANK(LeaveTracker[[#This Row],[Employee Name]]),"-----",VLOOKUP(LeaveTracker[[#This Row],[Employee Name]],Employees[[Employee Name]:[Office]],6))</f>
        <v>-----</v>
      </c>
      <c r="G3564" s="24"/>
      <c r="H3564" s="24"/>
      <c r="I3564" s="57"/>
      <c r="K3564" s="51" t="str">
        <f ca="1">LeaveTracker[[#This Row],[Days]]&amp;" "&amp;LeaveTracker[[#This Row],[Type of Leave]]</f>
        <v xml:space="preserve">0 </v>
      </c>
      <c r="L3564" s="23">
        <f ca="1">NETWORKDAYS(LeaveTracker[[#This Row],[Start Date]],LeaveTracker[[#This Row],[End Date]],lstHolidays)</f>
        <v>0</v>
      </c>
      <c r="M3564" s="27"/>
    </row>
    <row r="3565" spans="4:13" ht="30" customHeight="1" x14ac:dyDescent="0.3">
      <c r="D3565" s="19"/>
      <c r="E3565" s="51" t="str">
        <f>IF(ISBLANK(LeaveTracker[[#This Row],[Employee Name]]),"-----",VLOOKUP(LeaveTracker[[#This Row],[Employee Name]],Employees[[Employee Name]:[Office]],7))</f>
        <v>-----</v>
      </c>
      <c r="F3565" s="51" t="str">
        <f>IF(ISBLANK(LeaveTracker[[#This Row],[Employee Name]]),"-----",VLOOKUP(LeaveTracker[[#This Row],[Employee Name]],Employees[[Employee Name]:[Office]],6))</f>
        <v>-----</v>
      </c>
      <c r="G3565" s="24"/>
      <c r="H3565" s="24"/>
      <c r="I3565" s="57"/>
      <c r="K3565" s="51" t="str">
        <f ca="1">LeaveTracker[[#This Row],[Days]]&amp;" "&amp;LeaveTracker[[#This Row],[Type of Leave]]</f>
        <v xml:space="preserve">0 </v>
      </c>
      <c r="L3565" s="23">
        <f ca="1">NETWORKDAYS(LeaveTracker[[#This Row],[Start Date]],LeaveTracker[[#This Row],[End Date]],lstHolidays)</f>
        <v>0</v>
      </c>
      <c r="M3565" s="27"/>
    </row>
    <row r="3566" spans="4:13" ht="30" customHeight="1" x14ac:dyDescent="0.3">
      <c r="D3566" s="19"/>
      <c r="E3566" s="51" t="str">
        <f>IF(ISBLANK(LeaveTracker[[#This Row],[Employee Name]]),"-----",VLOOKUP(LeaveTracker[[#This Row],[Employee Name]],Employees[[Employee Name]:[Office]],7))</f>
        <v>-----</v>
      </c>
      <c r="F3566" s="51" t="str">
        <f>IF(ISBLANK(LeaveTracker[[#This Row],[Employee Name]]),"-----",VLOOKUP(LeaveTracker[[#This Row],[Employee Name]],Employees[[Employee Name]:[Office]],6))</f>
        <v>-----</v>
      </c>
      <c r="G3566" s="24"/>
      <c r="H3566" s="24"/>
      <c r="I3566" s="57"/>
      <c r="K3566" s="51" t="str">
        <f ca="1">LeaveTracker[[#This Row],[Days]]&amp;" "&amp;LeaveTracker[[#This Row],[Type of Leave]]</f>
        <v xml:space="preserve">0 </v>
      </c>
      <c r="L3566" s="23">
        <f ca="1">NETWORKDAYS(LeaveTracker[[#This Row],[Start Date]],LeaveTracker[[#This Row],[End Date]],lstHolidays)</f>
        <v>0</v>
      </c>
      <c r="M3566" s="27"/>
    </row>
    <row r="3567" spans="4:13" ht="30" customHeight="1" x14ac:dyDescent="0.3">
      <c r="D3567" s="19"/>
      <c r="E3567" s="51" t="str">
        <f>IF(ISBLANK(LeaveTracker[[#This Row],[Employee Name]]),"-----",VLOOKUP(LeaveTracker[[#This Row],[Employee Name]],Employees[[Employee Name]:[Office]],7))</f>
        <v>-----</v>
      </c>
      <c r="F3567" s="51" t="str">
        <f>IF(ISBLANK(LeaveTracker[[#This Row],[Employee Name]]),"-----",VLOOKUP(LeaveTracker[[#This Row],[Employee Name]],Employees[[Employee Name]:[Office]],6))</f>
        <v>-----</v>
      </c>
      <c r="G3567" s="24"/>
      <c r="H3567" s="24"/>
      <c r="I3567" s="57"/>
      <c r="K3567" s="51" t="str">
        <f ca="1">LeaveTracker[[#This Row],[Days]]&amp;" "&amp;LeaveTracker[[#This Row],[Type of Leave]]</f>
        <v xml:space="preserve">0 </v>
      </c>
      <c r="L3567" s="23">
        <f ca="1">NETWORKDAYS(LeaveTracker[[#This Row],[Start Date]],LeaveTracker[[#This Row],[End Date]],lstHolidays)</f>
        <v>0</v>
      </c>
      <c r="M3567" s="27"/>
    </row>
    <row r="3568" spans="4:13" ht="30" customHeight="1" x14ac:dyDescent="0.3">
      <c r="D3568" s="19"/>
      <c r="E3568" s="51" t="str">
        <f>IF(ISBLANK(LeaveTracker[[#This Row],[Employee Name]]),"-----",VLOOKUP(LeaveTracker[[#This Row],[Employee Name]],Employees[[Employee Name]:[Office]],7))</f>
        <v>-----</v>
      </c>
      <c r="F3568" s="51" t="str">
        <f>IF(ISBLANK(LeaveTracker[[#This Row],[Employee Name]]),"-----",VLOOKUP(LeaveTracker[[#This Row],[Employee Name]],Employees[[Employee Name]:[Office]],6))</f>
        <v>-----</v>
      </c>
      <c r="G3568" s="24"/>
      <c r="H3568" s="24"/>
      <c r="I3568" s="57"/>
      <c r="K3568" s="51" t="str">
        <f ca="1">LeaveTracker[[#This Row],[Days]]&amp;" "&amp;LeaveTracker[[#This Row],[Type of Leave]]</f>
        <v xml:space="preserve">0 </v>
      </c>
      <c r="L3568" s="23">
        <f ca="1">NETWORKDAYS(LeaveTracker[[#This Row],[Start Date]],LeaveTracker[[#This Row],[End Date]],lstHolidays)</f>
        <v>0</v>
      </c>
      <c r="M3568" s="27"/>
    </row>
    <row r="3569" spans="4:13" ht="30" customHeight="1" x14ac:dyDescent="0.3">
      <c r="D3569" s="19"/>
      <c r="E3569" s="51" t="str">
        <f>IF(ISBLANK(LeaveTracker[[#This Row],[Employee Name]]),"-----",VLOOKUP(LeaveTracker[[#This Row],[Employee Name]],Employees[[Employee Name]:[Office]],7))</f>
        <v>-----</v>
      </c>
      <c r="F3569" s="51" t="str">
        <f>IF(ISBLANK(LeaveTracker[[#This Row],[Employee Name]]),"-----",VLOOKUP(LeaveTracker[[#This Row],[Employee Name]],Employees[[Employee Name]:[Office]],6))</f>
        <v>-----</v>
      </c>
      <c r="G3569" s="24"/>
      <c r="H3569" s="24"/>
      <c r="I3569" s="57"/>
      <c r="K3569" s="51" t="str">
        <f ca="1">LeaveTracker[[#This Row],[Days]]&amp;" "&amp;LeaveTracker[[#This Row],[Type of Leave]]</f>
        <v xml:space="preserve">0 </v>
      </c>
      <c r="L3569" s="23">
        <f ca="1">NETWORKDAYS(LeaveTracker[[#This Row],[Start Date]],LeaveTracker[[#This Row],[End Date]],lstHolidays)</f>
        <v>0</v>
      </c>
      <c r="M3569" s="27"/>
    </row>
    <row r="3570" spans="4:13" ht="30" customHeight="1" x14ac:dyDescent="0.3">
      <c r="D3570" s="19"/>
      <c r="E3570" s="51" t="str">
        <f>IF(ISBLANK(LeaveTracker[[#This Row],[Employee Name]]),"-----",VLOOKUP(LeaveTracker[[#This Row],[Employee Name]],Employees[[Employee Name]:[Office]],7))</f>
        <v>-----</v>
      </c>
      <c r="F3570" s="51" t="str">
        <f>IF(ISBLANK(LeaveTracker[[#This Row],[Employee Name]]),"-----",VLOOKUP(LeaveTracker[[#This Row],[Employee Name]],Employees[[Employee Name]:[Office]],6))</f>
        <v>-----</v>
      </c>
      <c r="G3570" s="24"/>
      <c r="H3570" s="24"/>
      <c r="I3570" s="57"/>
      <c r="K3570" s="51" t="str">
        <f ca="1">LeaveTracker[[#This Row],[Days]]&amp;" "&amp;LeaveTracker[[#This Row],[Type of Leave]]</f>
        <v xml:space="preserve">0 </v>
      </c>
      <c r="L3570" s="23">
        <f ca="1">NETWORKDAYS(LeaveTracker[[#This Row],[Start Date]],LeaveTracker[[#This Row],[End Date]],lstHolidays)</f>
        <v>0</v>
      </c>
      <c r="M3570" s="27"/>
    </row>
    <row r="3571" spans="4:13" ht="30" customHeight="1" x14ac:dyDescent="0.3">
      <c r="D3571" s="19"/>
      <c r="E3571" s="51" t="str">
        <f>IF(ISBLANK(LeaveTracker[[#This Row],[Employee Name]]),"-----",VLOOKUP(LeaveTracker[[#This Row],[Employee Name]],Employees[[Employee Name]:[Office]],7))</f>
        <v>-----</v>
      </c>
      <c r="F3571" s="51" t="str">
        <f>IF(ISBLANK(LeaveTracker[[#This Row],[Employee Name]]),"-----",VLOOKUP(LeaveTracker[[#This Row],[Employee Name]],Employees[[Employee Name]:[Office]],6))</f>
        <v>-----</v>
      </c>
      <c r="G3571" s="24"/>
      <c r="H3571" s="24"/>
      <c r="I3571" s="57"/>
      <c r="K3571" s="51" t="str">
        <f ca="1">LeaveTracker[[#This Row],[Days]]&amp;" "&amp;LeaveTracker[[#This Row],[Type of Leave]]</f>
        <v xml:space="preserve">0 </v>
      </c>
      <c r="L3571" s="23">
        <f ca="1">NETWORKDAYS(LeaveTracker[[#This Row],[Start Date]],LeaveTracker[[#This Row],[End Date]],lstHolidays)</f>
        <v>0</v>
      </c>
      <c r="M3571" s="27"/>
    </row>
    <row r="3572" spans="4:13" ht="30" customHeight="1" x14ac:dyDescent="0.3">
      <c r="D3572" s="19"/>
      <c r="E3572" s="51" t="str">
        <f>IF(ISBLANK(LeaveTracker[[#This Row],[Employee Name]]),"-----",VLOOKUP(LeaveTracker[[#This Row],[Employee Name]],Employees[[Employee Name]:[Office]],7))</f>
        <v>-----</v>
      </c>
      <c r="F3572" s="51" t="str">
        <f>IF(ISBLANK(LeaveTracker[[#This Row],[Employee Name]]),"-----",VLOOKUP(LeaveTracker[[#This Row],[Employee Name]],Employees[[Employee Name]:[Office]],6))</f>
        <v>-----</v>
      </c>
      <c r="G3572" s="24"/>
      <c r="H3572" s="24"/>
      <c r="I3572" s="57"/>
      <c r="K3572" s="51" t="str">
        <f ca="1">LeaveTracker[[#This Row],[Days]]&amp;" "&amp;LeaveTracker[[#This Row],[Type of Leave]]</f>
        <v xml:space="preserve">0 </v>
      </c>
      <c r="L3572" s="23">
        <f ca="1">NETWORKDAYS(LeaveTracker[[#This Row],[Start Date]],LeaveTracker[[#This Row],[End Date]],lstHolidays)</f>
        <v>0</v>
      </c>
      <c r="M3572" s="27"/>
    </row>
    <row r="3573" spans="4:13" ht="30" customHeight="1" x14ac:dyDescent="0.3">
      <c r="D3573" s="19"/>
      <c r="E3573" s="51" t="str">
        <f>IF(ISBLANK(LeaveTracker[[#This Row],[Employee Name]]),"-----",VLOOKUP(LeaveTracker[[#This Row],[Employee Name]],Employees[[Employee Name]:[Office]],7))</f>
        <v>-----</v>
      </c>
      <c r="F3573" s="51" t="str">
        <f>IF(ISBLANK(LeaveTracker[[#This Row],[Employee Name]]),"-----",VLOOKUP(LeaveTracker[[#This Row],[Employee Name]],Employees[[Employee Name]:[Office]],6))</f>
        <v>-----</v>
      </c>
      <c r="G3573" s="24"/>
      <c r="H3573" s="24"/>
      <c r="I3573" s="57"/>
      <c r="K3573" s="51" t="str">
        <f ca="1">LeaveTracker[[#This Row],[Days]]&amp;" "&amp;LeaveTracker[[#This Row],[Type of Leave]]</f>
        <v xml:space="preserve">0 </v>
      </c>
      <c r="L3573" s="23">
        <f ca="1">NETWORKDAYS(LeaveTracker[[#This Row],[Start Date]],LeaveTracker[[#This Row],[End Date]],lstHolidays)</f>
        <v>0</v>
      </c>
      <c r="M3573" s="27"/>
    </row>
    <row r="3574" spans="4:13" ht="30" customHeight="1" x14ac:dyDescent="0.3">
      <c r="D3574" s="19"/>
      <c r="E3574" s="51" t="str">
        <f>IF(ISBLANK(LeaveTracker[[#This Row],[Employee Name]]),"-----",VLOOKUP(LeaveTracker[[#This Row],[Employee Name]],Employees[[Employee Name]:[Office]],7))</f>
        <v>-----</v>
      </c>
      <c r="F3574" s="51" t="str">
        <f>IF(ISBLANK(LeaveTracker[[#This Row],[Employee Name]]),"-----",VLOOKUP(LeaveTracker[[#This Row],[Employee Name]],Employees[[Employee Name]:[Office]],6))</f>
        <v>-----</v>
      </c>
      <c r="G3574" s="24"/>
      <c r="H3574" s="24"/>
      <c r="I3574" s="57"/>
      <c r="K3574" s="51" t="str">
        <f ca="1">LeaveTracker[[#This Row],[Days]]&amp;" "&amp;LeaveTracker[[#This Row],[Type of Leave]]</f>
        <v xml:space="preserve">0 </v>
      </c>
      <c r="L3574" s="23">
        <f ca="1">NETWORKDAYS(LeaveTracker[[#This Row],[Start Date]],LeaveTracker[[#This Row],[End Date]],lstHolidays)</f>
        <v>0</v>
      </c>
      <c r="M3574" s="27"/>
    </row>
    <row r="3575" spans="4:13" ht="30" customHeight="1" x14ac:dyDescent="0.3">
      <c r="D3575" s="19"/>
      <c r="E3575" s="51" t="str">
        <f>IF(ISBLANK(LeaveTracker[[#This Row],[Employee Name]]),"-----",VLOOKUP(LeaveTracker[[#This Row],[Employee Name]],Employees[[Employee Name]:[Office]],7))</f>
        <v>-----</v>
      </c>
      <c r="F3575" s="51" t="str">
        <f>IF(ISBLANK(LeaveTracker[[#This Row],[Employee Name]]),"-----",VLOOKUP(LeaveTracker[[#This Row],[Employee Name]],Employees[[Employee Name]:[Office]],6))</f>
        <v>-----</v>
      </c>
      <c r="G3575" s="24"/>
      <c r="H3575" s="24"/>
      <c r="I3575" s="57"/>
      <c r="K3575" s="51" t="str">
        <f ca="1">LeaveTracker[[#This Row],[Days]]&amp;" "&amp;LeaveTracker[[#This Row],[Type of Leave]]</f>
        <v xml:space="preserve">0 </v>
      </c>
      <c r="L3575" s="23">
        <f ca="1">NETWORKDAYS(LeaveTracker[[#This Row],[Start Date]],LeaveTracker[[#This Row],[End Date]],lstHolidays)</f>
        <v>0</v>
      </c>
      <c r="M3575" s="27"/>
    </row>
    <row r="3576" spans="4:13" ht="30" customHeight="1" x14ac:dyDescent="0.3">
      <c r="D3576" s="19"/>
      <c r="E3576" s="51" t="str">
        <f>IF(ISBLANK(LeaveTracker[[#This Row],[Employee Name]]),"-----",VLOOKUP(LeaveTracker[[#This Row],[Employee Name]],Employees[[Employee Name]:[Office]],7))</f>
        <v>-----</v>
      </c>
      <c r="F3576" s="51" t="str">
        <f>IF(ISBLANK(LeaveTracker[[#This Row],[Employee Name]]),"-----",VLOOKUP(LeaveTracker[[#This Row],[Employee Name]],Employees[[Employee Name]:[Office]],6))</f>
        <v>-----</v>
      </c>
      <c r="G3576" s="24"/>
      <c r="H3576" s="24"/>
      <c r="I3576" s="57"/>
      <c r="K3576" s="51" t="str">
        <f ca="1">LeaveTracker[[#This Row],[Days]]&amp;" "&amp;LeaveTracker[[#This Row],[Type of Leave]]</f>
        <v xml:space="preserve">0 </v>
      </c>
      <c r="L3576" s="23">
        <f ca="1">NETWORKDAYS(LeaveTracker[[#This Row],[Start Date]],LeaveTracker[[#This Row],[End Date]],lstHolidays)</f>
        <v>0</v>
      </c>
      <c r="M3576" s="27"/>
    </row>
    <row r="3577" spans="4:13" ht="30" customHeight="1" x14ac:dyDescent="0.3">
      <c r="D3577" s="19"/>
      <c r="E3577" s="51" t="str">
        <f>IF(ISBLANK(LeaveTracker[[#This Row],[Employee Name]]),"-----",VLOOKUP(LeaveTracker[[#This Row],[Employee Name]],Employees[[Employee Name]:[Office]],7))</f>
        <v>-----</v>
      </c>
      <c r="F3577" s="51" t="str">
        <f>IF(ISBLANK(LeaveTracker[[#This Row],[Employee Name]]),"-----",VLOOKUP(LeaveTracker[[#This Row],[Employee Name]],Employees[[Employee Name]:[Office]],6))</f>
        <v>-----</v>
      </c>
      <c r="G3577" s="24"/>
      <c r="H3577" s="24"/>
      <c r="I3577" s="57"/>
      <c r="K3577" s="51" t="str">
        <f ca="1">LeaveTracker[[#This Row],[Days]]&amp;" "&amp;LeaveTracker[[#This Row],[Type of Leave]]</f>
        <v xml:space="preserve">0 </v>
      </c>
      <c r="L3577" s="23">
        <f ca="1">NETWORKDAYS(LeaveTracker[[#This Row],[Start Date]],LeaveTracker[[#This Row],[End Date]],lstHolidays)</f>
        <v>0</v>
      </c>
      <c r="M3577" s="27"/>
    </row>
    <row r="3578" spans="4:13" ht="30" customHeight="1" x14ac:dyDescent="0.3">
      <c r="D3578" s="19"/>
      <c r="E3578" s="51" t="str">
        <f>IF(ISBLANK(LeaveTracker[[#This Row],[Employee Name]]),"-----",VLOOKUP(LeaveTracker[[#This Row],[Employee Name]],Employees[[Employee Name]:[Office]],7))</f>
        <v>-----</v>
      </c>
      <c r="F3578" s="51" t="str">
        <f>IF(ISBLANK(LeaveTracker[[#This Row],[Employee Name]]),"-----",VLOOKUP(LeaveTracker[[#This Row],[Employee Name]],Employees[[Employee Name]:[Office]],6))</f>
        <v>-----</v>
      </c>
      <c r="G3578" s="24"/>
      <c r="H3578" s="24"/>
      <c r="I3578" s="57"/>
      <c r="K3578" s="51" t="str">
        <f ca="1">LeaveTracker[[#This Row],[Days]]&amp;" "&amp;LeaveTracker[[#This Row],[Type of Leave]]</f>
        <v xml:space="preserve">0 </v>
      </c>
      <c r="L3578" s="23">
        <f ca="1">NETWORKDAYS(LeaveTracker[[#This Row],[Start Date]],LeaveTracker[[#This Row],[End Date]],lstHolidays)</f>
        <v>0</v>
      </c>
      <c r="M3578" s="27"/>
    </row>
    <row r="3579" spans="4:13" ht="30" customHeight="1" x14ac:dyDescent="0.3">
      <c r="D3579" s="19"/>
      <c r="E3579" s="51" t="str">
        <f>IF(ISBLANK(LeaveTracker[[#This Row],[Employee Name]]),"-----",VLOOKUP(LeaveTracker[[#This Row],[Employee Name]],Employees[[Employee Name]:[Office]],7))</f>
        <v>-----</v>
      </c>
      <c r="F3579" s="51" t="str">
        <f>IF(ISBLANK(LeaveTracker[[#This Row],[Employee Name]]),"-----",VLOOKUP(LeaveTracker[[#This Row],[Employee Name]],Employees[[Employee Name]:[Office]],6))</f>
        <v>-----</v>
      </c>
      <c r="G3579" s="24"/>
      <c r="H3579" s="24"/>
      <c r="I3579" s="57"/>
      <c r="K3579" s="51" t="str">
        <f ca="1">LeaveTracker[[#This Row],[Days]]&amp;" "&amp;LeaveTracker[[#This Row],[Type of Leave]]</f>
        <v xml:space="preserve">0 </v>
      </c>
      <c r="L3579" s="23">
        <f ca="1">NETWORKDAYS(LeaveTracker[[#This Row],[Start Date]],LeaveTracker[[#This Row],[End Date]],lstHolidays)</f>
        <v>0</v>
      </c>
      <c r="M3579" s="27"/>
    </row>
    <row r="3580" spans="4:13" ht="30" customHeight="1" x14ac:dyDescent="0.3">
      <c r="D3580" s="19"/>
      <c r="E3580" s="51" t="str">
        <f>IF(ISBLANK(LeaveTracker[[#This Row],[Employee Name]]),"-----",VLOOKUP(LeaveTracker[[#This Row],[Employee Name]],Employees[[Employee Name]:[Office]],7))</f>
        <v>-----</v>
      </c>
      <c r="F3580" s="51" t="str">
        <f>IF(ISBLANK(LeaveTracker[[#This Row],[Employee Name]]),"-----",VLOOKUP(LeaveTracker[[#This Row],[Employee Name]],Employees[[Employee Name]:[Office]],6))</f>
        <v>-----</v>
      </c>
      <c r="G3580" s="24"/>
      <c r="H3580" s="24"/>
      <c r="I3580" s="57"/>
      <c r="K3580" s="51" t="str">
        <f ca="1">LeaveTracker[[#This Row],[Days]]&amp;" "&amp;LeaveTracker[[#This Row],[Type of Leave]]</f>
        <v xml:space="preserve">0 </v>
      </c>
      <c r="L3580" s="23">
        <f ca="1">NETWORKDAYS(LeaveTracker[[#This Row],[Start Date]],LeaveTracker[[#This Row],[End Date]],lstHolidays)</f>
        <v>0</v>
      </c>
      <c r="M3580" s="27"/>
    </row>
    <row r="3581" spans="4:13" ht="30" customHeight="1" x14ac:dyDescent="0.3">
      <c r="D3581" s="19"/>
      <c r="E3581" s="51" t="str">
        <f>IF(ISBLANK(LeaveTracker[[#This Row],[Employee Name]]),"-----",VLOOKUP(LeaveTracker[[#This Row],[Employee Name]],Employees[[Employee Name]:[Office]],7))</f>
        <v>-----</v>
      </c>
      <c r="F3581" s="51" t="str">
        <f>IF(ISBLANK(LeaveTracker[[#This Row],[Employee Name]]),"-----",VLOOKUP(LeaveTracker[[#This Row],[Employee Name]],Employees[[Employee Name]:[Office]],6))</f>
        <v>-----</v>
      </c>
      <c r="G3581" s="24"/>
      <c r="H3581" s="24"/>
      <c r="I3581" s="57"/>
      <c r="K3581" s="51" t="str">
        <f ca="1">LeaveTracker[[#This Row],[Days]]&amp;" "&amp;LeaveTracker[[#This Row],[Type of Leave]]</f>
        <v xml:space="preserve">0 </v>
      </c>
      <c r="L3581" s="23">
        <f ca="1">NETWORKDAYS(LeaveTracker[[#This Row],[Start Date]],LeaveTracker[[#This Row],[End Date]],lstHolidays)</f>
        <v>0</v>
      </c>
      <c r="M3581" s="27"/>
    </row>
    <row r="3582" spans="4:13" ht="30" customHeight="1" x14ac:dyDescent="0.3">
      <c r="D3582" s="19"/>
      <c r="E3582" s="51" t="str">
        <f>IF(ISBLANK(LeaveTracker[[#This Row],[Employee Name]]),"-----",VLOOKUP(LeaveTracker[[#This Row],[Employee Name]],Employees[[Employee Name]:[Office]],7))</f>
        <v>-----</v>
      </c>
      <c r="F3582" s="51" t="str">
        <f>IF(ISBLANK(LeaveTracker[[#This Row],[Employee Name]]),"-----",VLOOKUP(LeaveTracker[[#This Row],[Employee Name]],Employees[[Employee Name]:[Office]],6))</f>
        <v>-----</v>
      </c>
      <c r="G3582" s="24"/>
      <c r="H3582" s="24"/>
      <c r="I3582" s="57"/>
      <c r="K3582" s="51" t="str">
        <f ca="1">LeaveTracker[[#This Row],[Days]]&amp;" "&amp;LeaveTracker[[#This Row],[Type of Leave]]</f>
        <v xml:space="preserve">0 </v>
      </c>
      <c r="L3582" s="23">
        <f ca="1">NETWORKDAYS(LeaveTracker[[#This Row],[Start Date]],LeaveTracker[[#This Row],[End Date]],lstHolidays)</f>
        <v>0</v>
      </c>
      <c r="M3582" s="27"/>
    </row>
    <row r="3583" spans="4:13" ht="30" customHeight="1" x14ac:dyDescent="0.3">
      <c r="D3583" s="19"/>
      <c r="E3583" s="51" t="str">
        <f>IF(ISBLANK(LeaveTracker[[#This Row],[Employee Name]]),"-----",VLOOKUP(LeaveTracker[[#This Row],[Employee Name]],Employees[[Employee Name]:[Office]],7))</f>
        <v>-----</v>
      </c>
      <c r="F3583" s="51" t="str">
        <f>IF(ISBLANK(LeaveTracker[[#This Row],[Employee Name]]),"-----",VLOOKUP(LeaveTracker[[#This Row],[Employee Name]],Employees[[Employee Name]:[Office]],6))</f>
        <v>-----</v>
      </c>
      <c r="G3583" s="24"/>
      <c r="H3583" s="24"/>
      <c r="I3583" s="57"/>
      <c r="K3583" s="51" t="str">
        <f ca="1">LeaveTracker[[#This Row],[Days]]&amp;" "&amp;LeaveTracker[[#This Row],[Type of Leave]]</f>
        <v xml:space="preserve">0 </v>
      </c>
      <c r="L3583" s="23">
        <f ca="1">NETWORKDAYS(LeaveTracker[[#This Row],[Start Date]],LeaveTracker[[#This Row],[End Date]],lstHolidays)</f>
        <v>0</v>
      </c>
      <c r="M3583" s="27"/>
    </row>
    <row r="3584" spans="4:13" ht="30" customHeight="1" x14ac:dyDescent="0.3">
      <c r="D3584" s="19"/>
      <c r="E3584" s="51" t="str">
        <f>IF(ISBLANK(LeaveTracker[[#This Row],[Employee Name]]),"-----",VLOOKUP(LeaveTracker[[#This Row],[Employee Name]],Employees[[Employee Name]:[Office]],7))</f>
        <v>-----</v>
      </c>
      <c r="F3584" s="51" t="str">
        <f>IF(ISBLANK(LeaveTracker[[#This Row],[Employee Name]]),"-----",VLOOKUP(LeaveTracker[[#This Row],[Employee Name]],Employees[[Employee Name]:[Office]],6))</f>
        <v>-----</v>
      </c>
      <c r="G3584" s="24"/>
      <c r="H3584" s="24"/>
      <c r="I3584" s="57"/>
      <c r="K3584" s="51" t="str">
        <f ca="1">LeaveTracker[[#This Row],[Days]]&amp;" "&amp;LeaveTracker[[#This Row],[Type of Leave]]</f>
        <v xml:space="preserve">0 </v>
      </c>
      <c r="L3584" s="23">
        <f ca="1">NETWORKDAYS(LeaveTracker[[#This Row],[Start Date]],LeaveTracker[[#This Row],[End Date]],lstHolidays)</f>
        <v>0</v>
      </c>
      <c r="M3584" s="27"/>
    </row>
    <row r="3585" spans="4:13" ht="30" customHeight="1" x14ac:dyDescent="0.3">
      <c r="D3585" s="19"/>
      <c r="E3585" s="51" t="str">
        <f>IF(ISBLANK(LeaveTracker[[#This Row],[Employee Name]]),"-----",VLOOKUP(LeaveTracker[[#This Row],[Employee Name]],Employees[[Employee Name]:[Office]],7))</f>
        <v>-----</v>
      </c>
      <c r="F3585" s="51" t="str">
        <f>IF(ISBLANK(LeaveTracker[[#This Row],[Employee Name]]),"-----",VLOOKUP(LeaveTracker[[#This Row],[Employee Name]],Employees[[Employee Name]:[Office]],6))</f>
        <v>-----</v>
      </c>
      <c r="G3585" s="24"/>
      <c r="H3585" s="24"/>
      <c r="I3585" s="57"/>
      <c r="K3585" s="51" t="str">
        <f ca="1">LeaveTracker[[#This Row],[Days]]&amp;" "&amp;LeaveTracker[[#This Row],[Type of Leave]]</f>
        <v xml:space="preserve">0 </v>
      </c>
      <c r="L3585" s="23">
        <f ca="1">NETWORKDAYS(LeaveTracker[[#This Row],[Start Date]],LeaveTracker[[#This Row],[End Date]],lstHolidays)</f>
        <v>0</v>
      </c>
      <c r="M3585" s="27"/>
    </row>
    <row r="3586" spans="4:13" ht="30" customHeight="1" x14ac:dyDescent="0.3">
      <c r="D3586" s="19"/>
      <c r="E3586" s="51" t="str">
        <f>IF(ISBLANK(LeaveTracker[[#This Row],[Employee Name]]),"-----",VLOOKUP(LeaveTracker[[#This Row],[Employee Name]],Employees[[Employee Name]:[Office]],7))</f>
        <v>-----</v>
      </c>
      <c r="F3586" s="51" t="str">
        <f>IF(ISBLANK(LeaveTracker[[#This Row],[Employee Name]]),"-----",VLOOKUP(LeaveTracker[[#This Row],[Employee Name]],Employees[[Employee Name]:[Office]],6))</f>
        <v>-----</v>
      </c>
      <c r="G3586" s="24"/>
      <c r="H3586" s="24"/>
      <c r="I3586" s="57"/>
      <c r="K3586" s="51" t="str">
        <f ca="1">LeaveTracker[[#This Row],[Days]]&amp;" "&amp;LeaveTracker[[#This Row],[Type of Leave]]</f>
        <v xml:space="preserve">0 </v>
      </c>
      <c r="L3586" s="23">
        <f ca="1">NETWORKDAYS(LeaveTracker[[#This Row],[Start Date]],LeaveTracker[[#This Row],[End Date]],lstHolidays)</f>
        <v>0</v>
      </c>
      <c r="M3586" s="27"/>
    </row>
    <row r="3587" spans="4:13" ht="30" customHeight="1" x14ac:dyDescent="0.3">
      <c r="D3587" s="19"/>
      <c r="E3587" s="51" t="str">
        <f>IF(ISBLANK(LeaveTracker[[#This Row],[Employee Name]]),"-----",VLOOKUP(LeaveTracker[[#This Row],[Employee Name]],Employees[[Employee Name]:[Office]],7))</f>
        <v>-----</v>
      </c>
      <c r="F3587" s="51" t="str">
        <f>IF(ISBLANK(LeaveTracker[[#This Row],[Employee Name]]),"-----",VLOOKUP(LeaveTracker[[#This Row],[Employee Name]],Employees[[Employee Name]:[Office]],6))</f>
        <v>-----</v>
      </c>
      <c r="G3587" s="24"/>
      <c r="H3587" s="24"/>
      <c r="I3587" s="57"/>
      <c r="K3587" s="51" t="str">
        <f ca="1">LeaveTracker[[#This Row],[Days]]&amp;" "&amp;LeaveTracker[[#This Row],[Type of Leave]]</f>
        <v xml:space="preserve">0 </v>
      </c>
      <c r="L3587" s="23">
        <f ca="1">NETWORKDAYS(LeaveTracker[[#This Row],[Start Date]],LeaveTracker[[#This Row],[End Date]],lstHolidays)</f>
        <v>0</v>
      </c>
      <c r="M3587" s="27"/>
    </row>
    <row r="3588" spans="4:13" ht="30" customHeight="1" x14ac:dyDescent="0.3">
      <c r="D3588" s="19"/>
      <c r="E3588" s="51" t="str">
        <f>IF(ISBLANK(LeaveTracker[[#This Row],[Employee Name]]),"-----",VLOOKUP(LeaveTracker[[#This Row],[Employee Name]],Employees[[Employee Name]:[Office]],7))</f>
        <v>-----</v>
      </c>
      <c r="F3588" s="51" t="str">
        <f>IF(ISBLANK(LeaveTracker[[#This Row],[Employee Name]]),"-----",VLOOKUP(LeaveTracker[[#This Row],[Employee Name]],Employees[[Employee Name]:[Office]],6))</f>
        <v>-----</v>
      </c>
      <c r="G3588" s="24"/>
      <c r="H3588" s="24"/>
      <c r="I3588" s="57"/>
      <c r="K3588" s="51" t="str">
        <f ca="1">LeaveTracker[[#This Row],[Days]]&amp;" "&amp;LeaveTracker[[#This Row],[Type of Leave]]</f>
        <v xml:space="preserve">0 </v>
      </c>
      <c r="L3588" s="23">
        <f ca="1">NETWORKDAYS(LeaveTracker[[#This Row],[Start Date]],LeaveTracker[[#This Row],[End Date]],lstHolidays)</f>
        <v>0</v>
      </c>
      <c r="M3588" s="27"/>
    </row>
    <row r="3589" spans="4:13" ht="30" customHeight="1" x14ac:dyDescent="0.3">
      <c r="D3589" s="19"/>
      <c r="E3589" s="51" t="str">
        <f>IF(ISBLANK(LeaveTracker[[#This Row],[Employee Name]]),"-----",VLOOKUP(LeaveTracker[[#This Row],[Employee Name]],Employees[[Employee Name]:[Office]],7))</f>
        <v>-----</v>
      </c>
      <c r="F3589" s="51" t="str">
        <f>IF(ISBLANK(LeaveTracker[[#This Row],[Employee Name]]),"-----",VLOOKUP(LeaveTracker[[#This Row],[Employee Name]],Employees[[Employee Name]:[Office]],6))</f>
        <v>-----</v>
      </c>
      <c r="G3589" s="24"/>
      <c r="H3589" s="24"/>
      <c r="I3589" s="57"/>
      <c r="K3589" s="51" t="str">
        <f ca="1">LeaveTracker[[#This Row],[Days]]&amp;" "&amp;LeaveTracker[[#This Row],[Type of Leave]]</f>
        <v xml:space="preserve">0 </v>
      </c>
      <c r="L3589" s="23">
        <f ca="1">NETWORKDAYS(LeaveTracker[[#This Row],[Start Date]],LeaveTracker[[#This Row],[End Date]],lstHolidays)</f>
        <v>0</v>
      </c>
      <c r="M3589" s="27"/>
    </row>
    <row r="3590" spans="4:13" ht="30" customHeight="1" x14ac:dyDescent="0.3">
      <c r="D3590" s="19"/>
      <c r="E3590" s="51" t="str">
        <f>IF(ISBLANK(LeaveTracker[[#This Row],[Employee Name]]),"-----",VLOOKUP(LeaveTracker[[#This Row],[Employee Name]],Employees[[Employee Name]:[Office]],7))</f>
        <v>-----</v>
      </c>
      <c r="F3590" s="51" t="str">
        <f>IF(ISBLANK(LeaveTracker[[#This Row],[Employee Name]]),"-----",VLOOKUP(LeaveTracker[[#This Row],[Employee Name]],Employees[[Employee Name]:[Office]],6))</f>
        <v>-----</v>
      </c>
      <c r="G3590" s="24"/>
      <c r="H3590" s="24"/>
      <c r="I3590" s="57"/>
      <c r="K3590" s="51" t="str">
        <f ca="1">LeaveTracker[[#This Row],[Days]]&amp;" "&amp;LeaveTracker[[#This Row],[Type of Leave]]</f>
        <v xml:space="preserve">0 </v>
      </c>
      <c r="L3590" s="23">
        <f ca="1">NETWORKDAYS(LeaveTracker[[#This Row],[Start Date]],LeaveTracker[[#This Row],[End Date]],lstHolidays)</f>
        <v>0</v>
      </c>
      <c r="M3590" s="27"/>
    </row>
    <row r="3591" spans="4:13" ht="30" customHeight="1" x14ac:dyDescent="0.3">
      <c r="D3591" s="19"/>
      <c r="E3591" s="51" t="str">
        <f>IF(ISBLANK(LeaveTracker[[#This Row],[Employee Name]]),"-----",VLOOKUP(LeaveTracker[[#This Row],[Employee Name]],Employees[[Employee Name]:[Office]],7))</f>
        <v>-----</v>
      </c>
      <c r="F3591" s="51" t="str">
        <f>IF(ISBLANK(LeaveTracker[[#This Row],[Employee Name]]),"-----",VLOOKUP(LeaveTracker[[#This Row],[Employee Name]],Employees[[Employee Name]:[Office]],6))</f>
        <v>-----</v>
      </c>
      <c r="G3591" s="24"/>
      <c r="H3591" s="24"/>
      <c r="I3591" s="57"/>
      <c r="K3591" s="51" t="str">
        <f ca="1">LeaveTracker[[#This Row],[Days]]&amp;" "&amp;LeaveTracker[[#This Row],[Type of Leave]]</f>
        <v xml:space="preserve">0 </v>
      </c>
      <c r="L3591" s="23">
        <f ca="1">NETWORKDAYS(LeaveTracker[[#This Row],[Start Date]],LeaveTracker[[#This Row],[End Date]],lstHolidays)</f>
        <v>0</v>
      </c>
      <c r="M3591" s="27"/>
    </row>
    <row r="3592" spans="4:13" ht="30" customHeight="1" x14ac:dyDescent="0.3">
      <c r="D3592" s="19"/>
      <c r="E3592" s="51" t="str">
        <f>IF(ISBLANK(LeaveTracker[[#This Row],[Employee Name]]),"-----",VLOOKUP(LeaveTracker[[#This Row],[Employee Name]],Employees[[Employee Name]:[Office]],7))</f>
        <v>-----</v>
      </c>
      <c r="F3592" s="51" t="str">
        <f>IF(ISBLANK(LeaveTracker[[#This Row],[Employee Name]]),"-----",VLOOKUP(LeaveTracker[[#This Row],[Employee Name]],Employees[[Employee Name]:[Office]],6))</f>
        <v>-----</v>
      </c>
      <c r="G3592" s="24"/>
      <c r="H3592" s="24"/>
      <c r="I3592" s="57"/>
      <c r="K3592" s="51" t="str">
        <f ca="1">LeaveTracker[[#This Row],[Days]]&amp;" "&amp;LeaveTracker[[#This Row],[Type of Leave]]</f>
        <v xml:space="preserve">0 </v>
      </c>
      <c r="L3592" s="23">
        <f ca="1">NETWORKDAYS(LeaveTracker[[#This Row],[Start Date]],LeaveTracker[[#This Row],[End Date]],lstHolidays)</f>
        <v>0</v>
      </c>
      <c r="M3592" s="27"/>
    </row>
    <row r="3593" spans="4:13" ht="30" customHeight="1" x14ac:dyDescent="0.3">
      <c r="D3593" s="19"/>
      <c r="E3593" s="51" t="str">
        <f>IF(ISBLANK(LeaveTracker[[#This Row],[Employee Name]]),"-----",VLOOKUP(LeaveTracker[[#This Row],[Employee Name]],Employees[[Employee Name]:[Office]],7))</f>
        <v>-----</v>
      </c>
      <c r="F3593" s="51" t="str">
        <f>IF(ISBLANK(LeaveTracker[[#This Row],[Employee Name]]),"-----",VLOOKUP(LeaveTracker[[#This Row],[Employee Name]],Employees[[Employee Name]:[Office]],6))</f>
        <v>-----</v>
      </c>
      <c r="G3593" s="24"/>
      <c r="H3593" s="24"/>
      <c r="I3593" s="57"/>
      <c r="K3593" s="51" t="str">
        <f ca="1">LeaveTracker[[#This Row],[Days]]&amp;" "&amp;LeaveTracker[[#This Row],[Type of Leave]]</f>
        <v xml:space="preserve">0 </v>
      </c>
      <c r="L3593" s="23">
        <f ca="1">NETWORKDAYS(LeaveTracker[[#This Row],[Start Date]],LeaveTracker[[#This Row],[End Date]],lstHolidays)</f>
        <v>0</v>
      </c>
      <c r="M3593" s="27"/>
    </row>
    <row r="3594" spans="4:13" ht="30" customHeight="1" x14ac:dyDescent="0.3">
      <c r="D3594" s="19"/>
      <c r="E3594" s="51" t="str">
        <f>IF(ISBLANK(LeaveTracker[[#This Row],[Employee Name]]),"-----",VLOOKUP(LeaveTracker[[#This Row],[Employee Name]],Employees[[Employee Name]:[Office]],7))</f>
        <v>-----</v>
      </c>
      <c r="F3594" s="51" t="str">
        <f>IF(ISBLANK(LeaveTracker[[#This Row],[Employee Name]]),"-----",VLOOKUP(LeaveTracker[[#This Row],[Employee Name]],Employees[[Employee Name]:[Office]],6))</f>
        <v>-----</v>
      </c>
      <c r="G3594" s="24"/>
      <c r="H3594" s="24"/>
      <c r="I3594" s="57"/>
      <c r="K3594" s="51" t="str">
        <f ca="1">LeaveTracker[[#This Row],[Days]]&amp;" "&amp;LeaveTracker[[#This Row],[Type of Leave]]</f>
        <v xml:space="preserve">0 </v>
      </c>
      <c r="L3594" s="23">
        <f ca="1">NETWORKDAYS(LeaveTracker[[#This Row],[Start Date]],LeaveTracker[[#This Row],[End Date]],lstHolidays)</f>
        <v>0</v>
      </c>
      <c r="M3594" s="27"/>
    </row>
    <row r="3595" spans="4:13" ht="30" customHeight="1" x14ac:dyDescent="0.3">
      <c r="D3595" s="19"/>
      <c r="E3595" s="51" t="str">
        <f>IF(ISBLANK(LeaveTracker[[#This Row],[Employee Name]]),"-----",VLOOKUP(LeaveTracker[[#This Row],[Employee Name]],Employees[[Employee Name]:[Office]],7))</f>
        <v>-----</v>
      </c>
      <c r="F3595" s="51" t="str">
        <f>IF(ISBLANK(LeaveTracker[[#This Row],[Employee Name]]),"-----",VLOOKUP(LeaveTracker[[#This Row],[Employee Name]],Employees[[Employee Name]:[Office]],6))</f>
        <v>-----</v>
      </c>
      <c r="G3595" s="24"/>
      <c r="H3595" s="24"/>
      <c r="I3595" s="57"/>
      <c r="K3595" s="51" t="str">
        <f ca="1">LeaveTracker[[#This Row],[Days]]&amp;" "&amp;LeaveTracker[[#This Row],[Type of Leave]]</f>
        <v xml:space="preserve">0 </v>
      </c>
      <c r="L3595" s="23">
        <f ca="1">NETWORKDAYS(LeaveTracker[[#This Row],[Start Date]],LeaveTracker[[#This Row],[End Date]],lstHolidays)</f>
        <v>0</v>
      </c>
      <c r="M3595" s="27"/>
    </row>
    <row r="3596" spans="4:13" ht="30" customHeight="1" x14ac:dyDescent="0.3">
      <c r="D3596" s="19"/>
      <c r="E3596" s="51" t="str">
        <f>IF(ISBLANK(LeaveTracker[[#This Row],[Employee Name]]),"-----",VLOOKUP(LeaveTracker[[#This Row],[Employee Name]],Employees[[Employee Name]:[Office]],7))</f>
        <v>-----</v>
      </c>
      <c r="F3596" s="51" t="str">
        <f>IF(ISBLANK(LeaveTracker[[#This Row],[Employee Name]]),"-----",VLOOKUP(LeaveTracker[[#This Row],[Employee Name]],Employees[[Employee Name]:[Office]],6))</f>
        <v>-----</v>
      </c>
      <c r="G3596" s="24"/>
      <c r="H3596" s="24"/>
      <c r="I3596" s="57"/>
      <c r="K3596" s="51" t="str">
        <f ca="1">LeaveTracker[[#This Row],[Days]]&amp;" "&amp;LeaveTracker[[#This Row],[Type of Leave]]</f>
        <v xml:space="preserve">0 </v>
      </c>
      <c r="L3596" s="23">
        <f ca="1">NETWORKDAYS(LeaveTracker[[#This Row],[Start Date]],LeaveTracker[[#This Row],[End Date]],lstHolidays)</f>
        <v>0</v>
      </c>
      <c r="M3596" s="27"/>
    </row>
    <row r="3597" spans="4:13" ht="30" customHeight="1" x14ac:dyDescent="0.3">
      <c r="D3597" s="19"/>
      <c r="E3597" s="51" t="str">
        <f>IF(ISBLANK(LeaveTracker[[#This Row],[Employee Name]]),"-----",VLOOKUP(LeaveTracker[[#This Row],[Employee Name]],Employees[[Employee Name]:[Office]],7))</f>
        <v>-----</v>
      </c>
      <c r="F3597" s="51" t="str">
        <f>IF(ISBLANK(LeaveTracker[[#This Row],[Employee Name]]),"-----",VLOOKUP(LeaveTracker[[#This Row],[Employee Name]],Employees[[Employee Name]:[Office]],6))</f>
        <v>-----</v>
      </c>
      <c r="G3597" s="24"/>
      <c r="H3597" s="24"/>
      <c r="I3597" s="57"/>
      <c r="K3597" s="51" t="str">
        <f ca="1">LeaveTracker[[#This Row],[Days]]&amp;" "&amp;LeaveTracker[[#This Row],[Type of Leave]]</f>
        <v xml:space="preserve">0 </v>
      </c>
      <c r="L3597" s="23">
        <f ca="1">NETWORKDAYS(LeaveTracker[[#This Row],[Start Date]],LeaveTracker[[#This Row],[End Date]],lstHolidays)</f>
        <v>0</v>
      </c>
      <c r="M3597" s="27"/>
    </row>
    <row r="3598" spans="4:13" ht="30" customHeight="1" x14ac:dyDescent="0.3">
      <c r="D3598" s="19"/>
      <c r="E3598" s="51" t="str">
        <f>IF(ISBLANK(LeaveTracker[[#This Row],[Employee Name]]),"-----",VLOOKUP(LeaveTracker[[#This Row],[Employee Name]],Employees[[Employee Name]:[Office]],7))</f>
        <v>-----</v>
      </c>
      <c r="F3598" s="51" t="str">
        <f>IF(ISBLANK(LeaveTracker[[#This Row],[Employee Name]]),"-----",VLOOKUP(LeaveTracker[[#This Row],[Employee Name]],Employees[[Employee Name]:[Office]],6))</f>
        <v>-----</v>
      </c>
      <c r="G3598" s="24"/>
      <c r="H3598" s="24"/>
      <c r="I3598" s="57"/>
      <c r="K3598" s="51" t="str">
        <f ca="1">LeaveTracker[[#This Row],[Days]]&amp;" "&amp;LeaveTracker[[#This Row],[Type of Leave]]</f>
        <v xml:space="preserve">0 </v>
      </c>
      <c r="L3598" s="23">
        <f ca="1">NETWORKDAYS(LeaveTracker[[#This Row],[Start Date]],LeaveTracker[[#This Row],[End Date]],lstHolidays)</f>
        <v>0</v>
      </c>
      <c r="M3598" s="27"/>
    </row>
    <row r="3599" spans="4:13" ht="30" customHeight="1" x14ac:dyDescent="0.3">
      <c r="D3599" s="19"/>
      <c r="E3599" s="51" t="str">
        <f>IF(ISBLANK(LeaveTracker[[#This Row],[Employee Name]]),"-----",VLOOKUP(LeaveTracker[[#This Row],[Employee Name]],Employees[[Employee Name]:[Office]],7))</f>
        <v>-----</v>
      </c>
      <c r="F3599" s="51" t="str">
        <f>IF(ISBLANK(LeaveTracker[[#This Row],[Employee Name]]),"-----",VLOOKUP(LeaveTracker[[#This Row],[Employee Name]],Employees[[Employee Name]:[Office]],6))</f>
        <v>-----</v>
      </c>
      <c r="G3599" s="24"/>
      <c r="H3599" s="24"/>
      <c r="I3599" s="57"/>
      <c r="K3599" s="51" t="str">
        <f ca="1">LeaveTracker[[#This Row],[Days]]&amp;" "&amp;LeaveTracker[[#This Row],[Type of Leave]]</f>
        <v xml:space="preserve">0 </v>
      </c>
      <c r="L3599" s="23">
        <f ca="1">NETWORKDAYS(LeaveTracker[[#This Row],[Start Date]],LeaveTracker[[#This Row],[End Date]],lstHolidays)</f>
        <v>0</v>
      </c>
      <c r="M3599" s="27"/>
    </row>
    <row r="3600" spans="4:13" ht="30" customHeight="1" x14ac:dyDescent="0.3">
      <c r="D3600" s="19"/>
      <c r="E3600" s="51" t="str">
        <f>IF(ISBLANK(LeaveTracker[[#This Row],[Employee Name]]),"-----",VLOOKUP(LeaveTracker[[#This Row],[Employee Name]],Employees[[Employee Name]:[Office]],7))</f>
        <v>-----</v>
      </c>
      <c r="F3600" s="51" t="str">
        <f>IF(ISBLANK(LeaveTracker[[#This Row],[Employee Name]]),"-----",VLOOKUP(LeaveTracker[[#This Row],[Employee Name]],Employees[[Employee Name]:[Office]],6))</f>
        <v>-----</v>
      </c>
      <c r="G3600" s="24"/>
      <c r="H3600" s="24"/>
      <c r="I3600" s="57"/>
      <c r="K3600" s="51" t="str">
        <f ca="1">LeaveTracker[[#This Row],[Days]]&amp;" "&amp;LeaveTracker[[#This Row],[Type of Leave]]</f>
        <v xml:space="preserve">0 </v>
      </c>
      <c r="L3600" s="23">
        <f ca="1">NETWORKDAYS(LeaveTracker[[#This Row],[Start Date]],LeaveTracker[[#This Row],[End Date]],lstHolidays)</f>
        <v>0</v>
      </c>
      <c r="M3600" s="27"/>
    </row>
    <row r="3601" spans="4:13" ht="30" customHeight="1" x14ac:dyDescent="0.3">
      <c r="D3601" s="19"/>
      <c r="E3601" s="51" t="str">
        <f>IF(ISBLANK(LeaveTracker[[#This Row],[Employee Name]]),"-----",VLOOKUP(LeaveTracker[[#This Row],[Employee Name]],Employees[[Employee Name]:[Office]],7))</f>
        <v>-----</v>
      </c>
      <c r="F3601" s="51" t="str">
        <f>IF(ISBLANK(LeaveTracker[[#This Row],[Employee Name]]),"-----",VLOOKUP(LeaveTracker[[#This Row],[Employee Name]],Employees[[Employee Name]:[Office]],6))</f>
        <v>-----</v>
      </c>
      <c r="G3601" s="24"/>
      <c r="H3601" s="24"/>
      <c r="I3601" s="57"/>
      <c r="K3601" s="51" t="str">
        <f ca="1">LeaveTracker[[#This Row],[Days]]&amp;" "&amp;LeaveTracker[[#This Row],[Type of Leave]]</f>
        <v xml:space="preserve">0 </v>
      </c>
      <c r="L3601" s="23">
        <f ca="1">NETWORKDAYS(LeaveTracker[[#This Row],[Start Date]],LeaveTracker[[#This Row],[End Date]],lstHolidays)</f>
        <v>0</v>
      </c>
      <c r="M3601" s="27"/>
    </row>
    <row r="3602" spans="4:13" ht="30" customHeight="1" x14ac:dyDescent="0.3">
      <c r="D3602" s="19"/>
      <c r="E3602" s="51" t="str">
        <f>IF(ISBLANK(LeaveTracker[[#This Row],[Employee Name]]),"-----",VLOOKUP(LeaveTracker[[#This Row],[Employee Name]],Employees[[Employee Name]:[Office]],7))</f>
        <v>-----</v>
      </c>
      <c r="F3602" s="51" t="str">
        <f>IF(ISBLANK(LeaveTracker[[#This Row],[Employee Name]]),"-----",VLOOKUP(LeaveTracker[[#This Row],[Employee Name]],Employees[[Employee Name]:[Office]],6))</f>
        <v>-----</v>
      </c>
      <c r="G3602" s="24"/>
      <c r="H3602" s="24"/>
      <c r="I3602" s="57"/>
      <c r="K3602" s="51" t="str">
        <f ca="1">LeaveTracker[[#This Row],[Days]]&amp;" "&amp;LeaveTracker[[#This Row],[Type of Leave]]</f>
        <v xml:space="preserve">0 </v>
      </c>
      <c r="L3602" s="23">
        <f ca="1">NETWORKDAYS(LeaveTracker[[#This Row],[Start Date]],LeaveTracker[[#This Row],[End Date]],lstHolidays)</f>
        <v>0</v>
      </c>
      <c r="M3602" s="27"/>
    </row>
    <row r="3603" spans="4:13" ht="30" customHeight="1" x14ac:dyDescent="0.3">
      <c r="D3603" s="19"/>
      <c r="E3603" s="51" t="str">
        <f>IF(ISBLANK(LeaveTracker[[#This Row],[Employee Name]]),"-----",VLOOKUP(LeaveTracker[[#This Row],[Employee Name]],Employees[[Employee Name]:[Office]],7))</f>
        <v>-----</v>
      </c>
      <c r="F3603" s="51" t="str">
        <f>IF(ISBLANK(LeaveTracker[[#This Row],[Employee Name]]),"-----",VLOOKUP(LeaveTracker[[#This Row],[Employee Name]],Employees[[Employee Name]:[Office]],6))</f>
        <v>-----</v>
      </c>
      <c r="G3603" s="24"/>
      <c r="H3603" s="24"/>
      <c r="I3603" s="57"/>
      <c r="K3603" s="51" t="str">
        <f ca="1">LeaveTracker[[#This Row],[Days]]&amp;" "&amp;LeaveTracker[[#This Row],[Type of Leave]]</f>
        <v xml:space="preserve">0 </v>
      </c>
      <c r="L3603" s="23">
        <f ca="1">NETWORKDAYS(LeaveTracker[[#This Row],[Start Date]],LeaveTracker[[#This Row],[End Date]],lstHolidays)</f>
        <v>0</v>
      </c>
      <c r="M3603" s="27"/>
    </row>
    <row r="3604" spans="4:13" ht="30" customHeight="1" x14ac:dyDescent="0.3">
      <c r="D3604" s="19"/>
      <c r="E3604" s="51" t="str">
        <f>IF(ISBLANK(LeaveTracker[[#This Row],[Employee Name]]),"-----",VLOOKUP(LeaveTracker[[#This Row],[Employee Name]],Employees[[Employee Name]:[Office]],7))</f>
        <v>-----</v>
      </c>
      <c r="F3604" s="51" t="str">
        <f>IF(ISBLANK(LeaveTracker[[#This Row],[Employee Name]]),"-----",VLOOKUP(LeaveTracker[[#This Row],[Employee Name]],Employees[[Employee Name]:[Office]],6))</f>
        <v>-----</v>
      </c>
      <c r="G3604" s="24"/>
      <c r="H3604" s="24"/>
      <c r="I3604" s="57"/>
      <c r="K3604" s="51" t="str">
        <f ca="1">LeaveTracker[[#This Row],[Days]]&amp;" "&amp;LeaveTracker[[#This Row],[Type of Leave]]</f>
        <v xml:space="preserve">0 </v>
      </c>
      <c r="L3604" s="23">
        <f ca="1">NETWORKDAYS(LeaveTracker[[#This Row],[Start Date]],LeaveTracker[[#This Row],[End Date]],lstHolidays)</f>
        <v>0</v>
      </c>
      <c r="M3604" s="27"/>
    </row>
    <row r="3605" spans="4:13" ht="30" customHeight="1" x14ac:dyDescent="0.3">
      <c r="D3605" s="19"/>
      <c r="E3605" s="51" t="str">
        <f>IF(ISBLANK(LeaveTracker[[#This Row],[Employee Name]]),"-----",VLOOKUP(LeaveTracker[[#This Row],[Employee Name]],Employees[[Employee Name]:[Office]],7))</f>
        <v>-----</v>
      </c>
      <c r="F3605" s="51" t="str">
        <f>IF(ISBLANK(LeaveTracker[[#This Row],[Employee Name]]),"-----",VLOOKUP(LeaveTracker[[#This Row],[Employee Name]],Employees[[Employee Name]:[Office]],6))</f>
        <v>-----</v>
      </c>
      <c r="G3605" s="24"/>
      <c r="H3605" s="24"/>
      <c r="I3605" s="57"/>
      <c r="K3605" s="51" t="str">
        <f ca="1">LeaveTracker[[#This Row],[Days]]&amp;" "&amp;LeaveTracker[[#This Row],[Type of Leave]]</f>
        <v xml:space="preserve">0 </v>
      </c>
      <c r="L3605" s="23">
        <f ca="1">NETWORKDAYS(LeaveTracker[[#This Row],[Start Date]],LeaveTracker[[#This Row],[End Date]],lstHolidays)</f>
        <v>0</v>
      </c>
      <c r="M3605" s="27"/>
    </row>
    <row r="3606" spans="4:13" ht="30" customHeight="1" x14ac:dyDescent="0.3">
      <c r="D3606" s="19"/>
      <c r="E3606" s="51" t="str">
        <f>IF(ISBLANK(LeaveTracker[[#This Row],[Employee Name]]),"-----",VLOOKUP(LeaveTracker[[#This Row],[Employee Name]],Employees[[Employee Name]:[Office]],7))</f>
        <v>-----</v>
      </c>
      <c r="F3606" s="51" t="str">
        <f>IF(ISBLANK(LeaveTracker[[#This Row],[Employee Name]]),"-----",VLOOKUP(LeaveTracker[[#This Row],[Employee Name]],Employees[[Employee Name]:[Office]],6))</f>
        <v>-----</v>
      </c>
      <c r="G3606" s="24"/>
      <c r="H3606" s="24"/>
      <c r="I3606" s="57"/>
      <c r="K3606" s="51" t="str">
        <f ca="1">LeaveTracker[[#This Row],[Days]]&amp;" "&amp;LeaveTracker[[#This Row],[Type of Leave]]</f>
        <v xml:space="preserve">0 </v>
      </c>
      <c r="L3606" s="23">
        <f ca="1">NETWORKDAYS(LeaveTracker[[#This Row],[Start Date]],LeaveTracker[[#This Row],[End Date]],lstHolidays)</f>
        <v>0</v>
      </c>
      <c r="M3606" s="27"/>
    </row>
    <row r="3607" spans="4:13" ht="30" customHeight="1" x14ac:dyDescent="0.3">
      <c r="D3607" s="19"/>
      <c r="E3607" s="51" t="str">
        <f>IF(ISBLANK(LeaveTracker[[#This Row],[Employee Name]]),"-----",VLOOKUP(LeaveTracker[[#This Row],[Employee Name]],Employees[[Employee Name]:[Office]],7))</f>
        <v>-----</v>
      </c>
      <c r="F3607" s="51" t="str">
        <f>IF(ISBLANK(LeaveTracker[[#This Row],[Employee Name]]),"-----",VLOOKUP(LeaveTracker[[#This Row],[Employee Name]],Employees[[Employee Name]:[Office]],6))</f>
        <v>-----</v>
      </c>
      <c r="G3607" s="24"/>
      <c r="H3607" s="24"/>
      <c r="I3607" s="57"/>
      <c r="K3607" s="51" t="str">
        <f ca="1">LeaveTracker[[#This Row],[Days]]&amp;" "&amp;LeaveTracker[[#This Row],[Type of Leave]]</f>
        <v xml:space="preserve">0 </v>
      </c>
      <c r="L3607" s="23">
        <f ca="1">NETWORKDAYS(LeaveTracker[[#This Row],[Start Date]],LeaveTracker[[#This Row],[End Date]],lstHolidays)</f>
        <v>0</v>
      </c>
      <c r="M3607" s="27"/>
    </row>
    <row r="3608" spans="4:13" ht="30" customHeight="1" x14ac:dyDescent="0.3">
      <c r="D3608" s="19"/>
      <c r="E3608" s="51" t="str">
        <f>IF(ISBLANK(LeaveTracker[[#This Row],[Employee Name]]),"-----",VLOOKUP(LeaveTracker[[#This Row],[Employee Name]],Employees[[Employee Name]:[Office]],7))</f>
        <v>-----</v>
      </c>
      <c r="F3608" s="51" t="str">
        <f>IF(ISBLANK(LeaveTracker[[#This Row],[Employee Name]]),"-----",VLOOKUP(LeaveTracker[[#This Row],[Employee Name]],Employees[[Employee Name]:[Office]],6))</f>
        <v>-----</v>
      </c>
      <c r="G3608" s="24"/>
      <c r="H3608" s="24"/>
      <c r="I3608" s="57"/>
      <c r="K3608" s="51" t="str">
        <f ca="1">LeaveTracker[[#This Row],[Days]]&amp;" "&amp;LeaveTracker[[#This Row],[Type of Leave]]</f>
        <v xml:space="preserve">0 </v>
      </c>
      <c r="L3608" s="23">
        <f ca="1">NETWORKDAYS(LeaveTracker[[#This Row],[Start Date]],LeaveTracker[[#This Row],[End Date]],lstHolidays)</f>
        <v>0</v>
      </c>
      <c r="M3608" s="27"/>
    </row>
    <row r="3609" spans="4:13" ht="30" customHeight="1" x14ac:dyDescent="0.3">
      <c r="D3609" s="19"/>
      <c r="E3609" s="51" t="str">
        <f>IF(ISBLANK(LeaveTracker[[#This Row],[Employee Name]]),"-----",VLOOKUP(LeaveTracker[[#This Row],[Employee Name]],Employees[[Employee Name]:[Office]],7))</f>
        <v>-----</v>
      </c>
      <c r="F3609" s="51" t="str">
        <f>IF(ISBLANK(LeaveTracker[[#This Row],[Employee Name]]),"-----",VLOOKUP(LeaveTracker[[#This Row],[Employee Name]],Employees[[Employee Name]:[Office]],6))</f>
        <v>-----</v>
      </c>
      <c r="G3609" s="24"/>
      <c r="H3609" s="24"/>
      <c r="I3609" s="57"/>
      <c r="K3609" s="51" t="str">
        <f ca="1">LeaveTracker[[#This Row],[Days]]&amp;" "&amp;LeaveTracker[[#This Row],[Type of Leave]]</f>
        <v xml:space="preserve">0 </v>
      </c>
      <c r="L3609" s="23">
        <f ca="1">NETWORKDAYS(LeaveTracker[[#This Row],[Start Date]],LeaveTracker[[#This Row],[End Date]],lstHolidays)</f>
        <v>0</v>
      </c>
      <c r="M3609" s="27"/>
    </row>
    <row r="3610" spans="4:13" ht="30" customHeight="1" x14ac:dyDescent="0.3">
      <c r="D3610" s="19"/>
      <c r="E3610" s="51" t="str">
        <f>IF(ISBLANK(LeaveTracker[[#This Row],[Employee Name]]),"-----",VLOOKUP(LeaveTracker[[#This Row],[Employee Name]],Employees[[Employee Name]:[Office]],7))</f>
        <v>-----</v>
      </c>
      <c r="F3610" s="51" t="str">
        <f>IF(ISBLANK(LeaveTracker[[#This Row],[Employee Name]]),"-----",VLOOKUP(LeaveTracker[[#This Row],[Employee Name]],Employees[[Employee Name]:[Office]],6))</f>
        <v>-----</v>
      </c>
      <c r="G3610" s="24"/>
      <c r="H3610" s="24"/>
      <c r="I3610" s="57"/>
      <c r="K3610" s="51" t="str">
        <f ca="1">LeaveTracker[[#This Row],[Days]]&amp;" "&amp;LeaveTracker[[#This Row],[Type of Leave]]</f>
        <v xml:space="preserve">0 </v>
      </c>
      <c r="L3610" s="23">
        <f ca="1">NETWORKDAYS(LeaveTracker[[#This Row],[Start Date]],LeaveTracker[[#This Row],[End Date]],lstHolidays)</f>
        <v>0</v>
      </c>
      <c r="M3610" s="27"/>
    </row>
    <row r="3611" spans="4:13" ht="30" customHeight="1" x14ac:dyDescent="0.3">
      <c r="D3611" s="19"/>
      <c r="E3611" s="51" t="str">
        <f>IF(ISBLANK(LeaveTracker[[#This Row],[Employee Name]]),"-----",VLOOKUP(LeaveTracker[[#This Row],[Employee Name]],Employees[[Employee Name]:[Office]],7))</f>
        <v>-----</v>
      </c>
      <c r="F3611" s="51" t="str">
        <f>IF(ISBLANK(LeaveTracker[[#This Row],[Employee Name]]),"-----",VLOOKUP(LeaveTracker[[#This Row],[Employee Name]],Employees[[Employee Name]:[Office]],6))</f>
        <v>-----</v>
      </c>
      <c r="G3611" s="24"/>
      <c r="H3611" s="24"/>
      <c r="I3611" s="57"/>
      <c r="K3611" s="51" t="str">
        <f ca="1">LeaveTracker[[#This Row],[Days]]&amp;" "&amp;LeaveTracker[[#This Row],[Type of Leave]]</f>
        <v xml:space="preserve">0 </v>
      </c>
      <c r="L3611" s="23">
        <f ca="1">NETWORKDAYS(LeaveTracker[[#This Row],[Start Date]],LeaveTracker[[#This Row],[End Date]],lstHolidays)</f>
        <v>0</v>
      </c>
      <c r="M3611" s="27"/>
    </row>
    <row r="3612" spans="4:13" ht="30" customHeight="1" x14ac:dyDescent="0.3">
      <c r="D3612" s="19"/>
      <c r="E3612" s="51" t="str">
        <f>IF(ISBLANK(LeaveTracker[[#This Row],[Employee Name]]),"-----",VLOOKUP(LeaveTracker[[#This Row],[Employee Name]],Employees[[Employee Name]:[Office]],7))</f>
        <v>-----</v>
      </c>
      <c r="F3612" s="51" t="str">
        <f>IF(ISBLANK(LeaveTracker[[#This Row],[Employee Name]]),"-----",VLOOKUP(LeaveTracker[[#This Row],[Employee Name]],Employees[[Employee Name]:[Office]],6))</f>
        <v>-----</v>
      </c>
      <c r="G3612" s="24"/>
      <c r="H3612" s="24"/>
      <c r="I3612" s="57"/>
      <c r="K3612" s="51" t="str">
        <f ca="1">LeaveTracker[[#This Row],[Days]]&amp;" "&amp;LeaveTracker[[#This Row],[Type of Leave]]</f>
        <v xml:space="preserve">0 </v>
      </c>
      <c r="L3612" s="23">
        <f ca="1">NETWORKDAYS(LeaveTracker[[#This Row],[Start Date]],LeaveTracker[[#This Row],[End Date]],lstHolidays)</f>
        <v>0</v>
      </c>
      <c r="M3612" s="27"/>
    </row>
    <row r="3613" spans="4:13" ht="30" customHeight="1" x14ac:dyDescent="0.3">
      <c r="D3613" s="19"/>
      <c r="E3613" s="51" t="str">
        <f>IF(ISBLANK(LeaveTracker[[#This Row],[Employee Name]]),"-----",VLOOKUP(LeaveTracker[[#This Row],[Employee Name]],Employees[[Employee Name]:[Office]],7))</f>
        <v>-----</v>
      </c>
      <c r="F3613" s="51" t="str">
        <f>IF(ISBLANK(LeaveTracker[[#This Row],[Employee Name]]),"-----",VLOOKUP(LeaveTracker[[#This Row],[Employee Name]],Employees[[Employee Name]:[Office]],6))</f>
        <v>-----</v>
      </c>
      <c r="G3613" s="24"/>
      <c r="H3613" s="24"/>
      <c r="I3613" s="57"/>
      <c r="K3613" s="51" t="str">
        <f ca="1">LeaveTracker[[#This Row],[Days]]&amp;" "&amp;LeaveTracker[[#This Row],[Type of Leave]]</f>
        <v xml:space="preserve">0 </v>
      </c>
      <c r="L3613" s="23">
        <f ca="1">NETWORKDAYS(LeaveTracker[[#This Row],[Start Date]],LeaveTracker[[#This Row],[End Date]],lstHolidays)</f>
        <v>0</v>
      </c>
      <c r="M3613" s="27"/>
    </row>
    <row r="3614" spans="4:13" ht="30" customHeight="1" x14ac:dyDescent="0.3">
      <c r="D3614" s="19"/>
      <c r="E3614" s="51" t="str">
        <f>IF(ISBLANK(LeaveTracker[[#This Row],[Employee Name]]),"-----",VLOOKUP(LeaveTracker[[#This Row],[Employee Name]],Employees[[Employee Name]:[Office]],7))</f>
        <v>-----</v>
      </c>
      <c r="F3614" s="51" t="str">
        <f>IF(ISBLANK(LeaveTracker[[#This Row],[Employee Name]]),"-----",VLOOKUP(LeaveTracker[[#This Row],[Employee Name]],Employees[[Employee Name]:[Office]],6))</f>
        <v>-----</v>
      </c>
      <c r="G3614" s="24"/>
      <c r="H3614" s="24"/>
      <c r="I3614" s="57"/>
      <c r="K3614" s="51" t="str">
        <f ca="1">LeaveTracker[[#This Row],[Days]]&amp;" "&amp;LeaveTracker[[#This Row],[Type of Leave]]</f>
        <v xml:space="preserve">0 </v>
      </c>
      <c r="L3614" s="23">
        <f ca="1">NETWORKDAYS(LeaveTracker[[#This Row],[Start Date]],LeaveTracker[[#This Row],[End Date]],lstHolidays)</f>
        <v>0</v>
      </c>
      <c r="M3614" s="27"/>
    </row>
    <row r="3615" spans="4:13" ht="30" customHeight="1" x14ac:dyDescent="0.3">
      <c r="D3615" s="19"/>
      <c r="E3615" s="51" t="str">
        <f>IF(ISBLANK(LeaveTracker[[#This Row],[Employee Name]]),"-----",VLOOKUP(LeaveTracker[[#This Row],[Employee Name]],Employees[[Employee Name]:[Office]],7))</f>
        <v>-----</v>
      </c>
      <c r="F3615" s="51" t="str">
        <f>IF(ISBLANK(LeaveTracker[[#This Row],[Employee Name]]),"-----",VLOOKUP(LeaveTracker[[#This Row],[Employee Name]],Employees[[Employee Name]:[Office]],6))</f>
        <v>-----</v>
      </c>
      <c r="G3615" s="24"/>
      <c r="H3615" s="24"/>
      <c r="I3615" s="57"/>
      <c r="K3615" s="51" t="str">
        <f ca="1">LeaveTracker[[#This Row],[Days]]&amp;" "&amp;LeaveTracker[[#This Row],[Type of Leave]]</f>
        <v xml:space="preserve">0 </v>
      </c>
      <c r="L3615" s="23">
        <f ca="1">NETWORKDAYS(LeaveTracker[[#This Row],[Start Date]],LeaveTracker[[#This Row],[End Date]],lstHolidays)</f>
        <v>0</v>
      </c>
      <c r="M3615" s="27"/>
    </row>
    <row r="3616" spans="4:13" ht="30" customHeight="1" x14ac:dyDescent="0.3">
      <c r="D3616" s="19"/>
      <c r="E3616" s="51" t="str">
        <f>IF(ISBLANK(LeaveTracker[[#This Row],[Employee Name]]),"-----",VLOOKUP(LeaveTracker[[#This Row],[Employee Name]],Employees[[Employee Name]:[Office]],7))</f>
        <v>-----</v>
      </c>
      <c r="F3616" s="51" t="str">
        <f>IF(ISBLANK(LeaveTracker[[#This Row],[Employee Name]]),"-----",VLOOKUP(LeaveTracker[[#This Row],[Employee Name]],Employees[[Employee Name]:[Office]],6))</f>
        <v>-----</v>
      </c>
      <c r="G3616" s="24"/>
      <c r="H3616" s="24"/>
      <c r="I3616" s="57"/>
      <c r="K3616" s="51" t="str">
        <f ca="1">LeaveTracker[[#This Row],[Days]]&amp;" "&amp;LeaveTracker[[#This Row],[Type of Leave]]</f>
        <v xml:space="preserve">0 </v>
      </c>
      <c r="L3616" s="23">
        <f ca="1">NETWORKDAYS(LeaveTracker[[#This Row],[Start Date]],LeaveTracker[[#This Row],[End Date]],lstHolidays)</f>
        <v>0</v>
      </c>
      <c r="M3616" s="27"/>
    </row>
    <row r="3617" spans="4:13" ht="30" customHeight="1" x14ac:dyDescent="0.3">
      <c r="D3617" s="19"/>
      <c r="E3617" s="51" t="str">
        <f>IF(ISBLANK(LeaveTracker[[#This Row],[Employee Name]]),"-----",VLOOKUP(LeaveTracker[[#This Row],[Employee Name]],Employees[[Employee Name]:[Office]],7))</f>
        <v>-----</v>
      </c>
      <c r="F3617" s="51" t="str">
        <f>IF(ISBLANK(LeaveTracker[[#This Row],[Employee Name]]),"-----",VLOOKUP(LeaveTracker[[#This Row],[Employee Name]],Employees[[Employee Name]:[Office]],6))</f>
        <v>-----</v>
      </c>
      <c r="G3617" s="24"/>
      <c r="H3617" s="24"/>
      <c r="I3617" s="57"/>
      <c r="K3617" s="51" t="str">
        <f ca="1">LeaveTracker[[#This Row],[Days]]&amp;" "&amp;LeaveTracker[[#This Row],[Type of Leave]]</f>
        <v xml:space="preserve">0 </v>
      </c>
      <c r="L3617" s="23">
        <f ca="1">NETWORKDAYS(LeaveTracker[[#This Row],[Start Date]],LeaveTracker[[#This Row],[End Date]],lstHolidays)</f>
        <v>0</v>
      </c>
      <c r="M3617" s="27"/>
    </row>
    <row r="3618" spans="4:13" ht="30" customHeight="1" x14ac:dyDescent="0.3">
      <c r="D3618" s="19"/>
      <c r="E3618" s="51" t="str">
        <f>IF(ISBLANK(LeaveTracker[[#This Row],[Employee Name]]),"-----",VLOOKUP(LeaveTracker[[#This Row],[Employee Name]],Employees[[Employee Name]:[Office]],7))</f>
        <v>-----</v>
      </c>
      <c r="F3618" s="51" t="str">
        <f>IF(ISBLANK(LeaveTracker[[#This Row],[Employee Name]]),"-----",VLOOKUP(LeaveTracker[[#This Row],[Employee Name]],Employees[[Employee Name]:[Office]],6))</f>
        <v>-----</v>
      </c>
      <c r="G3618" s="24"/>
      <c r="H3618" s="24"/>
      <c r="I3618" s="57"/>
      <c r="K3618" s="51" t="str">
        <f ca="1">LeaveTracker[[#This Row],[Days]]&amp;" "&amp;LeaveTracker[[#This Row],[Type of Leave]]</f>
        <v xml:space="preserve">0 </v>
      </c>
      <c r="L3618" s="23">
        <f ca="1">NETWORKDAYS(LeaveTracker[[#This Row],[Start Date]],LeaveTracker[[#This Row],[End Date]],lstHolidays)</f>
        <v>0</v>
      </c>
      <c r="M3618" s="27"/>
    </row>
    <row r="3619" spans="4:13" ht="30" customHeight="1" x14ac:dyDescent="0.3">
      <c r="D3619" s="19"/>
      <c r="E3619" s="51" t="str">
        <f>IF(ISBLANK(LeaveTracker[[#This Row],[Employee Name]]),"-----",VLOOKUP(LeaveTracker[[#This Row],[Employee Name]],Employees[[Employee Name]:[Office]],7))</f>
        <v>-----</v>
      </c>
      <c r="F3619" s="51" t="str">
        <f>IF(ISBLANK(LeaveTracker[[#This Row],[Employee Name]]),"-----",VLOOKUP(LeaveTracker[[#This Row],[Employee Name]],Employees[[Employee Name]:[Office]],6))</f>
        <v>-----</v>
      </c>
      <c r="G3619" s="24"/>
      <c r="H3619" s="24"/>
      <c r="I3619" s="57"/>
      <c r="K3619" s="51" t="str">
        <f ca="1">LeaveTracker[[#This Row],[Days]]&amp;" "&amp;LeaveTracker[[#This Row],[Type of Leave]]</f>
        <v xml:space="preserve">0 </v>
      </c>
      <c r="L3619" s="23">
        <f ca="1">NETWORKDAYS(LeaveTracker[[#This Row],[Start Date]],LeaveTracker[[#This Row],[End Date]],lstHolidays)</f>
        <v>0</v>
      </c>
      <c r="M3619" s="27"/>
    </row>
    <row r="3620" spans="4:13" ht="30" customHeight="1" x14ac:dyDescent="0.3">
      <c r="D3620" s="19"/>
      <c r="E3620" s="51" t="str">
        <f>IF(ISBLANK(LeaveTracker[[#This Row],[Employee Name]]),"-----",VLOOKUP(LeaveTracker[[#This Row],[Employee Name]],Employees[[Employee Name]:[Office]],7))</f>
        <v>-----</v>
      </c>
      <c r="F3620" s="51" t="str">
        <f>IF(ISBLANK(LeaveTracker[[#This Row],[Employee Name]]),"-----",VLOOKUP(LeaveTracker[[#This Row],[Employee Name]],Employees[[Employee Name]:[Office]],6))</f>
        <v>-----</v>
      </c>
      <c r="G3620" s="24"/>
      <c r="H3620" s="24"/>
      <c r="I3620" s="57"/>
      <c r="K3620" s="51" t="str">
        <f ca="1">LeaveTracker[[#This Row],[Days]]&amp;" "&amp;LeaveTracker[[#This Row],[Type of Leave]]</f>
        <v xml:space="preserve">0 </v>
      </c>
      <c r="L3620" s="23">
        <f ca="1">NETWORKDAYS(LeaveTracker[[#This Row],[Start Date]],LeaveTracker[[#This Row],[End Date]],lstHolidays)</f>
        <v>0</v>
      </c>
      <c r="M3620" s="27"/>
    </row>
    <row r="3621" spans="4:13" ht="30" customHeight="1" x14ac:dyDescent="0.3">
      <c r="D3621" s="19"/>
      <c r="E3621" s="51" t="str">
        <f>IF(ISBLANK(LeaveTracker[[#This Row],[Employee Name]]),"-----",VLOOKUP(LeaveTracker[[#This Row],[Employee Name]],Employees[[Employee Name]:[Office]],7))</f>
        <v>-----</v>
      </c>
      <c r="F3621" s="51" t="str">
        <f>IF(ISBLANK(LeaveTracker[[#This Row],[Employee Name]]),"-----",VLOOKUP(LeaveTracker[[#This Row],[Employee Name]],Employees[[Employee Name]:[Office]],6))</f>
        <v>-----</v>
      </c>
      <c r="G3621" s="24"/>
      <c r="H3621" s="24"/>
      <c r="I3621" s="57"/>
      <c r="K3621" s="51" t="str">
        <f ca="1">LeaveTracker[[#This Row],[Days]]&amp;" "&amp;LeaveTracker[[#This Row],[Type of Leave]]</f>
        <v xml:space="preserve">0 </v>
      </c>
      <c r="L3621" s="23">
        <f ca="1">NETWORKDAYS(LeaveTracker[[#This Row],[Start Date]],LeaveTracker[[#This Row],[End Date]],lstHolidays)</f>
        <v>0</v>
      </c>
      <c r="M3621" s="27"/>
    </row>
    <row r="3622" spans="4:13" ht="30" customHeight="1" x14ac:dyDescent="0.3">
      <c r="D3622" s="19"/>
      <c r="E3622" s="51" t="str">
        <f>IF(ISBLANK(LeaveTracker[[#This Row],[Employee Name]]),"-----",VLOOKUP(LeaveTracker[[#This Row],[Employee Name]],Employees[[Employee Name]:[Office]],7))</f>
        <v>-----</v>
      </c>
      <c r="F3622" s="51" t="str">
        <f>IF(ISBLANK(LeaveTracker[[#This Row],[Employee Name]]),"-----",VLOOKUP(LeaveTracker[[#This Row],[Employee Name]],Employees[[Employee Name]:[Office]],6))</f>
        <v>-----</v>
      </c>
      <c r="G3622" s="24"/>
      <c r="H3622" s="24"/>
      <c r="I3622" s="57"/>
      <c r="K3622" s="51" t="str">
        <f ca="1">LeaveTracker[[#This Row],[Days]]&amp;" "&amp;LeaveTracker[[#This Row],[Type of Leave]]</f>
        <v xml:space="preserve">0 </v>
      </c>
      <c r="L3622" s="23">
        <f ca="1">NETWORKDAYS(LeaveTracker[[#This Row],[Start Date]],LeaveTracker[[#This Row],[End Date]],lstHolidays)</f>
        <v>0</v>
      </c>
      <c r="M3622" s="27"/>
    </row>
    <row r="3623" spans="4:13" ht="30" customHeight="1" x14ac:dyDescent="0.3">
      <c r="D3623" s="19"/>
      <c r="E3623" s="51" t="str">
        <f>IF(ISBLANK(LeaveTracker[[#This Row],[Employee Name]]),"-----",VLOOKUP(LeaveTracker[[#This Row],[Employee Name]],Employees[[Employee Name]:[Office]],7))</f>
        <v>-----</v>
      </c>
      <c r="F3623" s="51" t="str">
        <f>IF(ISBLANK(LeaveTracker[[#This Row],[Employee Name]]),"-----",VLOOKUP(LeaveTracker[[#This Row],[Employee Name]],Employees[[Employee Name]:[Office]],6))</f>
        <v>-----</v>
      </c>
      <c r="G3623" s="24"/>
      <c r="H3623" s="24"/>
      <c r="I3623" s="57"/>
      <c r="K3623" s="51" t="str">
        <f ca="1">LeaveTracker[[#This Row],[Days]]&amp;" "&amp;LeaveTracker[[#This Row],[Type of Leave]]</f>
        <v xml:space="preserve">0 </v>
      </c>
      <c r="L3623" s="23">
        <f ca="1">NETWORKDAYS(LeaveTracker[[#This Row],[Start Date]],LeaveTracker[[#This Row],[End Date]],lstHolidays)</f>
        <v>0</v>
      </c>
      <c r="M3623" s="27"/>
    </row>
    <row r="3624" spans="4:13" ht="30" customHeight="1" x14ac:dyDescent="0.3">
      <c r="D3624" s="19"/>
      <c r="E3624" s="51" t="str">
        <f>IF(ISBLANK(LeaveTracker[[#This Row],[Employee Name]]),"-----",VLOOKUP(LeaveTracker[[#This Row],[Employee Name]],Employees[[Employee Name]:[Office]],7))</f>
        <v>-----</v>
      </c>
      <c r="F3624" s="51" t="str">
        <f>IF(ISBLANK(LeaveTracker[[#This Row],[Employee Name]]),"-----",VLOOKUP(LeaveTracker[[#This Row],[Employee Name]],Employees[[Employee Name]:[Office]],6))</f>
        <v>-----</v>
      </c>
      <c r="G3624" s="24"/>
      <c r="H3624" s="24"/>
      <c r="I3624" s="57"/>
      <c r="K3624" s="51" t="str">
        <f ca="1">LeaveTracker[[#This Row],[Days]]&amp;" "&amp;LeaveTracker[[#This Row],[Type of Leave]]</f>
        <v xml:space="preserve">0 </v>
      </c>
      <c r="L3624" s="23">
        <f ca="1">NETWORKDAYS(LeaveTracker[[#This Row],[Start Date]],LeaveTracker[[#This Row],[End Date]],lstHolidays)</f>
        <v>0</v>
      </c>
      <c r="M3624" s="27"/>
    </row>
    <row r="3625" spans="4:13" ht="30" customHeight="1" x14ac:dyDescent="0.3">
      <c r="D3625" s="19"/>
      <c r="E3625" s="51" t="str">
        <f>IF(ISBLANK(LeaveTracker[[#This Row],[Employee Name]]),"-----",VLOOKUP(LeaveTracker[[#This Row],[Employee Name]],Employees[[Employee Name]:[Office]],7))</f>
        <v>-----</v>
      </c>
      <c r="F3625" s="51" t="str">
        <f>IF(ISBLANK(LeaveTracker[[#This Row],[Employee Name]]),"-----",VLOOKUP(LeaveTracker[[#This Row],[Employee Name]],Employees[[Employee Name]:[Office]],6))</f>
        <v>-----</v>
      </c>
      <c r="G3625" s="24"/>
      <c r="H3625" s="24"/>
      <c r="I3625" s="57"/>
      <c r="K3625" s="51" t="str">
        <f ca="1">LeaveTracker[[#This Row],[Days]]&amp;" "&amp;LeaveTracker[[#This Row],[Type of Leave]]</f>
        <v xml:space="preserve">0 </v>
      </c>
      <c r="L3625" s="23">
        <f ca="1">NETWORKDAYS(LeaveTracker[[#This Row],[Start Date]],LeaveTracker[[#This Row],[End Date]],lstHolidays)</f>
        <v>0</v>
      </c>
      <c r="M3625" s="27"/>
    </row>
    <row r="3626" spans="4:13" ht="30" customHeight="1" x14ac:dyDescent="0.3">
      <c r="D3626" s="19"/>
      <c r="E3626" s="51" t="str">
        <f>IF(ISBLANK(LeaveTracker[[#This Row],[Employee Name]]),"-----",VLOOKUP(LeaveTracker[[#This Row],[Employee Name]],Employees[[Employee Name]:[Office]],7))</f>
        <v>-----</v>
      </c>
      <c r="F3626" s="51" t="str">
        <f>IF(ISBLANK(LeaveTracker[[#This Row],[Employee Name]]),"-----",VLOOKUP(LeaveTracker[[#This Row],[Employee Name]],Employees[[Employee Name]:[Office]],6))</f>
        <v>-----</v>
      </c>
      <c r="G3626" s="24"/>
      <c r="H3626" s="24"/>
      <c r="I3626" s="57"/>
      <c r="K3626" s="51" t="str">
        <f ca="1">LeaveTracker[[#This Row],[Days]]&amp;" "&amp;LeaveTracker[[#This Row],[Type of Leave]]</f>
        <v xml:space="preserve">0 </v>
      </c>
      <c r="L3626" s="23">
        <f ca="1">NETWORKDAYS(LeaveTracker[[#This Row],[Start Date]],LeaveTracker[[#This Row],[End Date]],lstHolidays)</f>
        <v>0</v>
      </c>
      <c r="M3626" s="27"/>
    </row>
    <row r="3627" spans="4:13" ht="30" customHeight="1" x14ac:dyDescent="0.3">
      <c r="D3627" s="19"/>
      <c r="E3627" s="51" t="str">
        <f>IF(ISBLANK(LeaveTracker[[#This Row],[Employee Name]]),"-----",VLOOKUP(LeaveTracker[[#This Row],[Employee Name]],Employees[[Employee Name]:[Office]],7))</f>
        <v>-----</v>
      </c>
      <c r="F3627" s="51" t="str">
        <f>IF(ISBLANK(LeaveTracker[[#This Row],[Employee Name]]),"-----",VLOOKUP(LeaveTracker[[#This Row],[Employee Name]],Employees[[Employee Name]:[Office]],6))</f>
        <v>-----</v>
      </c>
      <c r="G3627" s="24"/>
      <c r="H3627" s="24"/>
      <c r="I3627" s="57"/>
      <c r="K3627" s="51" t="str">
        <f ca="1">LeaveTracker[[#This Row],[Days]]&amp;" "&amp;LeaveTracker[[#This Row],[Type of Leave]]</f>
        <v xml:space="preserve">0 </v>
      </c>
      <c r="L3627" s="23">
        <f ca="1">NETWORKDAYS(LeaveTracker[[#This Row],[Start Date]],LeaveTracker[[#This Row],[End Date]],lstHolidays)</f>
        <v>0</v>
      </c>
      <c r="M3627" s="27"/>
    </row>
    <row r="3628" spans="4:13" ht="30" customHeight="1" x14ac:dyDescent="0.3">
      <c r="D3628" s="19"/>
      <c r="E3628" s="51" t="str">
        <f>IF(ISBLANK(LeaveTracker[[#This Row],[Employee Name]]),"-----",VLOOKUP(LeaveTracker[[#This Row],[Employee Name]],Employees[[Employee Name]:[Office]],7))</f>
        <v>-----</v>
      </c>
      <c r="F3628" s="51" t="str">
        <f>IF(ISBLANK(LeaveTracker[[#This Row],[Employee Name]]),"-----",VLOOKUP(LeaveTracker[[#This Row],[Employee Name]],Employees[[Employee Name]:[Office]],6))</f>
        <v>-----</v>
      </c>
      <c r="G3628" s="24"/>
      <c r="H3628" s="24"/>
      <c r="I3628" s="57"/>
      <c r="K3628" s="51" t="str">
        <f ca="1">LeaveTracker[[#This Row],[Days]]&amp;" "&amp;LeaveTracker[[#This Row],[Type of Leave]]</f>
        <v xml:space="preserve">0 </v>
      </c>
      <c r="L3628" s="23">
        <f ca="1">NETWORKDAYS(LeaveTracker[[#This Row],[Start Date]],LeaveTracker[[#This Row],[End Date]],lstHolidays)</f>
        <v>0</v>
      </c>
      <c r="M3628" s="27"/>
    </row>
    <row r="3629" spans="4:13" ht="30" customHeight="1" x14ac:dyDescent="0.3">
      <c r="D3629" s="19"/>
      <c r="E3629" s="51" t="str">
        <f>IF(ISBLANK(LeaveTracker[[#This Row],[Employee Name]]),"-----",VLOOKUP(LeaveTracker[[#This Row],[Employee Name]],Employees[[Employee Name]:[Office]],7))</f>
        <v>-----</v>
      </c>
      <c r="F3629" s="51" t="str">
        <f>IF(ISBLANK(LeaveTracker[[#This Row],[Employee Name]]),"-----",VLOOKUP(LeaveTracker[[#This Row],[Employee Name]],Employees[[Employee Name]:[Office]],6))</f>
        <v>-----</v>
      </c>
      <c r="G3629" s="24"/>
      <c r="H3629" s="24"/>
      <c r="I3629" s="57"/>
      <c r="K3629" s="51" t="str">
        <f ca="1">LeaveTracker[[#This Row],[Days]]&amp;" "&amp;LeaveTracker[[#This Row],[Type of Leave]]</f>
        <v xml:space="preserve">0 </v>
      </c>
      <c r="L3629" s="23">
        <f ca="1">NETWORKDAYS(LeaveTracker[[#This Row],[Start Date]],LeaveTracker[[#This Row],[End Date]],lstHolidays)</f>
        <v>0</v>
      </c>
      <c r="M3629" s="27"/>
    </row>
    <row r="3630" spans="4:13" ht="30" customHeight="1" x14ac:dyDescent="0.3">
      <c r="D3630" s="19"/>
      <c r="E3630" s="51" t="str">
        <f>IF(ISBLANK(LeaveTracker[[#This Row],[Employee Name]]),"-----",VLOOKUP(LeaveTracker[[#This Row],[Employee Name]],Employees[[Employee Name]:[Office]],7))</f>
        <v>-----</v>
      </c>
      <c r="F3630" s="51" t="str">
        <f>IF(ISBLANK(LeaveTracker[[#This Row],[Employee Name]]),"-----",VLOOKUP(LeaveTracker[[#This Row],[Employee Name]],Employees[[Employee Name]:[Office]],6))</f>
        <v>-----</v>
      </c>
      <c r="G3630" s="24"/>
      <c r="H3630" s="24"/>
      <c r="I3630" s="57"/>
      <c r="K3630" s="51" t="str">
        <f ca="1">LeaveTracker[[#This Row],[Days]]&amp;" "&amp;LeaveTracker[[#This Row],[Type of Leave]]</f>
        <v xml:space="preserve">0 </v>
      </c>
      <c r="L3630" s="23">
        <f ca="1">NETWORKDAYS(LeaveTracker[[#This Row],[Start Date]],LeaveTracker[[#This Row],[End Date]],lstHolidays)</f>
        <v>0</v>
      </c>
      <c r="M3630" s="27"/>
    </row>
    <row r="3631" spans="4:13" ht="30" customHeight="1" x14ac:dyDescent="0.3">
      <c r="D3631" s="19"/>
      <c r="E3631" s="51" t="str">
        <f>IF(ISBLANK(LeaveTracker[[#This Row],[Employee Name]]),"-----",VLOOKUP(LeaveTracker[[#This Row],[Employee Name]],Employees[[Employee Name]:[Office]],7))</f>
        <v>-----</v>
      </c>
      <c r="F3631" s="51" t="str">
        <f>IF(ISBLANK(LeaveTracker[[#This Row],[Employee Name]]),"-----",VLOOKUP(LeaveTracker[[#This Row],[Employee Name]],Employees[[Employee Name]:[Office]],6))</f>
        <v>-----</v>
      </c>
      <c r="G3631" s="24"/>
      <c r="H3631" s="24"/>
      <c r="I3631" s="57"/>
      <c r="K3631" s="51" t="str">
        <f ca="1">LeaveTracker[[#This Row],[Days]]&amp;" "&amp;LeaveTracker[[#This Row],[Type of Leave]]</f>
        <v xml:space="preserve">0 </v>
      </c>
      <c r="L3631" s="23">
        <f ca="1">NETWORKDAYS(LeaveTracker[[#This Row],[Start Date]],LeaveTracker[[#This Row],[End Date]],lstHolidays)</f>
        <v>0</v>
      </c>
      <c r="M3631" s="27"/>
    </row>
    <row r="3632" spans="4:13" ht="30" customHeight="1" x14ac:dyDescent="0.3">
      <c r="D3632" s="19"/>
      <c r="E3632" s="51" t="str">
        <f>IF(ISBLANK(LeaveTracker[[#This Row],[Employee Name]]),"-----",VLOOKUP(LeaveTracker[[#This Row],[Employee Name]],Employees[[Employee Name]:[Office]],7))</f>
        <v>-----</v>
      </c>
      <c r="F3632" s="51" t="str">
        <f>IF(ISBLANK(LeaveTracker[[#This Row],[Employee Name]]),"-----",VLOOKUP(LeaveTracker[[#This Row],[Employee Name]],Employees[[Employee Name]:[Office]],6))</f>
        <v>-----</v>
      </c>
      <c r="G3632" s="24"/>
      <c r="H3632" s="24"/>
      <c r="I3632" s="57"/>
      <c r="K3632" s="51" t="str">
        <f ca="1">LeaveTracker[[#This Row],[Days]]&amp;" "&amp;LeaveTracker[[#This Row],[Type of Leave]]</f>
        <v xml:space="preserve">0 </v>
      </c>
      <c r="L3632" s="23">
        <f ca="1">NETWORKDAYS(LeaveTracker[[#This Row],[Start Date]],LeaveTracker[[#This Row],[End Date]],lstHolidays)</f>
        <v>0</v>
      </c>
      <c r="M3632" s="27"/>
    </row>
    <row r="3633" spans="4:13" ht="30" customHeight="1" x14ac:dyDescent="0.3">
      <c r="D3633" s="19"/>
      <c r="E3633" s="51" t="str">
        <f>IF(ISBLANK(LeaveTracker[[#This Row],[Employee Name]]),"-----",VLOOKUP(LeaveTracker[[#This Row],[Employee Name]],Employees[[Employee Name]:[Office]],7))</f>
        <v>-----</v>
      </c>
      <c r="F3633" s="51" t="str">
        <f>IF(ISBLANK(LeaveTracker[[#This Row],[Employee Name]]),"-----",VLOOKUP(LeaveTracker[[#This Row],[Employee Name]],Employees[[Employee Name]:[Office]],6))</f>
        <v>-----</v>
      </c>
      <c r="G3633" s="24"/>
      <c r="H3633" s="24"/>
      <c r="I3633" s="57"/>
      <c r="K3633" s="51" t="str">
        <f ca="1">LeaveTracker[[#This Row],[Days]]&amp;" "&amp;LeaveTracker[[#This Row],[Type of Leave]]</f>
        <v xml:space="preserve">0 </v>
      </c>
      <c r="L3633" s="23">
        <f ca="1">NETWORKDAYS(LeaveTracker[[#This Row],[Start Date]],LeaveTracker[[#This Row],[End Date]],lstHolidays)</f>
        <v>0</v>
      </c>
      <c r="M3633" s="27"/>
    </row>
    <row r="3634" spans="4:13" ht="30" customHeight="1" x14ac:dyDescent="0.3">
      <c r="D3634" s="19"/>
      <c r="E3634" s="51" t="str">
        <f>IF(ISBLANK(LeaveTracker[[#This Row],[Employee Name]]),"-----",VLOOKUP(LeaveTracker[[#This Row],[Employee Name]],Employees[[Employee Name]:[Office]],7))</f>
        <v>-----</v>
      </c>
      <c r="F3634" s="51" t="str">
        <f>IF(ISBLANK(LeaveTracker[[#This Row],[Employee Name]]),"-----",VLOOKUP(LeaveTracker[[#This Row],[Employee Name]],Employees[[Employee Name]:[Office]],6))</f>
        <v>-----</v>
      </c>
      <c r="G3634" s="24"/>
      <c r="H3634" s="24"/>
      <c r="I3634" s="57"/>
      <c r="K3634" s="51" t="str">
        <f ca="1">LeaveTracker[[#This Row],[Days]]&amp;" "&amp;LeaveTracker[[#This Row],[Type of Leave]]</f>
        <v xml:space="preserve">0 </v>
      </c>
      <c r="L3634" s="23">
        <f ca="1">NETWORKDAYS(LeaveTracker[[#This Row],[Start Date]],LeaveTracker[[#This Row],[End Date]],lstHolidays)</f>
        <v>0</v>
      </c>
      <c r="M3634" s="27"/>
    </row>
    <row r="3635" spans="4:13" ht="30" customHeight="1" x14ac:dyDescent="0.3">
      <c r="D3635" s="19"/>
      <c r="E3635" s="51" t="str">
        <f>IF(ISBLANK(LeaveTracker[[#This Row],[Employee Name]]),"-----",VLOOKUP(LeaveTracker[[#This Row],[Employee Name]],Employees[[Employee Name]:[Office]],7))</f>
        <v>-----</v>
      </c>
      <c r="F3635" s="51" t="str">
        <f>IF(ISBLANK(LeaveTracker[[#This Row],[Employee Name]]),"-----",VLOOKUP(LeaveTracker[[#This Row],[Employee Name]],Employees[[Employee Name]:[Office]],6))</f>
        <v>-----</v>
      </c>
      <c r="G3635" s="24"/>
      <c r="H3635" s="24"/>
      <c r="I3635" s="57"/>
      <c r="K3635" s="51" t="str">
        <f ca="1">LeaveTracker[[#This Row],[Days]]&amp;" "&amp;LeaveTracker[[#This Row],[Type of Leave]]</f>
        <v xml:space="preserve">0 </v>
      </c>
      <c r="L3635" s="23">
        <f ca="1">NETWORKDAYS(LeaveTracker[[#This Row],[Start Date]],LeaveTracker[[#This Row],[End Date]],lstHolidays)</f>
        <v>0</v>
      </c>
      <c r="M3635" s="27"/>
    </row>
    <row r="3636" spans="4:13" ht="30" customHeight="1" x14ac:dyDescent="0.3">
      <c r="D3636" s="19"/>
      <c r="E3636" s="51" t="str">
        <f>IF(ISBLANK(LeaveTracker[[#This Row],[Employee Name]]),"-----",VLOOKUP(LeaveTracker[[#This Row],[Employee Name]],Employees[[Employee Name]:[Office]],7))</f>
        <v>-----</v>
      </c>
      <c r="F3636" s="51" t="str">
        <f>IF(ISBLANK(LeaveTracker[[#This Row],[Employee Name]]),"-----",VLOOKUP(LeaveTracker[[#This Row],[Employee Name]],Employees[[Employee Name]:[Office]],6))</f>
        <v>-----</v>
      </c>
      <c r="G3636" s="24"/>
      <c r="H3636" s="24"/>
      <c r="I3636" s="57"/>
      <c r="K3636" s="51" t="str">
        <f ca="1">LeaveTracker[[#This Row],[Days]]&amp;" "&amp;LeaveTracker[[#This Row],[Type of Leave]]</f>
        <v xml:space="preserve">0 </v>
      </c>
      <c r="L3636" s="23">
        <f ca="1">NETWORKDAYS(LeaveTracker[[#This Row],[Start Date]],LeaveTracker[[#This Row],[End Date]],lstHolidays)</f>
        <v>0</v>
      </c>
      <c r="M3636" s="27"/>
    </row>
    <row r="3637" spans="4:13" ht="30" customHeight="1" x14ac:dyDescent="0.3">
      <c r="D3637" s="19"/>
      <c r="E3637" s="51" t="str">
        <f>IF(ISBLANK(LeaveTracker[[#This Row],[Employee Name]]),"-----",VLOOKUP(LeaveTracker[[#This Row],[Employee Name]],Employees[[Employee Name]:[Office]],7))</f>
        <v>-----</v>
      </c>
      <c r="F3637" s="51" t="str">
        <f>IF(ISBLANK(LeaveTracker[[#This Row],[Employee Name]]),"-----",VLOOKUP(LeaveTracker[[#This Row],[Employee Name]],Employees[[Employee Name]:[Office]],6))</f>
        <v>-----</v>
      </c>
      <c r="G3637" s="24"/>
      <c r="H3637" s="24"/>
      <c r="I3637" s="57"/>
      <c r="K3637" s="51" t="str">
        <f ca="1">LeaveTracker[[#This Row],[Days]]&amp;" "&amp;LeaveTracker[[#This Row],[Type of Leave]]</f>
        <v xml:space="preserve">0 </v>
      </c>
      <c r="L3637" s="23">
        <f ca="1">NETWORKDAYS(LeaveTracker[[#This Row],[Start Date]],LeaveTracker[[#This Row],[End Date]],lstHolidays)</f>
        <v>0</v>
      </c>
      <c r="M3637" s="27"/>
    </row>
    <row r="3638" spans="4:13" ht="30" customHeight="1" x14ac:dyDescent="0.3">
      <c r="D3638" s="19"/>
      <c r="E3638" s="51" t="str">
        <f>IF(ISBLANK(LeaveTracker[[#This Row],[Employee Name]]),"-----",VLOOKUP(LeaveTracker[[#This Row],[Employee Name]],Employees[[Employee Name]:[Office]],7))</f>
        <v>-----</v>
      </c>
      <c r="F3638" s="51" t="str">
        <f>IF(ISBLANK(LeaveTracker[[#This Row],[Employee Name]]),"-----",VLOOKUP(LeaveTracker[[#This Row],[Employee Name]],Employees[[Employee Name]:[Office]],6))</f>
        <v>-----</v>
      </c>
      <c r="G3638" s="24"/>
      <c r="H3638" s="24"/>
      <c r="I3638" s="57"/>
      <c r="K3638" s="51" t="str">
        <f ca="1">LeaveTracker[[#This Row],[Days]]&amp;" "&amp;LeaveTracker[[#This Row],[Type of Leave]]</f>
        <v xml:space="preserve">0 </v>
      </c>
      <c r="L3638" s="23">
        <f ca="1">NETWORKDAYS(LeaveTracker[[#This Row],[Start Date]],LeaveTracker[[#This Row],[End Date]],lstHolidays)</f>
        <v>0</v>
      </c>
      <c r="M3638" s="27"/>
    </row>
    <row r="3639" spans="4:13" ht="30" customHeight="1" x14ac:dyDescent="0.3">
      <c r="D3639" s="19"/>
      <c r="E3639" s="51" t="str">
        <f>IF(ISBLANK(LeaveTracker[[#This Row],[Employee Name]]),"-----",VLOOKUP(LeaveTracker[[#This Row],[Employee Name]],Employees[[Employee Name]:[Office]],7))</f>
        <v>-----</v>
      </c>
      <c r="F3639" s="51" t="str">
        <f>IF(ISBLANK(LeaveTracker[[#This Row],[Employee Name]]),"-----",VLOOKUP(LeaveTracker[[#This Row],[Employee Name]],Employees[[Employee Name]:[Office]],6))</f>
        <v>-----</v>
      </c>
      <c r="G3639" s="24"/>
      <c r="H3639" s="24"/>
      <c r="I3639" s="57"/>
      <c r="K3639" s="51" t="str">
        <f ca="1">LeaveTracker[[#This Row],[Days]]&amp;" "&amp;LeaveTracker[[#This Row],[Type of Leave]]</f>
        <v xml:space="preserve">0 </v>
      </c>
      <c r="L3639" s="23">
        <f ca="1">NETWORKDAYS(LeaveTracker[[#This Row],[Start Date]],LeaveTracker[[#This Row],[End Date]],lstHolidays)</f>
        <v>0</v>
      </c>
      <c r="M3639" s="27"/>
    </row>
    <row r="3640" spans="4:13" ht="30" customHeight="1" x14ac:dyDescent="0.3">
      <c r="D3640" s="19"/>
      <c r="E3640" s="51" t="str">
        <f>IF(ISBLANK(LeaveTracker[[#This Row],[Employee Name]]),"-----",VLOOKUP(LeaveTracker[[#This Row],[Employee Name]],Employees[[Employee Name]:[Office]],7))</f>
        <v>-----</v>
      </c>
      <c r="F3640" s="51" t="str">
        <f>IF(ISBLANK(LeaveTracker[[#This Row],[Employee Name]]),"-----",VLOOKUP(LeaveTracker[[#This Row],[Employee Name]],Employees[[Employee Name]:[Office]],6))</f>
        <v>-----</v>
      </c>
      <c r="G3640" s="24"/>
      <c r="H3640" s="24"/>
      <c r="I3640" s="57"/>
      <c r="K3640" s="51" t="str">
        <f ca="1">LeaveTracker[[#This Row],[Days]]&amp;" "&amp;LeaveTracker[[#This Row],[Type of Leave]]</f>
        <v xml:space="preserve">0 </v>
      </c>
      <c r="L3640" s="23">
        <f ca="1">NETWORKDAYS(LeaveTracker[[#This Row],[Start Date]],LeaveTracker[[#This Row],[End Date]],lstHolidays)</f>
        <v>0</v>
      </c>
      <c r="M3640" s="27"/>
    </row>
    <row r="3641" spans="4:13" ht="30" customHeight="1" x14ac:dyDescent="0.3">
      <c r="D3641" s="19"/>
      <c r="E3641" s="51" t="str">
        <f>IF(ISBLANK(LeaveTracker[[#This Row],[Employee Name]]),"-----",VLOOKUP(LeaveTracker[[#This Row],[Employee Name]],Employees[[Employee Name]:[Office]],7))</f>
        <v>-----</v>
      </c>
      <c r="F3641" s="51" t="str">
        <f>IF(ISBLANK(LeaveTracker[[#This Row],[Employee Name]]),"-----",VLOOKUP(LeaveTracker[[#This Row],[Employee Name]],Employees[[Employee Name]:[Office]],6))</f>
        <v>-----</v>
      </c>
      <c r="G3641" s="24"/>
      <c r="H3641" s="24"/>
      <c r="I3641" s="57"/>
      <c r="K3641" s="51" t="str">
        <f ca="1">LeaveTracker[[#This Row],[Days]]&amp;" "&amp;LeaveTracker[[#This Row],[Type of Leave]]</f>
        <v xml:space="preserve">0 </v>
      </c>
      <c r="L3641" s="23">
        <f ca="1">NETWORKDAYS(LeaveTracker[[#This Row],[Start Date]],LeaveTracker[[#This Row],[End Date]],lstHolidays)</f>
        <v>0</v>
      </c>
      <c r="M3641" s="27"/>
    </row>
    <row r="3642" spans="4:13" ht="30" customHeight="1" x14ac:dyDescent="0.3">
      <c r="D3642" s="19"/>
      <c r="E3642" s="51" t="str">
        <f>IF(ISBLANK(LeaveTracker[[#This Row],[Employee Name]]),"-----",VLOOKUP(LeaveTracker[[#This Row],[Employee Name]],Employees[[Employee Name]:[Office]],7))</f>
        <v>-----</v>
      </c>
      <c r="F3642" s="51" t="str">
        <f>IF(ISBLANK(LeaveTracker[[#This Row],[Employee Name]]),"-----",VLOOKUP(LeaveTracker[[#This Row],[Employee Name]],Employees[[Employee Name]:[Office]],6))</f>
        <v>-----</v>
      </c>
      <c r="G3642" s="24"/>
      <c r="H3642" s="24"/>
      <c r="I3642" s="57"/>
      <c r="K3642" s="51" t="str">
        <f ca="1">LeaveTracker[[#This Row],[Days]]&amp;" "&amp;LeaveTracker[[#This Row],[Type of Leave]]</f>
        <v xml:space="preserve">0 </v>
      </c>
      <c r="L3642" s="23">
        <f ca="1">NETWORKDAYS(LeaveTracker[[#This Row],[Start Date]],LeaveTracker[[#This Row],[End Date]],lstHolidays)</f>
        <v>0</v>
      </c>
      <c r="M3642" s="27"/>
    </row>
    <row r="3643" spans="4:13" ht="30" customHeight="1" x14ac:dyDescent="0.3">
      <c r="D3643" s="19"/>
      <c r="E3643" s="51" t="str">
        <f>IF(ISBLANK(LeaveTracker[[#This Row],[Employee Name]]),"-----",VLOOKUP(LeaveTracker[[#This Row],[Employee Name]],Employees[[Employee Name]:[Office]],7))</f>
        <v>-----</v>
      </c>
      <c r="F3643" s="51" t="str">
        <f>IF(ISBLANK(LeaveTracker[[#This Row],[Employee Name]]),"-----",VLOOKUP(LeaveTracker[[#This Row],[Employee Name]],Employees[[Employee Name]:[Office]],6))</f>
        <v>-----</v>
      </c>
      <c r="G3643" s="24"/>
      <c r="H3643" s="24"/>
      <c r="I3643" s="57"/>
      <c r="K3643" s="51" t="str">
        <f ca="1">LeaveTracker[[#This Row],[Days]]&amp;" "&amp;LeaveTracker[[#This Row],[Type of Leave]]</f>
        <v xml:space="preserve">0 </v>
      </c>
      <c r="L3643" s="23">
        <f ca="1">NETWORKDAYS(LeaveTracker[[#This Row],[Start Date]],LeaveTracker[[#This Row],[End Date]],lstHolidays)</f>
        <v>0</v>
      </c>
      <c r="M3643" s="27"/>
    </row>
    <row r="3644" spans="4:13" ht="30" customHeight="1" x14ac:dyDescent="0.3">
      <c r="D3644" s="19"/>
      <c r="E3644" s="51" t="str">
        <f>IF(ISBLANK(LeaveTracker[[#This Row],[Employee Name]]),"-----",VLOOKUP(LeaveTracker[[#This Row],[Employee Name]],Employees[[Employee Name]:[Office]],7))</f>
        <v>-----</v>
      </c>
      <c r="F3644" s="51" t="str">
        <f>IF(ISBLANK(LeaveTracker[[#This Row],[Employee Name]]),"-----",VLOOKUP(LeaveTracker[[#This Row],[Employee Name]],Employees[[Employee Name]:[Office]],6))</f>
        <v>-----</v>
      </c>
      <c r="G3644" s="24"/>
      <c r="H3644" s="24"/>
      <c r="I3644" s="57"/>
      <c r="K3644" s="51" t="str">
        <f ca="1">LeaveTracker[[#This Row],[Days]]&amp;" "&amp;LeaveTracker[[#This Row],[Type of Leave]]</f>
        <v xml:space="preserve">0 </v>
      </c>
      <c r="L3644" s="23">
        <f ca="1">NETWORKDAYS(LeaveTracker[[#This Row],[Start Date]],LeaveTracker[[#This Row],[End Date]],lstHolidays)</f>
        <v>0</v>
      </c>
      <c r="M3644" s="27"/>
    </row>
    <row r="3645" spans="4:13" ht="30" customHeight="1" x14ac:dyDescent="0.3">
      <c r="D3645" s="19"/>
      <c r="E3645" s="51" t="str">
        <f>IF(ISBLANK(LeaveTracker[[#This Row],[Employee Name]]),"-----",VLOOKUP(LeaveTracker[[#This Row],[Employee Name]],Employees[[Employee Name]:[Office]],7))</f>
        <v>-----</v>
      </c>
      <c r="F3645" s="51" t="str">
        <f>IF(ISBLANK(LeaveTracker[[#This Row],[Employee Name]]),"-----",VLOOKUP(LeaveTracker[[#This Row],[Employee Name]],Employees[[Employee Name]:[Office]],6))</f>
        <v>-----</v>
      </c>
      <c r="G3645" s="24"/>
      <c r="H3645" s="24"/>
      <c r="I3645" s="57"/>
      <c r="K3645" s="51" t="str">
        <f ca="1">LeaveTracker[[#This Row],[Days]]&amp;" "&amp;LeaveTracker[[#This Row],[Type of Leave]]</f>
        <v xml:space="preserve">0 </v>
      </c>
      <c r="L3645" s="23">
        <f ca="1">NETWORKDAYS(LeaveTracker[[#This Row],[Start Date]],LeaveTracker[[#This Row],[End Date]],lstHolidays)</f>
        <v>0</v>
      </c>
      <c r="M3645" s="27"/>
    </row>
    <row r="3646" spans="4:13" ht="30" customHeight="1" x14ac:dyDescent="0.3">
      <c r="D3646" s="19"/>
      <c r="E3646" s="51" t="str">
        <f>IF(ISBLANK(LeaveTracker[[#This Row],[Employee Name]]),"-----",VLOOKUP(LeaveTracker[[#This Row],[Employee Name]],Employees[[Employee Name]:[Office]],7))</f>
        <v>-----</v>
      </c>
      <c r="F3646" s="51" t="str">
        <f>IF(ISBLANK(LeaveTracker[[#This Row],[Employee Name]]),"-----",VLOOKUP(LeaveTracker[[#This Row],[Employee Name]],Employees[[Employee Name]:[Office]],6))</f>
        <v>-----</v>
      </c>
      <c r="G3646" s="24"/>
      <c r="H3646" s="24"/>
      <c r="I3646" s="57"/>
      <c r="K3646" s="51" t="str">
        <f ca="1">LeaveTracker[[#This Row],[Days]]&amp;" "&amp;LeaveTracker[[#This Row],[Type of Leave]]</f>
        <v xml:space="preserve">0 </v>
      </c>
      <c r="L3646" s="23">
        <f ca="1">NETWORKDAYS(LeaveTracker[[#This Row],[Start Date]],LeaveTracker[[#This Row],[End Date]],lstHolidays)</f>
        <v>0</v>
      </c>
      <c r="M3646" s="27"/>
    </row>
    <row r="3647" spans="4:13" ht="30" customHeight="1" x14ac:dyDescent="0.3">
      <c r="D3647" s="19"/>
      <c r="E3647" s="51" t="str">
        <f>IF(ISBLANK(LeaveTracker[[#This Row],[Employee Name]]),"-----",VLOOKUP(LeaveTracker[[#This Row],[Employee Name]],Employees[[Employee Name]:[Office]],7))</f>
        <v>-----</v>
      </c>
      <c r="F3647" s="51" t="str">
        <f>IF(ISBLANK(LeaveTracker[[#This Row],[Employee Name]]),"-----",VLOOKUP(LeaveTracker[[#This Row],[Employee Name]],Employees[[Employee Name]:[Office]],6))</f>
        <v>-----</v>
      </c>
      <c r="G3647" s="24"/>
      <c r="H3647" s="24"/>
      <c r="I3647" s="57"/>
      <c r="K3647" s="51" t="str">
        <f ca="1">LeaveTracker[[#This Row],[Days]]&amp;" "&amp;LeaveTracker[[#This Row],[Type of Leave]]</f>
        <v xml:space="preserve">0 </v>
      </c>
      <c r="L3647" s="23">
        <f ca="1">NETWORKDAYS(LeaveTracker[[#This Row],[Start Date]],LeaveTracker[[#This Row],[End Date]],lstHolidays)</f>
        <v>0</v>
      </c>
      <c r="M3647" s="27"/>
    </row>
    <row r="3648" spans="4:13" ht="30" customHeight="1" x14ac:dyDescent="0.3">
      <c r="D3648" s="19"/>
      <c r="E3648" s="51" t="str">
        <f>IF(ISBLANK(LeaveTracker[[#This Row],[Employee Name]]),"-----",VLOOKUP(LeaveTracker[[#This Row],[Employee Name]],Employees[[Employee Name]:[Office]],7))</f>
        <v>-----</v>
      </c>
      <c r="F3648" s="51" t="str">
        <f>IF(ISBLANK(LeaveTracker[[#This Row],[Employee Name]]),"-----",VLOOKUP(LeaveTracker[[#This Row],[Employee Name]],Employees[[Employee Name]:[Office]],6))</f>
        <v>-----</v>
      </c>
      <c r="G3648" s="24"/>
      <c r="H3648" s="24"/>
      <c r="I3648" s="57"/>
      <c r="K3648" s="51" t="str">
        <f ca="1">LeaveTracker[[#This Row],[Days]]&amp;" "&amp;LeaveTracker[[#This Row],[Type of Leave]]</f>
        <v xml:space="preserve">0 </v>
      </c>
      <c r="L3648" s="23">
        <f ca="1">NETWORKDAYS(LeaveTracker[[#This Row],[Start Date]],LeaveTracker[[#This Row],[End Date]],lstHolidays)</f>
        <v>0</v>
      </c>
      <c r="M3648" s="27"/>
    </row>
    <row r="3649" spans="4:13" ht="30" customHeight="1" x14ac:dyDescent="0.3">
      <c r="D3649" s="19"/>
      <c r="E3649" s="51" t="str">
        <f>IF(ISBLANK(LeaveTracker[[#This Row],[Employee Name]]),"-----",VLOOKUP(LeaveTracker[[#This Row],[Employee Name]],Employees[[Employee Name]:[Office]],7))</f>
        <v>-----</v>
      </c>
      <c r="F3649" s="51" t="str">
        <f>IF(ISBLANK(LeaveTracker[[#This Row],[Employee Name]]),"-----",VLOOKUP(LeaveTracker[[#This Row],[Employee Name]],Employees[[Employee Name]:[Office]],6))</f>
        <v>-----</v>
      </c>
      <c r="G3649" s="24"/>
      <c r="H3649" s="24"/>
      <c r="I3649" s="57"/>
      <c r="K3649" s="51" t="str">
        <f ca="1">LeaveTracker[[#This Row],[Days]]&amp;" "&amp;LeaveTracker[[#This Row],[Type of Leave]]</f>
        <v xml:space="preserve">0 </v>
      </c>
      <c r="L3649" s="23">
        <f ca="1">NETWORKDAYS(LeaveTracker[[#This Row],[Start Date]],LeaveTracker[[#This Row],[End Date]],lstHolidays)</f>
        <v>0</v>
      </c>
      <c r="M3649" s="27"/>
    </row>
    <row r="3650" spans="4:13" ht="30" customHeight="1" x14ac:dyDescent="0.3">
      <c r="D3650" s="19"/>
      <c r="E3650" s="51" t="str">
        <f>IF(ISBLANK(LeaveTracker[[#This Row],[Employee Name]]),"-----",VLOOKUP(LeaveTracker[[#This Row],[Employee Name]],Employees[[Employee Name]:[Office]],7))</f>
        <v>-----</v>
      </c>
      <c r="F3650" s="51" t="str">
        <f>IF(ISBLANK(LeaveTracker[[#This Row],[Employee Name]]),"-----",VLOOKUP(LeaveTracker[[#This Row],[Employee Name]],Employees[[Employee Name]:[Office]],6))</f>
        <v>-----</v>
      </c>
      <c r="G3650" s="24"/>
      <c r="H3650" s="24"/>
      <c r="I3650" s="57"/>
      <c r="K3650" s="51" t="str">
        <f ca="1">LeaveTracker[[#This Row],[Days]]&amp;" "&amp;LeaveTracker[[#This Row],[Type of Leave]]</f>
        <v xml:space="preserve">0 </v>
      </c>
      <c r="L3650" s="23">
        <f ca="1">NETWORKDAYS(LeaveTracker[[#This Row],[Start Date]],LeaveTracker[[#This Row],[End Date]],lstHolidays)</f>
        <v>0</v>
      </c>
      <c r="M3650" s="27"/>
    </row>
    <row r="3651" spans="4:13" ht="30" customHeight="1" x14ac:dyDescent="0.3">
      <c r="D3651" s="19"/>
      <c r="E3651" s="51" t="str">
        <f>IF(ISBLANK(LeaveTracker[[#This Row],[Employee Name]]),"-----",VLOOKUP(LeaveTracker[[#This Row],[Employee Name]],Employees[[Employee Name]:[Office]],7))</f>
        <v>-----</v>
      </c>
      <c r="F3651" s="51" t="str">
        <f>IF(ISBLANK(LeaveTracker[[#This Row],[Employee Name]]),"-----",VLOOKUP(LeaveTracker[[#This Row],[Employee Name]],Employees[[Employee Name]:[Office]],6))</f>
        <v>-----</v>
      </c>
      <c r="G3651" s="24"/>
      <c r="H3651" s="24"/>
      <c r="I3651" s="57"/>
      <c r="K3651" s="51" t="str">
        <f ca="1">LeaveTracker[[#This Row],[Days]]&amp;" "&amp;LeaveTracker[[#This Row],[Type of Leave]]</f>
        <v xml:space="preserve">0 </v>
      </c>
      <c r="L3651" s="23">
        <f ca="1">NETWORKDAYS(LeaveTracker[[#This Row],[Start Date]],LeaveTracker[[#This Row],[End Date]],lstHolidays)</f>
        <v>0</v>
      </c>
      <c r="M3651" s="27"/>
    </row>
    <row r="3652" spans="4:13" ht="30" customHeight="1" x14ac:dyDescent="0.3">
      <c r="D3652" s="19"/>
      <c r="E3652" s="51" t="str">
        <f>IF(ISBLANK(LeaveTracker[[#This Row],[Employee Name]]),"-----",VLOOKUP(LeaveTracker[[#This Row],[Employee Name]],Employees[[Employee Name]:[Office]],7))</f>
        <v>-----</v>
      </c>
      <c r="F3652" s="51" t="str">
        <f>IF(ISBLANK(LeaveTracker[[#This Row],[Employee Name]]),"-----",VLOOKUP(LeaveTracker[[#This Row],[Employee Name]],Employees[[Employee Name]:[Office]],6))</f>
        <v>-----</v>
      </c>
      <c r="G3652" s="24"/>
      <c r="H3652" s="24"/>
      <c r="I3652" s="57"/>
      <c r="K3652" s="51" t="str">
        <f ca="1">LeaveTracker[[#This Row],[Days]]&amp;" "&amp;LeaveTracker[[#This Row],[Type of Leave]]</f>
        <v xml:space="preserve">0 </v>
      </c>
      <c r="L3652" s="23">
        <f ca="1">NETWORKDAYS(LeaveTracker[[#This Row],[Start Date]],LeaveTracker[[#This Row],[End Date]],lstHolidays)</f>
        <v>0</v>
      </c>
      <c r="M3652" s="27"/>
    </row>
    <row r="3653" spans="4:13" ht="30" customHeight="1" x14ac:dyDescent="0.3">
      <c r="D3653" s="19"/>
      <c r="E3653" s="51" t="str">
        <f>IF(ISBLANK(LeaveTracker[[#This Row],[Employee Name]]),"-----",VLOOKUP(LeaveTracker[[#This Row],[Employee Name]],Employees[[Employee Name]:[Office]],7))</f>
        <v>-----</v>
      </c>
      <c r="F3653" s="51" t="str">
        <f>IF(ISBLANK(LeaveTracker[[#This Row],[Employee Name]]),"-----",VLOOKUP(LeaveTracker[[#This Row],[Employee Name]],Employees[[Employee Name]:[Office]],6))</f>
        <v>-----</v>
      </c>
      <c r="G3653" s="24"/>
      <c r="H3653" s="24"/>
      <c r="I3653" s="57"/>
      <c r="K3653" s="51" t="str">
        <f ca="1">LeaveTracker[[#This Row],[Days]]&amp;" "&amp;LeaveTracker[[#This Row],[Type of Leave]]</f>
        <v xml:space="preserve">0 </v>
      </c>
      <c r="L3653" s="23">
        <f ca="1">NETWORKDAYS(LeaveTracker[[#This Row],[Start Date]],LeaveTracker[[#This Row],[End Date]],lstHolidays)</f>
        <v>0</v>
      </c>
      <c r="M3653" s="27"/>
    </row>
    <row r="3654" spans="4:13" ht="30" customHeight="1" x14ac:dyDescent="0.3">
      <c r="D3654" s="19"/>
      <c r="E3654" s="51" t="str">
        <f>IF(ISBLANK(LeaveTracker[[#This Row],[Employee Name]]),"-----",VLOOKUP(LeaveTracker[[#This Row],[Employee Name]],Employees[[Employee Name]:[Office]],7))</f>
        <v>-----</v>
      </c>
      <c r="F3654" s="51" t="str">
        <f>IF(ISBLANK(LeaveTracker[[#This Row],[Employee Name]]),"-----",VLOOKUP(LeaveTracker[[#This Row],[Employee Name]],Employees[[Employee Name]:[Office]],6))</f>
        <v>-----</v>
      </c>
      <c r="G3654" s="24"/>
      <c r="H3654" s="24"/>
      <c r="I3654" s="57"/>
      <c r="K3654" s="51" t="str">
        <f ca="1">LeaveTracker[[#This Row],[Days]]&amp;" "&amp;LeaveTracker[[#This Row],[Type of Leave]]</f>
        <v xml:space="preserve">0 </v>
      </c>
      <c r="L3654" s="23">
        <f ca="1">NETWORKDAYS(LeaveTracker[[#This Row],[Start Date]],LeaveTracker[[#This Row],[End Date]],lstHolidays)</f>
        <v>0</v>
      </c>
      <c r="M3654" s="27"/>
    </row>
    <row r="3655" spans="4:13" ht="30" customHeight="1" x14ac:dyDescent="0.3">
      <c r="D3655" s="19"/>
      <c r="E3655" s="51" t="str">
        <f>IF(ISBLANK(LeaveTracker[[#This Row],[Employee Name]]),"-----",VLOOKUP(LeaveTracker[[#This Row],[Employee Name]],Employees[[Employee Name]:[Office]],7))</f>
        <v>-----</v>
      </c>
      <c r="F3655" s="51" t="str">
        <f>IF(ISBLANK(LeaveTracker[[#This Row],[Employee Name]]),"-----",VLOOKUP(LeaveTracker[[#This Row],[Employee Name]],Employees[[Employee Name]:[Office]],6))</f>
        <v>-----</v>
      </c>
      <c r="G3655" s="24"/>
      <c r="H3655" s="24"/>
      <c r="I3655" s="57"/>
      <c r="K3655" s="51" t="str">
        <f ca="1">LeaveTracker[[#This Row],[Days]]&amp;" "&amp;LeaveTracker[[#This Row],[Type of Leave]]</f>
        <v xml:space="preserve">0 </v>
      </c>
      <c r="L3655" s="23">
        <f ca="1">NETWORKDAYS(LeaveTracker[[#This Row],[Start Date]],LeaveTracker[[#This Row],[End Date]],lstHolidays)</f>
        <v>0</v>
      </c>
      <c r="M3655" s="27"/>
    </row>
    <row r="3656" spans="4:13" ht="30" customHeight="1" x14ac:dyDescent="0.3">
      <c r="D3656" s="19"/>
      <c r="E3656" s="51" t="str">
        <f>IF(ISBLANK(LeaveTracker[[#This Row],[Employee Name]]),"-----",VLOOKUP(LeaveTracker[[#This Row],[Employee Name]],Employees[[Employee Name]:[Office]],7))</f>
        <v>-----</v>
      </c>
      <c r="F3656" s="51" t="str">
        <f>IF(ISBLANK(LeaveTracker[[#This Row],[Employee Name]]),"-----",VLOOKUP(LeaveTracker[[#This Row],[Employee Name]],Employees[[Employee Name]:[Office]],6))</f>
        <v>-----</v>
      </c>
      <c r="G3656" s="24"/>
      <c r="H3656" s="24"/>
      <c r="I3656" s="57"/>
      <c r="K3656" s="51" t="str">
        <f ca="1">LeaveTracker[[#This Row],[Days]]&amp;" "&amp;LeaveTracker[[#This Row],[Type of Leave]]</f>
        <v xml:space="preserve">0 </v>
      </c>
      <c r="L3656" s="23">
        <f ca="1">NETWORKDAYS(LeaveTracker[[#This Row],[Start Date]],LeaveTracker[[#This Row],[End Date]],lstHolidays)</f>
        <v>0</v>
      </c>
      <c r="M3656" s="27"/>
    </row>
    <row r="3657" spans="4:13" ht="30" customHeight="1" x14ac:dyDescent="0.3">
      <c r="D3657" s="19"/>
      <c r="E3657" s="51" t="str">
        <f>IF(ISBLANK(LeaveTracker[[#This Row],[Employee Name]]),"-----",VLOOKUP(LeaveTracker[[#This Row],[Employee Name]],Employees[[Employee Name]:[Office]],7))</f>
        <v>-----</v>
      </c>
      <c r="F3657" s="51" t="str">
        <f>IF(ISBLANK(LeaveTracker[[#This Row],[Employee Name]]),"-----",VLOOKUP(LeaveTracker[[#This Row],[Employee Name]],Employees[[Employee Name]:[Office]],6))</f>
        <v>-----</v>
      </c>
      <c r="G3657" s="24"/>
      <c r="H3657" s="24"/>
      <c r="I3657" s="57"/>
      <c r="K3657" s="51" t="str">
        <f ca="1">LeaveTracker[[#This Row],[Days]]&amp;" "&amp;LeaveTracker[[#This Row],[Type of Leave]]</f>
        <v xml:space="preserve">0 </v>
      </c>
      <c r="L3657" s="23">
        <f ca="1">NETWORKDAYS(LeaveTracker[[#This Row],[Start Date]],LeaveTracker[[#This Row],[End Date]],lstHolidays)</f>
        <v>0</v>
      </c>
      <c r="M3657" s="27"/>
    </row>
    <row r="3658" spans="4:13" ht="30" customHeight="1" x14ac:dyDescent="0.3">
      <c r="D3658" s="19"/>
      <c r="E3658" s="51" t="str">
        <f>IF(ISBLANK(LeaveTracker[[#This Row],[Employee Name]]),"-----",VLOOKUP(LeaveTracker[[#This Row],[Employee Name]],Employees[[Employee Name]:[Office]],7))</f>
        <v>-----</v>
      </c>
      <c r="F3658" s="51" t="str">
        <f>IF(ISBLANK(LeaveTracker[[#This Row],[Employee Name]]),"-----",VLOOKUP(LeaveTracker[[#This Row],[Employee Name]],Employees[[Employee Name]:[Office]],6))</f>
        <v>-----</v>
      </c>
      <c r="G3658" s="24"/>
      <c r="H3658" s="24"/>
      <c r="I3658" s="57"/>
      <c r="K3658" s="51" t="str">
        <f ca="1">LeaveTracker[[#This Row],[Days]]&amp;" "&amp;LeaveTracker[[#This Row],[Type of Leave]]</f>
        <v xml:space="preserve">0 </v>
      </c>
      <c r="L3658" s="23">
        <f ca="1">NETWORKDAYS(LeaveTracker[[#This Row],[Start Date]],LeaveTracker[[#This Row],[End Date]],lstHolidays)</f>
        <v>0</v>
      </c>
      <c r="M3658" s="27"/>
    </row>
    <row r="3659" spans="4:13" ht="30" customHeight="1" x14ac:dyDescent="0.3">
      <c r="D3659" s="19"/>
      <c r="E3659" s="51" t="str">
        <f>IF(ISBLANK(LeaveTracker[[#This Row],[Employee Name]]),"-----",VLOOKUP(LeaveTracker[[#This Row],[Employee Name]],Employees[[Employee Name]:[Office]],7))</f>
        <v>-----</v>
      </c>
      <c r="F3659" s="51" t="str">
        <f>IF(ISBLANK(LeaveTracker[[#This Row],[Employee Name]]),"-----",VLOOKUP(LeaveTracker[[#This Row],[Employee Name]],Employees[[Employee Name]:[Office]],6))</f>
        <v>-----</v>
      </c>
      <c r="G3659" s="24"/>
      <c r="H3659" s="24"/>
      <c r="I3659" s="57"/>
      <c r="K3659" s="51" t="str">
        <f ca="1">LeaveTracker[[#This Row],[Days]]&amp;" "&amp;LeaveTracker[[#This Row],[Type of Leave]]</f>
        <v xml:space="preserve">0 </v>
      </c>
      <c r="L3659" s="23">
        <f ca="1">NETWORKDAYS(LeaveTracker[[#This Row],[Start Date]],LeaveTracker[[#This Row],[End Date]],lstHolidays)</f>
        <v>0</v>
      </c>
      <c r="M3659" s="27"/>
    </row>
    <row r="3660" spans="4:13" ht="30" customHeight="1" x14ac:dyDescent="0.3">
      <c r="D3660" s="19"/>
      <c r="E3660" s="51" t="str">
        <f>IF(ISBLANK(LeaveTracker[[#This Row],[Employee Name]]),"-----",VLOOKUP(LeaveTracker[[#This Row],[Employee Name]],Employees[[Employee Name]:[Office]],7))</f>
        <v>-----</v>
      </c>
      <c r="F3660" s="51" t="str">
        <f>IF(ISBLANK(LeaveTracker[[#This Row],[Employee Name]]),"-----",VLOOKUP(LeaveTracker[[#This Row],[Employee Name]],Employees[[Employee Name]:[Office]],6))</f>
        <v>-----</v>
      </c>
      <c r="G3660" s="24"/>
      <c r="H3660" s="24"/>
      <c r="I3660" s="57"/>
      <c r="K3660" s="51" t="str">
        <f ca="1">LeaveTracker[[#This Row],[Days]]&amp;" "&amp;LeaveTracker[[#This Row],[Type of Leave]]</f>
        <v xml:space="preserve">0 </v>
      </c>
      <c r="L3660" s="23">
        <f ca="1">NETWORKDAYS(LeaveTracker[[#This Row],[Start Date]],LeaveTracker[[#This Row],[End Date]],lstHolidays)</f>
        <v>0</v>
      </c>
      <c r="M3660" s="27"/>
    </row>
    <row r="3661" spans="4:13" ht="30" customHeight="1" x14ac:dyDescent="0.3">
      <c r="D3661" s="19"/>
      <c r="E3661" s="51" t="str">
        <f>IF(ISBLANK(LeaveTracker[[#This Row],[Employee Name]]),"-----",VLOOKUP(LeaveTracker[[#This Row],[Employee Name]],Employees[[Employee Name]:[Office]],7))</f>
        <v>-----</v>
      </c>
      <c r="F3661" s="51" t="str">
        <f>IF(ISBLANK(LeaveTracker[[#This Row],[Employee Name]]),"-----",VLOOKUP(LeaveTracker[[#This Row],[Employee Name]],Employees[[Employee Name]:[Office]],6))</f>
        <v>-----</v>
      </c>
      <c r="G3661" s="24"/>
      <c r="H3661" s="24"/>
      <c r="I3661" s="57"/>
      <c r="K3661" s="51" t="str">
        <f ca="1">LeaveTracker[[#This Row],[Days]]&amp;" "&amp;LeaveTracker[[#This Row],[Type of Leave]]</f>
        <v xml:space="preserve">0 </v>
      </c>
      <c r="L3661" s="23">
        <f ca="1">NETWORKDAYS(LeaveTracker[[#This Row],[Start Date]],LeaveTracker[[#This Row],[End Date]],lstHolidays)</f>
        <v>0</v>
      </c>
      <c r="M3661" s="27"/>
    </row>
    <row r="3662" spans="4:13" ht="30" customHeight="1" x14ac:dyDescent="0.3">
      <c r="D3662" s="19"/>
      <c r="E3662" s="51" t="str">
        <f>IF(ISBLANK(LeaveTracker[[#This Row],[Employee Name]]),"-----",VLOOKUP(LeaveTracker[[#This Row],[Employee Name]],Employees[[Employee Name]:[Office]],7))</f>
        <v>-----</v>
      </c>
      <c r="F3662" s="51" t="str">
        <f>IF(ISBLANK(LeaveTracker[[#This Row],[Employee Name]]),"-----",VLOOKUP(LeaveTracker[[#This Row],[Employee Name]],Employees[[Employee Name]:[Office]],6))</f>
        <v>-----</v>
      </c>
      <c r="G3662" s="24"/>
      <c r="H3662" s="24"/>
      <c r="I3662" s="57"/>
      <c r="K3662" s="51" t="str">
        <f ca="1">LeaveTracker[[#This Row],[Days]]&amp;" "&amp;LeaveTracker[[#This Row],[Type of Leave]]</f>
        <v xml:space="preserve">0 </v>
      </c>
      <c r="L3662" s="23">
        <f ca="1">NETWORKDAYS(LeaveTracker[[#This Row],[Start Date]],LeaveTracker[[#This Row],[End Date]],lstHolidays)</f>
        <v>0</v>
      </c>
      <c r="M3662" s="27"/>
    </row>
    <row r="3663" spans="4:13" ht="30" customHeight="1" x14ac:dyDescent="0.3">
      <c r="D3663" s="19"/>
      <c r="E3663" s="51" t="str">
        <f>IF(ISBLANK(LeaveTracker[[#This Row],[Employee Name]]),"-----",VLOOKUP(LeaveTracker[[#This Row],[Employee Name]],Employees[[Employee Name]:[Office]],7))</f>
        <v>-----</v>
      </c>
      <c r="F3663" s="51" t="str">
        <f>IF(ISBLANK(LeaveTracker[[#This Row],[Employee Name]]),"-----",VLOOKUP(LeaveTracker[[#This Row],[Employee Name]],Employees[[Employee Name]:[Office]],6))</f>
        <v>-----</v>
      </c>
      <c r="G3663" s="24"/>
      <c r="H3663" s="24"/>
      <c r="I3663" s="57"/>
      <c r="K3663" s="51" t="str">
        <f ca="1">LeaveTracker[[#This Row],[Days]]&amp;" "&amp;LeaveTracker[[#This Row],[Type of Leave]]</f>
        <v xml:space="preserve">0 </v>
      </c>
      <c r="L3663" s="23">
        <f ca="1">NETWORKDAYS(LeaveTracker[[#This Row],[Start Date]],LeaveTracker[[#This Row],[End Date]],lstHolidays)</f>
        <v>0</v>
      </c>
      <c r="M3663" s="27"/>
    </row>
    <row r="3664" spans="4:13" ht="30" customHeight="1" x14ac:dyDescent="0.3">
      <c r="D3664" s="19"/>
      <c r="E3664" s="51" t="str">
        <f>IF(ISBLANK(LeaveTracker[[#This Row],[Employee Name]]),"-----",VLOOKUP(LeaveTracker[[#This Row],[Employee Name]],Employees[[Employee Name]:[Office]],7))</f>
        <v>-----</v>
      </c>
      <c r="F3664" s="51" t="str">
        <f>IF(ISBLANK(LeaveTracker[[#This Row],[Employee Name]]),"-----",VLOOKUP(LeaveTracker[[#This Row],[Employee Name]],Employees[[Employee Name]:[Office]],6))</f>
        <v>-----</v>
      </c>
      <c r="G3664" s="24"/>
      <c r="H3664" s="24"/>
      <c r="I3664" s="57"/>
      <c r="K3664" s="51" t="str">
        <f ca="1">LeaveTracker[[#This Row],[Days]]&amp;" "&amp;LeaveTracker[[#This Row],[Type of Leave]]</f>
        <v xml:space="preserve">0 </v>
      </c>
      <c r="L3664" s="23">
        <f ca="1">NETWORKDAYS(LeaveTracker[[#This Row],[Start Date]],LeaveTracker[[#This Row],[End Date]],lstHolidays)</f>
        <v>0</v>
      </c>
      <c r="M3664" s="27"/>
    </row>
    <row r="3665" spans="4:13" ht="30" customHeight="1" x14ac:dyDescent="0.3">
      <c r="D3665" s="19"/>
      <c r="E3665" s="51" t="str">
        <f>IF(ISBLANK(LeaveTracker[[#This Row],[Employee Name]]),"-----",VLOOKUP(LeaveTracker[[#This Row],[Employee Name]],Employees[[Employee Name]:[Office]],7))</f>
        <v>-----</v>
      </c>
      <c r="F3665" s="51" t="str">
        <f>IF(ISBLANK(LeaveTracker[[#This Row],[Employee Name]]),"-----",VLOOKUP(LeaveTracker[[#This Row],[Employee Name]],Employees[[Employee Name]:[Office]],6))</f>
        <v>-----</v>
      </c>
      <c r="G3665" s="24"/>
      <c r="H3665" s="24"/>
      <c r="I3665" s="57"/>
      <c r="K3665" s="51" t="str">
        <f ca="1">LeaveTracker[[#This Row],[Days]]&amp;" "&amp;LeaveTracker[[#This Row],[Type of Leave]]</f>
        <v xml:space="preserve">0 </v>
      </c>
      <c r="L3665" s="23">
        <f ca="1">NETWORKDAYS(LeaveTracker[[#This Row],[Start Date]],LeaveTracker[[#This Row],[End Date]],lstHolidays)</f>
        <v>0</v>
      </c>
      <c r="M3665" s="27"/>
    </row>
    <row r="3666" spans="4:13" ht="30" customHeight="1" x14ac:dyDescent="0.3">
      <c r="D3666" s="19"/>
      <c r="E3666" s="51" t="str">
        <f>IF(ISBLANK(LeaveTracker[[#This Row],[Employee Name]]),"-----",VLOOKUP(LeaveTracker[[#This Row],[Employee Name]],Employees[[Employee Name]:[Office]],7))</f>
        <v>-----</v>
      </c>
      <c r="F3666" s="51" t="str">
        <f>IF(ISBLANK(LeaveTracker[[#This Row],[Employee Name]]),"-----",VLOOKUP(LeaveTracker[[#This Row],[Employee Name]],Employees[[Employee Name]:[Office]],6))</f>
        <v>-----</v>
      </c>
      <c r="G3666" s="24"/>
      <c r="H3666" s="24"/>
      <c r="I3666" s="57"/>
      <c r="K3666" s="51" t="str">
        <f ca="1">LeaveTracker[[#This Row],[Days]]&amp;" "&amp;LeaveTracker[[#This Row],[Type of Leave]]</f>
        <v xml:space="preserve">0 </v>
      </c>
      <c r="L3666" s="23">
        <f ca="1">NETWORKDAYS(LeaveTracker[[#This Row],[Start Date]],LeaveTracker[[#This Row],[End Date]],lstHolidays)</f>
        <v>0</v>
      </c>
      <c r="M3666" s="27"/>
    </row>
    <row r="3667" spans="4:13" ht="30" customHeight="1" x14ac:dyDescent="0.3">
      <c r="D3667" s="19"/>
      <c r="E3667" s="51" t="str">
        <f>IF(ISBLANK(LeaveTracker[[#This Row],[Employee Name]]),"-----",VLOOKUP(LeaveTracker[[#This Row],[Employee Name]],Employees[[Employee Name]:[Office]],7))</f>
        <v>-----</v>
      </c>
      <c r="F3667" s="51" t="str">
        <f>IF(ISBLANK(LeaveTracker[[#This Row],[Employee Name]]),"-----",VLOOKUP(LeaveTracker[[#This Row],[Employee Name]],Employees[[Employee Name]:[Office]],6))</f>
        <v>-----</v>
      </c>
      <c r="G3667" s="24"/>
      <c r="H3667" s="24"/>
      <c r="I3667" s="57"/>
      <c r="K3667" s="51" t="str">
        <f ca="1">LeaveTracker[[#This Row],[Days]]&amp;" "&amp;LeaveTracker[[#This Row],[Type of Leave]]</f>
        <v xml:space="preserve">0 </v>
      </c>
      <c r="L3667" s="23">
        <f ca="1">NETWORKDAYS(LeaveTracker[[#This Row],[Start Date]],LeaveTracker[[#This Row],[End Date]],lstHolidays)</f>
        <v>0</v>
      </c>
      <c r="M3667" s="27"/>
    </row>
    <row r="3668" spans="4:13" ht="30" customHeight="1" x14ac:dyDescent="0.3">
      <c r="D3668" s="19"/>
      <c r="E3668" s="51" t="str">
        <f>IF(ISBLANK(LeaveTracker[[#This Row],[Employee Name]]),"-----",VLOOKUP(LeaveTracker[[#This Row],[Employee Name]],Employees[[Employee Name]:[Office]],7))</f>
        <v>-----</v>
      </c>
      <c r="F3668" s="51" t="str">
        <f>IF(ISBLANK(LeaveTracker[[#This Row],[Employee Name]]),"-----",VLOOKUP(LeaveTracker[[#This Row],[Employee Name]],Employees[[Employee Name]:[Office]],6))</f>
        <v>-----</v>
      </c>
      <c r="G3668" s="24"/>
      <c r="H3668" s="24"/>
      <c r="I3668" s="57"/>
      <c r="K3668" s="51" t="str">
        <f ca="1">LeaveTracker[[#This Row],[Days]]&amp;" "&amp;LeaveTracker[[#This Row],[Type of Leave]]</f>
        <v xml:space="preserve">0 </v>
      </c>
      <c r="L3668" s="23">
        <f ca="1">NETWORKDAYS(LeaveTracker[[#This Row],[Start Date]],LeaveTracker[[#This Row],[End Date]],lstHolidays)</f>
        <v>0</v>
      </c>
      <c r="M3668" s="27"/>
    </row>
    <row r="3669" spans="4:13" ht="30" customHeight="1" x14ac:dyDescent="0.3">
      <c r="D3669" s="19"/>
      <c r="E3669" s="51" t="str">
        <f>IF(ISBLANK(LeaveTracker[[#This Row],[Employee Name]]),"-----",VLOOKUP(LeaveTracker[[#This Row],[Employee Name]],Employees[[Employee Name]:[Office]],7))</f>
        <v>-----</v>
      </c>
      <c r="F3669" s="51" t="str">
        <f>IF(ISBLANK(LeaveTracker[[#This Row],[Employee Name]]),"-----",VLOOKUP(LeaveTracker[[#This Row],[Employee Name]],Employees[[Employee Name]:[Office]],6))</f>
        <v>-----</v>
      </c>
      <c r="G3669" s="24"/>
      <c r="H3669" s="24"/>
      <c r="I3669" s="57"/>
      <c r="K3669" s="51" t="str">
        <f ca="1">LeaveTracker[[#This Row],[Days]]&amp;" "&amp;LeaveTracker[[#This Row],[Type of Leave]]</f>
        <v xml:space="preserve">0 </v>
      </c>
      <c r="L3669" s="23">
        <f ca="1">NETWORKDAYS(LeaveTracker[[#This Row],[Start Date]],LeaveTracker[[#This Row],[End Date]],lstHolidays)</f>
        <v>0</v>
      </c>
      <c r="M3669" s="27"/>
    </row>
    <row r="3670" spans="4:13" ht="30" customHeight="1" x14ac:dyDescent="0.3">
      <c r="D3670" s="19"/>
      <c r="E3670" s="51" t="str">
        <f>IF(ISBLANK(LeaveTracker[[#This Row],[Employee Name]]),"-----",VLOOKUP(LeaveTracker[[#This Row],[Employee Name]],Employees[[Employee Name]:[Office]],7))</f>
        <v>-----</v>
      </c>
      <c r="F3670" s="51" t="str">
        <f>IF(ISBLANK(LeaveTracker[[#This Row],[Employee Name]]),"-----",VLOOKUP(LeaveTracker[[#This Row],[Employee Name]],Employees[[Employee Name]:[Office]],6))</f>
        <v>-----</v>
      </c>
      <c r="G3670" s="24"/>
      <c r="H3670" s="24"/>
      <c r="I3670" s="57"/>
      <c r="K3670" s="51" t="str">
        <f ca="1">LeaveTracker[[#This Row],[Days]]&amp;" "&amp;LeaveTracker[[#This Row],[Type of Leave]]</f>
        <v xml:space="preserve">0 </v>
      </c>
      <c r="L3670" s="23">
        <f ca="1">NETWORKDAYS(LeaveTracker[[#This Row],[Start Date]],LeaveTracker[[#This Row],[End Date]],lstHolidays)</f>
        <v>0</v>
      </c>
      <c r="M3670" s="27"/>
    </row>
    <row r="3671" spans="4:13" ht="30" customHeight="1" x14ac:dyDescent="0.3">
      <c r="D3671" s="19"/>
      <c r="E3671" s="51" t="str">
        <f>IF(ISBLANK(LeaveTracker[[#This Row],[Employee Name]]),"-----",VLOOKUP(LeaveTracker[[#This Row],[Employee Name]],Employees[[Employee Name]:[Office]],7))</f>
        <v>-----</v>
      </c>
      <c r="F3671" s="51" t="str">
        <f>IF(ISBLANK(LeaveTracker[[#This Row],[Employee Name]]),"-----",VLOOKUP(LeaveTracker[[#This Row],[Employee Name]],Employees[[Employee Name]:[Office]],6))</f>
        <v>-----</v>
      </c>
      <c r="G3671" s="24"/>
      <c r="H3671" s="24"/>
      <c r="I3671" s="57"/>
      <c r="K3671" s="51" t="str">
        <f ca="1">LeaveTracker[[#This Row],[Days]]&amp;" "&amp;LeaveTracker[[#This Row],[Type of Leave]]</f>
        <v xml:space="preserve">0 </v>
      </c>
      <c r="L3671" s="23">
        <f ca="1">NETWORKDAYS(LeaveTracker[[#This Row],[Start Date]],LeaveTracker[[#This Row],[End Date]],lstHolidays)</f>
        <v>0</v>
      </c>
      <c r="M3671" s="27"/>
    </row>
    <row r="3672" spans="4:13" ht="30" customHeight="1" x14ac:dyDescent="0.3">
      <c r="D3672" s="19"/>
      <c r="E3672" s="51" t="str">
        <f>IF(ISBLANK(LeaveTracker[[#This Row],[Employee Name]]),"-----",VLOOKUP(LeaveTracker[[#This Row],[Employee Name]],Employees[[Employee Name]:[Office]],7))</f>
        <v>-----</v>
      </c>
      <c r="F3672" s="51" t="str">
        <f>IF(ISBLANK(LeaveTracker[[#This Row],[Employee Name]]),"-----",VLOOKUP(LeaveTracker[[#This Row],[Employee Name]],Employees[[Employee Name]:[Office]],6))</f>
        <v>-----</v>
      </c>
      <c r="G3672" s="24"/>
      <c r="H3672" s="24"/>
      <c r="I3672" s="57"/>
      <c r="K3672" s="51" t="str">
        <f ca="1">LeaveTracker[[#This Row],[Days]]&amp;" "&amp;LeaveTracker[[#This Row],[Type of Leave]]</f>
        <v xml:space="preserve">0 </v>
      </c>
      <c r="L3672" s="23">
        <f ca="1">NETWORKDAYS(LeaveTracker[[#This Row],[Start Date]],LeaveTracker[[#This Row],[End Date]],lstHolidays)</f>
        <v>0</v>
      </c>
      <c r="M3672" s="27"/>
    </row>
    <row r="3673" spans="4:13" ht="30" customHeight="1" x14ac:dyDescent="0.3">
      <c r="D3673" s="19"/>
      <c r="E3673" s="51" t="str">
        <f>IF(ISBLANK(LeaveTracker[[#This Row],[Employee Name]]),"-----",VLOOKUP(LeaveTracker[[#This Row],[Employee Name]],Employees[[Employee Name]:[Office]],7))</f>
        <v>-----</v>
      </c>
      <c r="F3673" s="51" t="str">
        <f>IF(ISBLANK(LeaveTracker[[#This Row],[Employee Name]]),"-----",VLOOKUP(LeaveTracker[[#This Row],[Employee Name]],Employees[[Employee Name]:[Office]],6))</f>
        <v>-----</v>
      </c>
      <c r="G3673" s="24"/>
      <c r="H3673" s="24"/>
      <c r="I3673" s="57"/>
      <c r="K3673" s="51" t="str">
        <f ca="1">LeaveTracker[[#This Row],[Days]]&amp;" "&amp;LeaveTracker[[#This Row],[Type of Leave]]</f>
        <v xml:space="preserve">0 </v>
      </c>
      <c r="L3673" s="23">
        <f ca="1">NETWORKDAYS(LeaveTracker[[#This Row],[Start Date]],LeaveTracker[[#This Row],[End Date]],lstHolidays)</f>
        <v>0</v>
      </c>
      <c r="M3673" s="27"/>
    </row>
    <row r="3674" spans="4:13" ht="30" customHeight="1" x14ac:dyDescent="0.3">
      <c r="D3674" s="19"/>
      <c r="E3674" s="51" t="str">
        <f>IF(ISBLANK(LeaveTracker[[#This Row],[Employee Name]]),"-----",VLOOKUP(LeaveTracker[[#This Row],[Employee Name]],Employees[[Employee Name]:[Office]],7))</f>
        <v>-----</v>
      </c>
      <c r="F3674" s="51" t="str">
        <f>IF(ISBLANK(LeaveTracker[[#This Row],[Employee Name]]),"-----",VLOOKUP(LeaveTracker[[#This Row],[Employee Name]],Employees[[Employee Name]:[Office]],6))</f>
        <v>-----</v>
      </c>
      <c r="G3674" s="24"/>
      <c r="H3674" s="24"/>
      <c r="I3674" s="57"/>
      <c r="K3674" s="51" t="str">
        <f ca="1">LeaveTracker[[#This Row],[Days]]&amp;" "&amp;LeaveTracker[[#This Row],[Type of Leave]]</f>
        <v xml:space="preserve">0 </v>
      </c>
      <c r="L3674" s="23">
        <f ca="1">NETWORKDAYS(LeaveTracker[[#This Row],[Start Date]],LeaveTracker[[#This Row],[End Date]],lstHolidays)</f>
        <v>0</v>
      </c>
      <c r="M3674" s="27"/>
    </row>
    <row r="3675" spans="4:13" ht="30" customHeight="1" x14ac:dyDescent="0.3">
      <c r="D3675" s="19"/>
      <c r="E3675" s="51" t="str">
        <f>IF(ISBLANK(LeaveTracker[[#This Row],[Employee Name]]),"-----",VLOOKUP(LeaveTracker[[#This Row],[Employee Name]],Employees[[Employee Name]:[Office]],7))</f>
        <v>-----</v>
      </c>
      <c r="F3675" s="51" t="str">
        <f>IF(ISBLANK(LeaveTracker[[#This Row],[Employee Name]]),"-----",VLOOKUP(LeaveTracker[[#This Row],[Employee Name]],Employees[[Employee Name]:[Office]],6))</f>
        <v>-----</v>
      </c>
      <c r="G3675" s="24"/>
      <c r="H3675" s="24"/>
      <c r="I3675" s="57"/>
      <c r="K3675" s="51" t="str">
        <f ca="1">LeaveTracker[[#This Row],[Days]]&amp;" "&amp;LeaveTracker[[#This Row],[Type of Leave]]</f>
        <v xml:space="preserve">0 </v>
      </c>
      <c r="L3675" s="23">
        <f ca="1">NETWORKDAYS(LeaveTracker[[#This Row],[Start Date]],LeaveTracker[[#This Row],[End Date]],lstHolidays)</f>
        <v>0</v>
      </c>
      <c r="M3675" s="27"/>
    </row>
    <row r="3676" spans="4:13" ht="30" customHeight="1" x14ac:dyDescent="0.3">
      <c r="D3676" s="19"/>
      <c r="E3676" s="51" t="str">
        <f>IF(ISBLANK(LeaveTracker[[#This Row],[Employee Name]]),"-----",VLOOKUP(LeaveTracker[[#This Row],[Employee Name]],Employees[[Employee Name]:[Office]],7))</f>
        <v>-----</v>
      </c>
      <c r="F3676" s="51" t="str">
        <f>IF(ISBLANK(LeaveTracker[[#This Row],[Employee Name]]),"-----",VLOOKUP(LeaveTracker[[#This Row],[Employee Name]],Employees[[Employee Name]:[Office]],6))</f>
        <v>-----</v>
      </c>
      <c r="G3676" s="24"/>
      <c r="H3676" s="24"/>
      <c r="I3676" s="57"/>
      <c r="K3676" s="51" t="str">
        <f ca="1">LeaveTracker[[#This Row],[Days]]&amp;" "&amp;LeaveTracker[[#This Row],[Type of Leave]]</f>
        <v xml:space="preserve">0 </v>
      </c>
      <c r="L3676" s="23">
        <f ca="1">NETWORKDAYS(LeaveTracker[[#This Row],[Start Date]],LeaveTracker[[#This Row],[End Date]],lstHolidays)</f>
        <v>0</v>
      </c>
      <c r="M3676" s="27"/>
    </row>
    <row r="3677" spans="4:13" ht="30" customHeight="1" x14ac:dyDescent="0.3">
      <c r="D3677" s="19"/>
      <c r="E3677" s="51" t="str">
        <f>IF(ISBLANK(LeaveTracker[[#This Row],[Employee Name]]),"-----",VLOOKUP(LeaveTracker[[#This Row],[Employee Name]],Employees[[Employee Name]:[Office]],7))</f>
        <v>-----</v>
      </c>
      <c r="F3677" s="51" t="str">
        <f>IF(ISBLANK(LeaveTracker[[#This Row],[Employee Name]]),"-----",VLOOKUP(LeaveTracker[[#This Row],[Employee Name]],Employees[[Employee Name]:[Office]],6))</f>
        <v>-----</v>
      </c>
      <c r="G3677" s="24"/>
      <c r="H3677" s="24"/>
      <c r="I3677" s="57"/>
      <c r="K3677" s="51" t="str">
        <f ca="1">LeaveTracker[[#This Row],[Days]]&amp;" "&amp;LeaveTracker[[#This Row],[Type of Leave]]</f>
        <v xml:space="preserve">0 </v>
      </c>
      <c r="L3677" s="23">
        <f ca="1">NETWORKDAYS(LeaveTracker[[#This Row],[Start Date]],LeaveTracker[[#This Row],[End Date]],lstHolidays)</f>
        <v>0</v>
      </c>
      <c r="M3677" s="27"/>
    </row>
    <row r="3678" spans="4:13" ht="30" customHeight="1" x14ac:dyDescent="0.3">
      <c r="D3678" s="19"/>
      <c r="E3678" s="51" t="str">
        <f>IF(ISBLANK(LeaveTracker[[#This Row],[Employee Name]]),"-----",VLOOKUP(LeaveTracker[[#This Row],[Employee Name]],Employees[[Employee Name]:[Office]],7))</f>
        <v>-----</v>
      </c>
      <c r="F3678" s="51" t="str">
        <f>IF(ISBLANK(LeaveTracker[[#This Row],[Employee Name]]),"-----",VLOOKUP(LeaveTracker[[#This Row],[Employee Name]],Employees[[Employee Name]:[Office]],6))</f>
        <v>-----</v>
      </c>
      <c r="G3678" s="24"/>
      <c r="H3678" s="24"/>
      <c r="I3678" s="57"/>
      <c r="K3678" s="51" t="str">
        <f ca="1">LeaveTracker[[#This Row],[Days]]&amp;" "&amp;LeaveTracker[[#This Row],[Type of Leave]]</f>
        <v xml:space="preserve">0 </v>
      </c>
      <c r="L3678" s="23">
        <f ca="1">NETWORKDAYS(LeaveTracker[[#This Row],[Start Date]],LeaveTracker[[#This Row],[End Date]],lstHolidays)</f>
        <v>0</v>
      </c>
      <c r="M3678" s="27"/>
    </row>
    <row r="3679" spans="4:13" ht="30" customHeight="1" x14ac:dyDescent="0.3">
      <c r="D3679" s="19"/>
      <c r="E3679" s="51" t="str">
        <f>IF(ISBLANK(LeaveTracker[[#This Row],[Employee Name]]),"-----",VLOOKUP(LeaveTracker[[#This Row],[Employee Name]],Employees[[Employee Name]:[Office]],7))</f>
        <v>-----</v>
      </c>
      <c r="F3679" s="51" t="str">
        <f>IF(ISBLANK(LeaveTracker[[#This Row],[Employee Name]]),"-----",VLOOKUP(LeaveTracker[[#This Row],[Employee Name]],Employees[[Employee Name]:[Office]],6))</f>
        <v>-----</v>
      </c>
      <c r="G3679" s="24"/>
      <c r="H3679" s="24"/>
      <c r="I3679" s="57"/>
      <c r="K3679" s="51" t="str">
        <f ca="1">LeaveTracker[[#This Row],[Days]]&amp;" "&amp;LeaveTracker[[#This Row],[Type of Leave]]</f>
        <v xml:space="preserve">0 </v>
      </c>
      <c r="L3679" s="23">
        <f ca="1">NETWORKDAYS(LeaveTracker[[#This Row],[Start Date]],LeaveTracker[[#This Row],[End Date]],lstHolidays)</f>
        <v>0</v>
      </c>
      <c r="M3679" s="27"/>
    </row>
    <row r="3680" spans="4:13" ht="30" customHeight="1" x14ac:dyDescent="0.3">
      <c r="D3680" s="19"/>
      <c r="E3680" s="51" t="str">
        <f>IF(ISBLANK(LeaveTracker[[#This Row],[Employee Name]]),"-----",VLOOKUP(LeaveTracker[[#This Row],[Employee Name]],Employees[[Employee Name]:[Office]],7))</f>
        <v>-----</v>
      </c>
      <c r="F3680" s="51" t="str">
        <f>IF(ISBLANK(LeaveTracker[[#This Row],[Employee Name]]),"-----",VLOOKUP(LeaveTracker[[#This Row],[Employee Name]],Employees[[Employee Name]:[Office]],6))</f>
        <v>-----</v>
      </c>
      <c r="G3680" s="24"/>
      <c r="H3680" s="24"/>
      <c r="I3680" s="57"/>
      <c r="K3680" s="51" t="str">
        <f ca="1">LeaveTracker[[#This Row],[Days]]&amp;" "&amp;LeaveTracker[[#This Row],[Type of Leave]]</f>
        <v xml:space="preserve">0 </v>
      </c>
      <c r="L3680" s="23">
        <f ca="1">NETWORKDAYS(LeaveTracker[[#This Row],[Start Date]],LeaveTracker[[#This Row],[End Date]],lstHolidays)</f>
        <v>0</v>
      </c>
      <c r="M3680" s="27"/>
    </row>
    <row r="3681" spans="4:13" ht="30" customHeight="1" x14ac:dyDescent="0.3">
      <c r="D3681" s="19"/>
      <c r="E3681" s="51" t="str">
        <f>IF(ISBLANK(LeaveTracker[[#This Row],[Employee Name]]),"-----",VLOOKUP(LeaveTracker[[#This Row],[Employee Name]],Employees[[Employee Name]:[Office]],7))</f>
        <v>-----</v>
      </c>
      <c r="F3681" s="51" t="str">
        <f>IF(ISBLANK(LeaveTracker[[#This Row],[Employee Name]]),"-----",VLOOKUP(LeaveTracker[[#This Row],[Employee Name]],Employees[[Employee Name]:[Office]],6))</f>
        <v>-----</v>
      </c>
      <c r="G3681" s="24"/>
      <c r="H3681" s="24"/>
      <c r="I3681" s="57"/>
      <c r="K3681" s="51" t="str">
        <f ca="1">LeaveTracker[[#This Row],[Days]]&amp;" "&amp;LeaveTracker[[#This Row],[Type of Leave]]</f>
        <v xml:space="preserve">0 </v>
      </c>
      <c r="L3681" s="23">
        <f ca="1">NETWORKDAYS(LeaveTracker[[#This Row],[Start Date]],LeaveTracker[[#This Row],[End Date]],lstHolidays)</f>
        <v>0</v>
      </c>
      <c r="M3681" s="27"/>
    </row>
    <row r="3682" spans="4:13" ht="30" customHeight="1" x14ac:dyDescent="0.3">
      <c r="D3682" s="19"/>
      <c r="E3682" s="51" t="str">
        <f>IF(ISBLANK(LeaveTracker[[#This Row],[Employee Name]]),"-----",VLOOKUP(LeaveTracker[[#This Row],[Employee Name]],Employees[[Employee Name]:[Office]],7))</f>
        <v>-----</v>
      </c>
      <c r="F3682" s="51" t="str">
        <f>IF(ISBLANK(LeaveTracker[[#This Row],[Employee Name]]),"-----",VLOOKUP(LeaveTracker[[#This Row],[Employee Name]],Employees[[Employee Name]:[Office]],6))</f>
        <v>-----</v>
      </c>
      <c r="G3682" s="24"/>
      <c r="H3682" s="24"/>
      <c r="I3682" s="57"/>
      <c r="K3682" s="51" t="str">
        <f ca="1">LeaveTracker[[#This Row],[Days]]&amp;" "&amp;LeaveTracker[[#This Row],[Type of Leave]]</f>
        <v xml:space="preserve">0 </v>
      </c>
      <c r="L3682" s="23">
        <f ca="1">NETWORKDAYS(LeaveTracker[[#This Row],[Start Date]],LeaveTracker[[#This Row],[End Date]],lstHolidays)</f>
        <v>0</v>
      </c>
      <c r="M3682" s="27"/>
    </row>
    <row r="3683" spans="4:13" ht="30" customHeight="1" x14ac:dyDescent="0.3">
      <c r="D3683" s="19"/>
      <c r="E3683" s="51" t="str">
        <f>IF(ISBLANK(LeaveTracker[[#This Row],[Employee Name]]),"-----",VLOOKUP(LeaveTracker[[#This Row],[Employee Name]],Employees[[Employee Name]:[Office]],7))</f>
        <v>-----</v>
      </c>
      <c r="F3683" s="51" t="str">
        <f>IF(ISBLANK(LeaveTracker[[#This Row],[Employee Name]]),"-----",VLOOKUP(LeaveTracker[[#This Row],[Employee Name]],Employees[[Employee Name]:[Office]],6))</f>
        <v>-----</v>
      </c>
      <c r="G3683" s="24"/>
      <c r="H3683" s="24"/>
      <c r="I3683" s="57"/>
      <c r="K3683" s="51" t="str">
        <f ca="1">LeaveTracker[[#This Row],[Days]]&amp;" "&amp;LeaveTracker[[#This Row],[Type of Leave]]</f>
        <v xml:space="preserve">0 </v>
      </c>
      <c r="L3683" s="23">
        <f ca="1">NETWORKDAYS(LeaveTracker[[#This Row],[Start Date]],LeaveTracker[[#This Row],[End Date]],lstHolidays)</f>
        <v>0</v>
      </c>
      <c r="M3683" s="27"/>
    </row>
    <row r="3684" spans="4:13" ht="30" customHeight="1" x14ac:dyDescent="0.3">
      <c r="D3684" s="19"/>
      <c r="E3684" s="51" t="str">
        <f>IF(ISBLANK(LeaveTracker[[#This Row],[Employee Name]]),"-----",VLOOKUP(LeaveTracker[[#This Row],[Employee Name]],Employees[[Employee Name]:[Office]],7))</f>
        <v>-----</v>
      </c>
      <c r="F3684" s="51" t="str">
        <f>IF(ISBLANK(LeaveTracker[[#This Row],[Employee Name]]),"-----",VLOOKUP(LeaveTracker[[#This Row],[Employee Name]],Employees[[Employee Name]:[Office]],6))</f>
        <v>-----</v>
      </c>
      <c r="G3684" s="24"/>
      <c r="H3684" s="24"/>
      <c r="I3684" s="57"/>
      <c r="K3684" s="51" t="str">
        <f ca="1">LeaveTracker[[#This Row],[Days]]&amp;" "&amp;LeaveTracker[[#This Row],[Type of Leave]]</f>
        <v xml:space="preserve">0 </v>
      </c>
      <c r="L3684" s="23">
        <f ca="1">NETWORKDAYS(LeaveTracker[[#This Row],[Start Date]],LeaveTracker[[#This Row],[End Date]],lstHolidays)</f>
        <v>0</v>
      </c>
      <c r="M3684" s="27"/>
    </row>
    <row r="3685" spans="4:13" ht="30" customHeight="1" x14ac:dyDescent="0.3">
      <c r="D3685" s="19"/>
      <c r="E3685" s="51" t="str">
        <f>IF(ISBLANK(LeaveTracker[[#This Row],[Employee Name]]),"-----",VLOOKUP(LeaveTracker[[#This Row],[Employee Name]],Employees[[Employee Name]:[Office]],7))</f>
        <v>-----</v>
      </c>
      <c r="F3685" s="51" t="str">
        <f>IF(ISBLANK(LeaveTracker[[#This Row],[Employee Name]]),"-----",VLOOKUP(LeaveTracker[[#This Row],[Employee Name]],Employees[[Employee Name]:[Office]],6))</f>
        <v>-----</v>
      </c>
      <c r="G3685" s="24"/>
      <c r="H3685" s="24"/>
      <c r="I3685" s="57"/>
      <c r="K3685" s="51" t="str">
        <f ca="1">LeaveTracker[[#This Row],[Days]]&amp;" "&amp;LeaveTracker[[#This Row],[Type of Leave]]</f>
        <v xml:space="preserve">0 </v>
      </c>
      <c r="L3685" s="23">
        <f ca="1">NETWORKDAYS(LeaveTracker[[#This Row],[Start Date]],LeaveTracker[[#This Row],[End Date]],lstHolidays)</f>
        <v>0</v>
      </c>
      <c r="M3685" s="27"/>
    </row>
    <row r="3686" spans="4:13" ht="30" customHeight="1" x14ac:dyDescent="0.3">
      <c r="D3686" s="19"/>
      <c r="E3686" s="51" t="str">
        <f>IF(ISBLANK(LeaveTracker[[#This Row],[Employee Name]]),"-----",VLOOKUP(LeaveTracker[[#This Row],[Employee Name]],Employees[[Employee Name]:[Office]],7))</f>
        <v>-----</v>
      </c>
      <c r="F3686" s="51" t="str">
        <f>IF(ISBLANK(LeaveTracker[[#This Row],[Employee Name]]),"-----",VLOOKUP(LeaveTracker[[#This Row],[Employee Name]],Employees[[Employee Name]:[Office]],6))</f>
        <v>-----</v>
      </c>
      <c r="G3686" s="24"/>
      <c r="H3686" s="24"/>
      <c r="I3686" s="57"/>
      <c r="K3686" s="51" t="str">
        <f ca="1">LeaveTracker[[#This Row],[Days]]&amp;" "&amp;LeaveTracker[[#This Row],[Type of Leave]]</f>
        <v xml:space="preserve">0 </v>
      </c>
      <c r="L3686" s="23">
        <f ca="1">NETWORKDAYS(LeaveTracker[[#This Row],[Start Date]],LeaveTracker[[#This Row],[End Date]],lstHolidays)</f>
        <v>0</v>
      </c>
      <c r="M3686" s="27"/>
    </row>
    <row r="3687" spans="4:13" ht="30" customHeight="1" x14ac:dyDescent="0.3">
      <c r="D3687" s="19"/>
      <c r="E3687" s="51" t="str">
        <f>IF(ISBLANK(LeaveTracker[[#This Row],[Employee Name]]),"-----",VLOOKUP(LeaveTracker[[#This Row],[Employee Name]],Employees[[Employee Name]:[Office]],7))</f>
        <v>-----</v>
      </c>
      <c r="F3687" s="51" t="str">
        <f>IF(ISBLANK(LeaveTracker[[#This Row],[Employee Name]]),"-----",VLOOKUP(LeaveTracker[[#This Row],[Employee Name]],Employees[[Employee Name]:[Office]],6))</f>
        <v>-----</v>
      </c>
      <c r="G3687" s="24"/>
      <c r="H3687" s="24"/>
      <c r="I3687" s="57"/>
      <c r="K3687" s="51" t="str">
        <f ca="1">LeaveTracker[[#This Row],[Days]]&amp;" "&amp;LeaveTracker[[#This Row],[Type of Leave]]</f>
        <v xml:space="preserve">0 </v>
      </c>
      <c r="L3687" s="23">
        <f ca="1">NETWORKDAYS(LeaveTracker[[#This Row],[Start Date]],LeaveTracker[[#This Row],[End Date]],lstHolidays)</f>
        <v>0</v>
      </c>
      <c r="M3687" s="27"/>
    </row>
    <row r="3688" spans="4:13" ht="30" customHeight="1" x14ac:dyDescent="0.3">
      <c r="D3688" s="19"/>
      <c r="E3688" s="51" t="str">
        <f>IF(ISBLANK(LeaveTracker[[#This Row],[Employee Name]]),"-----",VLOOKUP(LeaveTracker[[#This Row],[Employee Name]],Employees[[Employee Name]:[Office]],7))</f>
        <v>-----</v>
      </c>
      <c r="F3688" s="51" t="str">
        <f>IF(ISBLANK(LeaveTracker[[#This Row],[Employee Name]]),"-----",VLOOKUP(LeaveTracker[[#This Row],[Employee Name]],Employees[[Employee Name]:[Office]],6))</f>
        <v>-----</v>
      </c>
      <c r="G3688" s="24"/>
      <c r="H3688" s="24"/>
      <c r="I3688" s="57"/>
      <c r="K3688" s="51" t="str">
        <f ca="1">LeaveTracker[[#This Row],[Days]]&amp;" "&amp;LeaveTracker[[#This Row],[Type of Leave]]</f>
        <v xml:space="preserve">0 </v>
      </c>
      <c r="L3688" s="23">
        <f ca="1">NETWORKDAYS(LeaveTracker[[#This Row],[Start Date]],LeaveTracker[[#This Row],[End Date]],lstHolidays)</f>
        <v>0</v>
      </c>
      <c r="M3688" s="27"/>
    </row>
    <row r="3689" spans="4:13" ht="30" customHeight="1" x14ac:dyDescent="0.3">
      <c r="D3689" s="19"/>
      <c r="E3689" s="51" t="str">
        <f>IF(ISBLANK(LeaveTracker[[#This Row],[Employee Name]]),"-----",VLOOKUP(LeaveTracker[[#This Row],[Employee Name]],Employees[[Employee Name]:[Office]],7))</f>
        <v>-----</v>
      </c>
      <c r="F3689" s="51" t="str">
        <f>IF(ISBLANK(LeaveTracker[[#This Row],[Employee Name]]),"-----",VLOOKUP(LeaveTracker[[#This Row],[Employee Name]],Employees[[Employee Name]:[Office]],6))</f>
        <v>-----</v>
      </c>
      <c r="G3689" s="24"/>
      <c r="H3689" s="24"/>
      <c r="I3689" s="57"/>
      <c r="K3689" s="51" t="str">
        <f ca="1">LeaveTracker[[#This Row],[Days]]&amp;" "&amp;LeaveTracker[[#This Row],[Type of Leave]]</f>
        <v xml:space="preserve">0 </v>
      </c>
      <c r="L3689" s="23">
        <f ca="1">NETWORKDAYS(LeaveTracker[[#This Row],[Start Date]],LeaveTracker[[#This Row],[End Date]],lstHolidays)</f>
        <v>0</v>
      </c>
      <c r="M3689" s="27"/>
    </row>
    <row r="3690" spans="4:13" ht="30" customHeight="1" x14ac:dyDescent="0.3">
      <c r="D3690" s="19"/>
      <c r="E3690" s="51" t="str">
        <f>IF(ISBLANK(LeaveTracker[[#This Row],[Employee Name]]),"-----",VLOOKUP(LeaveTracker[[#This Row],[Employee Name]],Employees[[Employee Name]:[Office]],7))</f>
        <v>-----</v>
      </c>
      <c r="F3690" s="51" t="str">
        <f>IF(ISBLANK(LeaveTracker[[#This Row],[Employee Name]]),"-----",VLOOKUP(LeaveTracker[[#This Row],[Employee Name]],Employees[[Employee Name]:[Office]],6))</f>
        <v>-----</v>
      </c>
      <c r="G3690" s="24"/>
      <c r="H3690" s="24"/>
      <c r="I3690" s="57"/>
      <c r="K3690" s="51" t="str">
        <f ca="1">LeaveTracker[[#This Row],[Days]]&amp;" "&amp;LeaveTracker[[#This Row],[Type of Leave]]</f>
        <v xml:space="preserve">0 </v>
      </c>
      <c r="L3690" s="23">
        <f ca="1">NETWORKDAYS(LeaveTracker[[#This Row],[Start Date]],LeaveTracker[[#This Row],[End Date]],lstHolidays)</f>
        <v>0</v>
      </c>
      <c r="M3690" s="27"/>
    </row>
    <row r="3691" spans="4:13" ht="30" customHeight="1" x14ac:dyDescent="0.3">
      <c r="D3691" s="19"/>
      <c r="E3691" s="51" t="str">
        <f>IF(ISBLANK(LeaveTracker[[#This Row],[Employee Name]]),"-----",VLOOKUP(LeaveTracker[[#This Row],[Employee Name]],Employees[[Employee Name]:[Office]],7))</f>
        <v>-----</v>
      </c>
      <c r="F3691" s="51" t="str">
        <f>IF(ISBLANK(LeaveTracker[[#This Row],[Employee Name]]),"-----",VLOOKUP(LeaveTracker[[#This Row],[Employee Name]],Employees[[Employee Name]:[Office]],6))</f>
        <v>-----</v>
      </c>
      <c r="G3691" s="24"/>
      <c r="H3691" s="24"/>
      <c r="I3691" s="57"/>
      <c r="K3691" s="51" t="str">
        <f ca="1">LeaveTracker[[#This Row],[Days]]&amp;" "&amp;LeaveTracker[[#This Row],[Type of Leave]]</f>
        <v xml:space="preserve">0 </v>
      </c>
      <c r="L3691" s="23">
        <f ca="1">NETWORKDAYS(LeaveTracker[[#This Row],[Start Date]],LeaveTracker[[#This Row],[End Date]],lstHolidays)</f>
        <v>0</v>
      </c>
      <c r="M3691" s="27"/>
    </row>
    <row r="3692" spans="4:13" ht="30" customHeight="1" x14ac:dyDescent="0.3">
      <c r="D3692" s="19"/>
      <c r="E3692" s="51" t="str">
        <f>IF(ISBLANK(LeaveTracker[[#This Row],[Employee Name]]),"-----",VLOOKUP(LeaveTracker[[#This Row],[Employee Name]],Employees[[Employee Name]:[Office]],7))</f>
        <v>-----</v>
      </c>
      <c r="F3692" s="51" t="str">
        <f>IF(ISBLANK(LeaveTracker[[#This Row],[Employee Name]]),"-----",VLOOKUP(LeaveTracker[[#This Row],[Employee Name]],Employees[[Employee Name]:[Office]],6))</f>
        <v>-----</v>
      </c>
      <c r="G3692" s="24"/>
      <c r="H3692" s="24"/>
      <c r="I3692" s="57"/>
      <c r="K3692" s="51" t="str">
        <f ca="1">LeaveTracker[[#This Row],[Days]]&amp;" "&amp;LeaveTracker[[#This Row],[Type of Leave]]</f>
        <v xml:space="preserve">0 </v>
      </c>
      <c r="L3692" s="23">
        <f ca="1">NETWORKDAYS(LeaveTracker[[#This Row],[Start Date]],LeaveTracker[[#This Row],[End Date]],lstHolidays)</f>
        <v>0</v>
      </c>
      <c r="M3692" s="27"/>
    </row>
    <row r="3693" spans="4:13" ht="30" customHeight="1" x14ac:dyDescent="0.3">
      <c r="D3693" s="19"/>
      <c r="E3693" s="51" t="str">
        <f>IF(ISBLANK(LeaveTracker[[#This Row],[Employee Name]]),"-----",VLOOKUP(LeaveTracker[[#This Row],[Employee Name]],Employees[[Employee Name]:[Office]],7))</f>
        <v>-----</v>
      </c>
      <c r="F3693" s="51" t="str">
        <f>IF(ISBLANK(LeaveTracker[[#This Row],[Employee Name]]),"-----",VLOOKUP(LeaveTracker[[#This Row],[Employee Name]],Employees[[Employee Name]:[Office]],6))</f>
        <v>-----</v>
      </c>
      <c r="G3693" s="24"/>
      <c r="H3693" s="24"/>
      <c r="I3693" s="57"/>
      <c r="K3693" s="51" t="str">
        <f ca="1">LeaveTracker[[#This Row],[Days]]&amp;" "&amp;LeaveTracker[[#This Row],[Type of Leave]]</f>
        <v xml:space="preserve">0 </v>
      </c>
      <c r="L3693" s="23">
        <f ca="1">NETWORKDAYS(LeaveTracker[[#This Row],[Start Date]],LeaveTracker[[#This Row],[End Date]],lstHolidays)</f>
        <v>0</v>
      </c>
      <c r="M3693" s="27"/>
    </row>
    <row r="3694" spans="4:13" ht="30" customHeight="1" x14ac:dyDescent="0.3">
      <c r="D3694" s="19"/>
      <c r="E3694" s="51" t="str">
        <f>IF(ISBLANK(LeaveTracker[[#This Row],[Employee Name]]),"-----",VLOOKUP(LeaveTracker[[#This Row],[Employee Name]],Employees[[Employee Name]:[Office]],7))</f>
        <v>-----</v>
      </c>
      <c r="F3694" s="51" t="str">
        <f>IF(ISBLANK(LeaveTracker[[#This Row],[Employee Name]]),"-----",VLOOKUP(LeaveTracker[[#This Row],[Employee Name]],Employees[[Employee Name]:[Office]],6))</f>
        <v>-----</v>
      </c>
      <c r="G3694" s="24"/>
      <c r="H3694" s="24"/>
      <c r="I3694" s="57"/>
      <c r="K3694" s="51" t="str">
        <f ca="1">LeaveTracker[[#This Row],[Days]]&amp;" "&amp;LeaveTracker[[#This Row],[Type of Leave]]</f>
        <v xml:space="preserve">0 </v>
      </c>
      <c r="L3694" s="23">
        <f ca="1">NETWORKDAYS(LeaveTracker[[#This Row],[Start Date]],LeaveTracker[[#This Row],[End Date]],lstHolidays)</f>
        <v>0</v>
      </c>
      <c r="M3694" s="27"/>
    </row>
    <row r="3695" spans="4:13" ht="30" customHeight="1" x14ac:dyDescent="0.3">
      <c r="D3695" s="19"/>
      <c r="E3695" s="51" t="str">
        <f>IF(ISBLANK(LeaveTracker[[#This Row],[Employee Name]]),"-----",VLOOKUP(LeaveTracker[[#This Row],[Employee Name]],Employees[[Employee Name]:[Office]],7))</f>
        <v>-----</v>
      </c>
      <c r="F3695" s="51" t="str">
        <f>IF(ISBLANK(LeaveTracker[[#This Row],[Employee Name]]),"-----",VLOOKUP(LeaveTracker[[#This Row],[Employee Name]],Employees[[Employee Name]:[Office]],6))</f>
        <v>-----</v>
      </c>
      <c r="G3695" s="24"/>
      <c r="H3695" s="24"/>
      <c r="I3695" s="57"/>
      <c r="K3695" s="51" t="str">
        <f ca="1">LeaveTracker[[#This Row],[Days]]&amp;" "&amp;LeaveTracker[[#This Row],[Type of Leave]]</f>
        <v xml:space="preserve">0 </v>
      </c>
      <c r="L3695" s="23">
        <f ca="1">NETWORKDAYS(LeaveTracker[[#This Row],[Start Date]],LeaveTracker[[#This Row],[End Date]],lstHolidays)</f>
        <v>0</v>
      </c>
      <c r="M3695" s="27"/>
    </row>
    <row r="3696" spans="4:13" ht="30" customHeight="1" x14ac:dyDescent="0.3">
      <c r="D3696" s="19"/>
      <c r="E3696" s="51" t="str">
        <f>IF(ISBLANK(LeaveTracker[[#This Row],[Employee Name]]),"-----",VLOOKUP(LeaveTracker[[#This Row],[Employee Name]],Employees[[Employee Name]:[Office]],7))</f>
        <v>-----</v>
      </c>
      <c r="F3696" s="51" t="str">
        <f>IF(ISBLANK(LeaveTracker[[#This Row],[Employee Name]]),"-----",VLOOKUP(LeaveTracker[[#This Row],[Employee Name]],Employees[[Employee Name]:[Office]],6))</f>
        <v>-----</v>
      </c>
      <c r="G3696" s="24"/>
      <c r="H3696" s="24"/>
      <c r="I3696" s="57"/>
      <c r="K3696" s="51" t="str">
        <f ca="1">LeaveTracker[[#This Row],[Days]]&amp;" "&amp;LeaveTracker[[#This Row],[Type of Leave]]</f>
        <v xml:space="preserve">0 </v>
      </c>
      <c r="L3696" s="23">
        <f ca="1">NETWORKDAYS(LeaveTracker[[#This Row],[Start Date]],LeaveTracker[[#This Row],[End Date]],lstHolidays)</f>
        <v>0</v>
      </c>
      <c r="M3696" s="27"/>
    </row>
    <row r="3697" spans="4:13" ht="30" customHeight="1" x14ac:dyDescent="0.3">
      <c r="D3697" s="19"/>
      <c r="E3697" s="51" t="str">
        <f>IF(ISBLANK(LeaveTracker[[#This Row],[Employee Name]]),"-----",VLOOKUP(LeaveTracker[[#This Row],[Employee Name]],Employees[[Employee Name]:[Office]],7))</f>
        <v>-----</v>
      </c>
      <c r="F3697" s="51" t="str">
        <f>IF(ISBLANK(LeaveTracker[[#This Row],[Employee Name]]),"-----",VLOOKUP(LeaveTracker[[#This Row],[Employee Name]],Employees[[Employee Name]:[Office]],6))</f>
        <v>-----</v>
      </c>
      <c r="G3697" s="24"/>
      <c r="H3697" s="24"/>
      <c r="I3697" s="57"/>
      <c r="K3697" s="51" t="str">
        <f ca="1">LeaveTracker[[#This Row],[Days]]&amp;" "&amp;LeaveTracker[[#This Row],[Type of Leave]]</f>
        <v xml:space="preserve">0 </v>
      </c>
      <c r="L3697" s="23">
        <f ca="1">NETWORKDAYS(LeaveTracker[[#This Row],[Start Date]],LeaveTracker[[#This Row],[End Date]],lstHolidays)</f>
        <v>0</v>
      </c>
      <c r="M3697" s="27"/>
    </row>
    <row r="3698" spans="4:13" ht="30" customHeight="1" x14ac:dyDescent="0.3">
      <c r="D3698" s="19"/>
      <c r="E3698" s="51" t="str">
        <f>IF(ISBLANK(LeaveTracker[[#This Row],[Employee Name]]),"-----",VLOOKUP(LeaveTracker[[#This Row],[Employee Name]],Employees[[Employee Name]:[Office]],7))</f>
        <v>-----</v>
      </c>
      <c r="F3698" s="51" t="str">
        <f>IF(ISBLANK(LeaveTracker[[#This Row],[Employee Name]]),"-----",VLOOKUP(LeaveTracker[[#This Row],[Employee Name]],Employees[[Employee Name]:[Office]],6))</f>
        <v>-----</v>
      </c>
      <c r="G3698" s="24"/>
      <c r="H3698" s="24"/>
      <c r="I3698" s="57"/>
      <c r="K3698" s="51" t="str">
        <f ca="1">LeaveTracker[[#This Row],[Days]]&amp;" "&amp;LeaveTracker[[#This Row],[Type of Leave]]</f>
        <v xml:space="preserve">0 </v>
      </c>
      <c r="L3698" s="23">
        <f ca="1">NETWORKDAYS(LeaveTracker[[#This Row],[Start Date]],LeaveTracker[[#This Row],[End Date]],lstHolidays)</f>
        <v>0</v>
      </c>
      <c r="M3698" s="27"/>
    </row>
    <row r="3699" spans="4:13" ht="30" customHeight="1" x14ac:dyDescent="0.3">
      <c r="D3699" s="19"/>
      <c r="E3699" s="51" t="str">
        <f>IF(ISBLANK(LeaveTracker[[#This Row],[Employee Name]]),"-----",VLOOKUP(LeaveTracker[[#This Row],[Employee Name]],Employees[[Employee Name]:[Office]],7))</f>
        <v>-----</v>
      </c>
      <c r="F3699" s="51" t="str">
        <f>IF(ISBLANK(LeaveTracker[[#This Row],[Employee Name]]),"-----",VLOOKUP(LeaveTracker[[#This Row],[Employee Name]],Employees[[Employee Name]:[Office]],6))</f>
        <v>-----</v>
      </c>
      <c r="G3699" s="24"/>
      <c r="H3699" s="24"/>
      <c r="I3699" s="57"/>
      <c r="K3699" s="51" t="str">
        <f ca="1">LeaveTracker[[#This Row],[Days]]&amp;" "&amp;LeaveTracker[[#This Row],[Type of Leave]]</f>
        <v xml:space="preserve">0 </v>
      </c>
      <c r="L3699" s="23">
        <f ca="1">NETWORKDAYS(LeaveTracker[[#This Row],[Start Date]],LeaveTracker[[#This Row],[End Date]],lstHolidays)</f>
        <v>0</v>
      </c>
      <c r="M3699" s="27"/>
    </row>
    <row r="3700" spans="4:13" ht="30" customHeight="1" x14ac:dyDescent="0.3">
      <c r="D3700" s="19"/>
      <c r="E3700" s="51" t="str">
        <f>IF(ISBLANK(LeaveTracker[[#This Row],[Employee Name]]),"-----",VLOOKUP(LeaveTracker[[#This Row],[Employee Name]],Employees[[Employee Name]:[Office]],7))</f>
        <v>-----</v>
      </c>
      <c r="F3700" s="51" t="str">
        <f>IF(ISBLANK(LeaveTracker[[#This Row],[Employee Name]]),"-----",VLOOKUP(LeaveTracker[[#This Row],[Employee Name]],Employees[[Employee Name]:[Office]],6))</f>
        <v>-----</v>
      </c>
      <c r="G3700" s="24"/>
      <c r="H3700" s="24"/>
      <c r="I3700" s="57"/>
      <c r="K3700" s="51" t="str">
        <f ca="1">LeaveTracker[[#This Row],[Days]]&amp;" "&amp;LeaveTracker[[#This Row],[Type of Leave]]</f>
        <v xml:space="preserve">0 </v>
      </c>
      <c r="L3700" s="23">
        <f ca="1">NETWORKDAYS(LeaveTracker[[#This Row],[Start Date]],LeaveTracker[[#This Row],[End Date]],lstHolidays)</f>
        <v>0</v>
      </c>
      <c r="M3700" s="27"/>
    </row>
    <row r="3701" spans="4:13" ht="30" customHeight="1" x14ac:dyDescent="0.3">
      <c r="D3701" s="19"/>
      <c r="E3701" s="51" t="str">
        <f>IF(ISBLANK(LeaveTracker[[#This Row],[Employee Name]]),"-----",VLOOKUP(LeaveTracker[[#This Row],[Employee Name]],Employees[[Employee Name]:[Office]],7))</f>
        <v>-----</v>
      </c>
      <c r="F3701" s="51" t="str">
        <f>IF(ISBLANK(LeaveTracker[[#This Row],[Employee Name]]),"-----",VLOOKUP(LeaveTracker[[#This Row],[Employee Name]],Employees[[Employee Name]:[Office]],6))</f>
        <v>-----</v>
      </c>
      <c r="G3701" s="24"/>
      <c r="H3701" s="24"/>
      <c r="I3701" s="57"/>
      <c r="K3701" s="51" t="str">
        <f ca="1">LeaveTracker[[#This Row],[Days]]&amp;" "&amp;LeaveTracker[[#This Row],[Type of Leave]]</f>
        <v xml:space="preserve">0 </v>
      </c>
      <c r="L3701" s="23">
        <f ca="1">NETWORKDAYS(LeaveTracker[[#This Row],[Start Date]],LeaveTracker[[#This Row],[End Date]],lstHolidays)</f>
        <v>0</v>
      </c>
      <c r="M3701" s="27"/>
    </row>
    <row r="3702" spans="4:13" ht="30" customHeight="1" x14ac:dyDescent="0.3">
      <c r="D3702" s="19"/>
      <c r="E3702" s="51" t="str">
        <f>IF(ISBLANK(LeaveTracker[[#This Row],[Employee Name]]),"-----",VLOOKUP(LeaveTracker[[#This Row],[Employee Name]],Employees[[Employee Name]:[Office]],7))</f>
        <v>-----</v>
      </c>
      <c r="F3702" s="51" t="str">
        <f>IF(ISBLANK(LeaveTracker[[#This Row],[Employee Name]]),"-----",VLOOKUP(LeaveTracker[[#This Row],[Employee Name]],Employees[[Employee Name]:[Office]],6))</f>
        <v>-----</v>
      </c>
      <c r="G3702" s="24"/>
      <c r="H3702" s="24"/>
      <c r="I3702" s="57"/>
      <c r="K3702" s="51" t="str">
        <f ca="1">LeaveTracker[[#This Row],[Days]]&amp;" "&amp;LeaveTracker[[#This Row],[Type of Leave]]</f>
        <v xml:space="preserve">0 </v>
      </c>
      <c r="L3702" s="23">
        <f ca="1">NETWORKDAYS(LeaveTracker[[#This Row],[Start Date]],LeaveTracker[[#This Row],[End Date]],lstHolidays)</f>
        <v>0</v>
      </c>
      <c r="M3702" s="27"/>
    </row>
    <row r="3703" spans="4:13" ht="30" customHeight="1" x14ac:dyDescent="0.3">
      <c r="D3703" s="19"/>
      <c r="E3703" s="51" t="str">
        <f>IF(ISBLANK(LeaveTracker[[#This Row],[Employee Name]]),"-----",VLOOKUP(LeaveTracker[[#This Row],[Employee Name]],Employees[[Employee Name]:[Office]],7))</f>
        <v>-----</v>
      </c>
      <c r="F3703" s="51" t="str">
        <f>IF(ISBLANK(LeaveTracker[[#This Row],[Employee Name]]),"-----",VLOOKUP(LeaveTracker[[#This Row],[Employee Name]],Employees[[Employee Name]:[Office]],6))</f>
        <v>-----</v>
      </c>
      <c r="G3703" s="24"/>
      <c r="H3703" s="24"/>
      <c r="I3703" s="57"/>
      <c r="K3703" s="51" t="str">
        <f ca="1">LeaveTracker[[#This Row],[Days]]&amp;" "&amp;LeaveTracker[[#This Row],[Type of Leave]]</f>
        <v xml:space="preserve">0 </v>
      </c>
      <c r="L3703" s="23">
        <f ca="1">NETWORKDAYS(LeaveTracker[[#This Row],[Start Date]],LeaveTracker[[#This Row],[End Date]],lstHolidays)</f>
        <v>0</v>
      </c>
      <c r="M3703" s="27"/>
    </row>
    <row r="3704" spans="4:13" ht="30" customHeight="1" x14ac:dyDescent="0.3">
      <c r="D3704" s="19"/>
      <c r="E3704" s="51" t="str">
        <f>IF(ISBLANK(LeaveTracker[[#This Row],[Employee Name]]),"-----",VLOOKUP(LeaveTracker[[#This Row],[Employee Name]],Employees[[Employee Name]:[Office]],7))</f>
        <v>-----</v>
      </c>
      <c r="F3704" s="51" t="str">
        <f>IF(ISBLANK(LeaveTracker[[#This Row],[Employee Name]]),"-----",VLOOKUP(LeaveTracker[[#This Row],[Employee Name]],Employees[[Employee Name]:[Office]],6))</f>
        <v>-----</v>
      </c>
      <c r="G3704" s="24"/>
      <c r="H3704" s="24"/>
      <c r="I3704" s="57"/>
      <c r="K3704" s="51" t="str">
        <f ca="1">LeaveTracker[[#This Row],[Days]]&amp;" "&amp;LeaveTracker[[#This Row],[Type of Leave]]</f>
        <v xml:space="preserve">0 </v>
      </c>
      <c r="L3704" s="23">
        <f ca="1">NETWORKDAYS(LeaveTracker[[#This Row],[Start Date]],LeaveTracker[[#This Row],[End Date]],lstHolidays)</f>
        <v>0</v>
      </c>
      <c r="M3704" s="27"/>
    </row>
    <row r="3705" spans="4:13" ht="30" customHeight="1" x14ac:dyDescent="0.3">
      <c r="D3705" s="19"/>
      <c r="E3705" s="51" t="str">
        <f>IF(ISBLANK(LeaveTracker[[#This Row],[Employee Name]]),"-----",VLOOKUP(LeaveTracker[[#This Row],[Employee Name]],Employees[[Employee Name]:[Office]],7))</f>
        <v>-----</v>
      </c>
      <c r="F3705" s="51" t="str">
        <f>IF(ISBLANK(LeaveTracker[[#This Row],[Employee Name]]),"-----",VLOOKUP(LeaveTracker[[#This Row],[Employee Name]],Employees[[Employee Name]:[Office]],6))</f>
        <v>-----</v>
      </c>
      <c r="G3705" s="24"/>
      <c r="H3705" s="24"/>
      <c r="I3705" s="57"/>
      <c r="K3705" s="51" t="str">
        <f ca="1">LeaveTracker[[#This Row],[Days]]&amp;" "&amp;LeaveTracker[[#This Row],[Type of Leave]]</f>
        <v xml:space="preserve">0 </v>
      </c>
      <c r="L3705" s="23">
        <f ca="1">NETWORKDAYS(LeaveTracker[[#This Row],[Start Date]],LeaveTracker[[#This Row],[End Date]],lstHolidays)</f>
        <v>0</v>
      </c>
      <c r="M3705" s="27"/>
    </row>
    <row r="3706" spans="4:13" ht="30" customHeight="1" x14ac:dyDescent="0.3">
      <c r="D3706" s="19"/>
      <c r="E3706" s="51" t="str">
        <f>IF(ISBLANK(LeaveTracker[[#This Row],[Employee Name]]),"-----",VLOOKUP(LeaveTracker[[#This Row],[Employee Name]],Employees[[Employee Name]:[Office]],7))</f>
        <v>-----</v>
      </c>
      <c r="F3706" s="51" t="str">
        <f>IF(ISBLANK(LeaveTracker[[#This Row],[Employee Name]]),"-----",VLOOKUP(LeaveTracker[[#This Row],[Employee Name]],Employees[[Employee Name]:[Office]],6))</f>
        <v>-----</v>
      </c>
      <c r="G3706" s="24"/>
      <c r="H3706" s="24"/>
      <c r="I3706" s="57"/>
      <c r="K3706" s="51" t="str">
        <f ca="1">LeaveTracker[[#This Row],[Days]]&amp;" "&amp;LeaveTracker[[#This Row],[Type of Leave]]</f>
        <v xml:space="preserve">0 </v>
      </c>
      <c r="L3706" s="23">
        <f ca="1">NETWORKDAYS(LeaveTracker[[#This Row],[Start Date]],LeaveTracker[[#This Row],[End Date]],lstHolidays)</f>
        <v>0</v>
      </c>
      <c r="M3706" s="27"/>
    </row>
    <row r="3707" spans="4:13" ht="30" customHeight="1" x14ac:dyDescent="0.3">
      <c r="D3707" s="19"/>
      <c r="E3707" s="51" t="str">
        <f>IF(ISBLANK(LeaveTracker[[#This Row],[Employee Name]]),"-----",VLOOKUP(LeaveTracker[[#This Row],[Employee Name]],Employees[[Employee Name]:[Office]],7))</f>
        <v>-----</v>
      </c>
      <c r="F3707" s="51" t="str">
        <f>IF(ISBLANK(LeaveTracker[[#This Row],[Employee Name]]),"-----",VLOOKUP(LeaveTracker[[#This Row],[Employee Name]],Employees[[Employee Name]:[Office]],6))</f>
        <v>-----</v>
      </c>
      <c r="G3707" s="24"/>
      <c r="H3707" s="24"/>
      <c r="I3707" s="57"/>
      <c r="K3707" s="51" t="str">
        <f ca="1">LeaveTracker[[#This Row],[Days]]&amp;" "&amp;LeaveTracker[[#This Row],[Type of Leave]]</f>
        <v xml:space="preserve">0 </v>
      </c>
      <c r="L3707" s="23">
        <f ca="1">NETWORKDAYS(LeaveTracker[[#This Row],[Start Date]],LeaveTracker[[#This Row],[End Date]],lstHolidays)</f>
        <v>0</v>
      </c>
      <c r="M3707" s="27"/>
    </row>
    <row r="3708" spans="4:13" ht="30" customHeight="1" x14ac:dyDescent="0.3">
      <c r="D3708" s="19"/>
      <c r="E3708" s="51" t="str">
        <f>IF(ISBLANK(LeaveTracker[[#This Row],[Employee Name]]),"-----",VLOOKUP(LeaveTracker[[#This Row],[Employee Name]],Employees[[Employee Name]:[Office]],7))</f>
        <v>-----</v>
      </c>
      <c r="F3708" s="51" t="str">
        <f>IF(ISBLANK(LeaveTracker[[#This Row],[Employee Name]]),"-----",VLOOKUP(LeaveTracker[[#This Row],[Employee Name]],Employees[[Employee Name]:[Office]],6))</f>
        <v>-----</v>
      </c>
      <c r="G3708" s="24"/>
      <c r="H3708" s="24"/>
      <c r="I3708" s="57"/>
      <c r="K3708" s="51" t="str">
        <f ca="1">LeaveTracker[[#This Row],[Days]]&amp;" "&amp;LeaveTracker[[#This Row],[Type of Leave]]</f>
        <v xml:space="preserve">0 </v>
      </c>
      <c r="L3708" s="23">
        <f ca="1">NETWORKDAYS(LeaveTracker[[#This Row],[Start Date]],LeaveTracker[[#This Row],[End Date]],lstHolidays)</f>
        <v>0</v>
      </c>
      <c r="M3708" s="27"/>
    </row>
    <row r="3709" spans="4:13" ht="30" customHeight="1" x14ac:dyDescent="0.3">
      <c r="D3709" s="19"/>
      <c r="E3709" s="51" t="str">
        <f>IF(ISBLANK(LeaveTracker[[#This Row],[Employee Name]]),"-----",VLOOKUP(LeaveTracker[[#This Row],[Employee Name]],Employees[[Employee Name]:[Office]],7))</f>
        <v>-----</v>
      </c>
      <c r="F3709" s="51" t="str">
        <f>IF(ISBLANK(LeaveTracker[[#This Row],[Employee Name]]),"-----",VLOOKUP(LeaveTracker[[#This Row],[Employee Name]],Employees[[Employee Name]:[Office]],6))</f>
        <v>-----</v>
      </c>
      <c r="G3709" s="24"/>
      <c r="H3709" s="24"/>
      <c r="I3709" s="57"/>
      <c r="K3709" s="51" t="str">
        <f ca="1">LeaveTracker[[#This Row],[Days]]&amp;" "&amp;LeaveTracker[[#This Row],[Type of Leave]]</f>
        <v xml:space="preserve">0 </v>
      </c>
      <c r="L3709" s="23">
        <f ca="1">NETWORKDAYS(LeaveTracker[[#This Row],[Start Date]],LeaveTracker[[#This Row],[End Date]],lstHolidays)</f>
        <v>0</v>
      </c>
      <c r="M3709" s="27"/>
    </row>
    <row r="3710" spans="4:13" ht="30" customHeight="1" x14ac:dyDescent="0.3">
      <c r="D3710" s="19"/>
      <c r="E3710" s="51" t="str">
        <f>IF(ISBLANK(LeaveTracker[[#This Row],[Employee Name]]),"-----",VLOOKUP(LeaveTracker[[#This Row],[Employee Name]],Employees[[Employee Name]:[Office]],7))</f>
        <v>-----</v>
      </c>
      <c r="F3710" s="51" t="str">
        <f>IF(ISBLANK(LeaveTracker[[#This Row],[Employee Name]]),"-----",VLOOKUP(LeaveTracker[[#This Row],[Employee Name]],Employees[[Employee Name]:[Office]],6))</f>
        <v>-----</v>
      </c>
      <c r="G3710" s="24"/>
      <c r="H3710" s="24"/>
      <c r="I3710" s="57"/>
      <c r="K3710" s="51" t="str">
        <f ca="1">LeaveTracker[[#This Row],[Days]]&amp;" "&amp;LeaveTracker[[#This Row],[Type of Leave]]</f>
        <v xml:space="preserve">0 </v>
      </c>
      <c r="L3710" s="23">
        <f ca="1">NETWORKDAYS(LeaveTracker[[#This Row],[Start Date]],LeaveTracker[[#This Row],[End Date]],lstHolidays)</f>
        <v>0</v>
      </c>
      <c r="M3710" s="27"/>
    </row>
    <row r="3711" spans="4:13" ht="30" customHeight="1" x14ac:dyDescent="0.3">
      <c r="D3711" s="19"/>
      <c r="E3711" s="51" t="str">
        <f>IF(ISBLANK(LeaveTracker[[#This Row],[Employee Name]]),"-----",VLOOKUP(LeaveTracker[[#This Row],[Employee Name]],Employees[[Employee Name]:[Office]],7))</f>
        <v>-----</v>
      </c>
      <c r="F3711" s="51" t="str">
        <f>IF(ISBLANK(LeaveTracker[[#This Row],[Employee Name]]),"-----",VLOOKUP(LeaveTracker[[#This Row],[Employee Name]],Employees[[Employee Name]:[Office]],6))</f>
        <v>-----</v>
      </c>
      <c r="G3711" s="24"/>
      <c r="H3711" s="24"/>
      <c r="I3711" s="57"/>
      <c r="K3711" s="51" t="str">
        <f ca="1">LeaveTracker[[#This Row],[Days]]&amp;" "&amp;LeaveTracker[[#This Row],[Type of Leave]]</f>
        <v xml:space="preserve">0 </v>
      </c>
      <c r="L3711" s="23">
        <f ca="1">NETWORKDAYS(LeaveTracker[[#This Row],[Start Date]],LeaveTracker[[#This Row],[End Date]],lstHolidays)</f>
        <v>0</v>
      </c>
      <c r="M3711" s="27"/>
    </row>
    <row r="3712" spans="4:13" ht="30" customHeight="1" x14ac:dyDescent="0.3">
      <c r="D3712" s="19"/>
      <c r="E3712" s="51" t="str">
        <f>IF(ISBLANK(LeaveTracker[[#This Row],[Employee Name]]),"-----",VLOOKUP(LeaveTracker[[#This Row],[Employee Name]],Employees[[Employee Name]:[Office]],7))</f>
        <v>-----</v>
      </c>
      <c r="F3712" s="51" t="str">
        <f>IF(ISBLANK(LeaveTracker[[#This Row],[Employee Name]]),"-----",VLOOKUP(LeaveTracker[[#This Row],[Employee Name]],Employees[[Employee Name]:[Office]],6))</f>
        <v>-----</v>
      </c>
      <c r="G3712" s="24"/>
      <c r="H3712" s="24"/>
      <c r="I3712" s="57"/>
      <c r="K3712" s="51" t="str">
        <f ca="1">LeaveTracker[[#This Row],[Days]]&amp;" "&amp;LeaveTracker[[#This Row],[Type of Leave]]</f>
        <v xml:space="preserve">0 </v>
      </c>
      <c r="L3712" s="23">
        <f ca="1">NETWORKDAYS(LeaveTracker[[#This Row],[Start Date]],LeaveTracker[[#This Row],[End Date]],lstHolidays)</f>
        <v>0</v>
      </c>
      <c r="M3712" s="27"/>
    </row>
    <row r="3713" spans="4:13" ht="30" customHeight="1" x14ac:dyDescent="0.3">
      <c r="D3713" s="19"/>
      <c r="E3713" s="51" t="str">
        <f>IF(ISBLANK(LeaveTracker[[#This Row],[Employee Name]]),"-----",VLOOKUP(LeaveTracker[[#This Row],[Employee Name]],Employees[[Employee Name]:[Office]],7))</f>
        <v>-----</v>
      </c>
      <c r="F3713" s="51" t="str">
        <f>IF(ISBLANK(LeaveTracker[[#This Row],[Employee Name]]),"-----",VLOOKUP(LeaveTracker[[#This Row],[Employee Name]],Employees[[Employee Name]:[Office]],6))</f>
        <v>-----</v>
      </c>
      <c r="G3713" s="24"/>
      <c r="H3713" s="24"/>
      <c r="I3713" s="57"/>
      <c r="K3713" s="51" t="str">
        <f ca="1">LeaveTracker[[#This Row],[Days]]&amp;" "&amp;LeaveTracker[[#This Row],[Type of Leave]]</f>
        <v xml:space="preserve">0 </v>
      </c>
      <c r="L3713" s="23">
        <f ca="1">NETWORKDAYS(LeaveTracker[[#This Row],[Start Date]],LeaveTracker[[#This Row],[End Date]],lstHolidays)</f>
        <v>0</v>
      </c>
      <c r="M3713" s="27"/>
    </row>
    <row r="3714" spans="4:13" ht="30" customHeight="1" x14ac:dyDescent="0.3">
      <c r="D3714" s="19"/>
      <c r="E3714" s="51" t="str">
        <f>IF(ISBLANK(LeaveTracker[[#This Row],[Employee Name]]),"-----",VLOOKUP(LeaveTracker[[#This Row],[Employee Name]],Employees[[Employee Name]:[Office]],7))</f>
        <v>-----</v>
      </c>
      <c r="F3714" s="51" t="str">
        <f>IF(ISBLANK(LeaveTracker[[#This Row],[Employee Name]]),"-----",VLOOKUP(LeaveTracker[[#This Row],[Employee Name]],Employees[[Employee Name]:[Office]],6))</f>
        <v>-----</v>
      </c>
      <c r="G3714" s="24"/>
      <c r="H3714" s="24"/>
      <c r="I3714" s="57"/>
      <c r="K3714" s="51" t="str">
        <f ca="1">LeaveTracker[[#This Row],[Days]]&amp;" "&amp;LeaveTracker[[#This Row],[Type of Leave]]</f>
        <v xml:space="preserve">0 </v>
      </c>
      <c r="L3714" s="23">
        <f ca="1">NETWORKDAYS(LeaveTracker[[#This Row],[Start Date]],LeaveTracker[[#This Row],[End Date]],lstHolidays)</f>
        <v>0</v>
      </c>
      <c r="M3714" s="27"/>
    </row>
    <row r="3715" spans="4:13" ht="30" customHeight="1" x14ac:dyDescent="0.3">
      <c r="D3715" s="19"/>
      <c r="E3715" s="51" t="str">
        <f>IF(ISBLANK(LeaveTracker[[#This Row],[Employee Name]]),"-----",VLOOKUP(LeaveTracker[[#This Row],[Employee Name]],Employees[[Employee Name]:[Office]],7))</f>
        <v>-----</v>
      </c>
      <c r="F3715" s="51" t="str">
        <f>IF(ISBLANK(LeaveTracker[[#This Row],[Employee Name]]),"-----",VLOOKUP(LeaveTracker[[#This Row],[Employee Name]],Employees[[Employee Name]:[Office]],6))</f>
        <v>-----</v>
      </c>
      <c r="G3715" s="24"/>
      <c r="H3715" s="24"/>
      <c r="I3715" s="57"/>
      <c r="K3715" s="51" t="str">
        <f ca="1">LeaveTracker[[#This Row],[Days]]&amp;" "&amp;LeaveTracker[[#This Row],[Type of Leave]]</f>
        <v xml:space="preserve">0 </v>
      </c>
      <c r="L3715" s="23">
        <f ca="1">NETWORKDAYS(LeaveTracker[[#This Row],[Start Date]],LeaveTracker[[#This Row],[End Date]],lstHolidays)</f>
        <v>0</v>
      </c>
      <c r="M3715" s="27"/>
    </row>
    <row r="3716" spans="4:13" ht="30" customHeight="1" x14ac:dyDescent="0.3">
      <c r="D3716" s="19"/>
      <c r="E3716" s="51" t="str">
        <f>IF(ISBLANK(LeaveTracker[[#This Row],[Employee Name]]),"-----",VLOOKUP(LeaveTracker[[#This Row],[Employee Name]],Employees[[Employee Name]:[Office]],7))</f>
        <v>-----</v>
      </c>
      <c r="F3716" s="51" t="str">
        <f>IF(ISBLANK(LeaveTracker[[#This Row],[Employee Name]]),"-----",VLOOKUP(LeaveTracker[[#This Row],[Employee Name]],Employees[[Employee Name]:[Office]],6))</f>
        <v>-----</v>
      </c>
      <c r="G3716" s="24"/>
      <c r="H3716" s="24"/>
      <c r="I3716" s="57"/>
      <c r="K3716" s="51" t="str">
        <f ca="1">LeaveTracker[[#This Row],[Days]]&amp;" "&amp;LeaveTracker[[#This Row],[Type of Leave]]</f>
        <v xml:space="preserve">0 </v>
      </c>
      <c r="L3716" s="23">
        <f ca="1">NETWORKDAYS(LeaveTracker[[#This Row],[Start Date]],LeaveTracker[[#This Row],[End Date]],lstHolidays)</f>
        <v>0</v>
      </c>
      <c r="M3716" s="27"/>
    </row>
    <row r="3717" spans="4:13" ht="30" customHeight="1" x14ac:dyDescent="0.3">
      <c r="D3717" s="19"/>
      <c r="E3717" s="51" t="str">
        <f>IF(ISBLANK(LeaveTracker[[#This Row],[Employee Name]]),"-----",VLOOKUP(LeaveTracker[[#This Row],[Employee Name]],Employees[[Employee Name]:[Office]],7))</f>
        <v>-----</v>
      </c>
      <c r="F3717" s="51" t="str">
        <f>IF(ISBLANK(LeaveTracker[[#This Row],[Employee Name]]),"-----",VLOOKUP(LeaveTracker[[#This Row],[Employee Name]],Employees[[Employee Name]:[Office]],6))</f>
        <v>-----</v>
      </c>
      <c r="G3717" s="24"/>
      <c r="H3717" s="24"/>
      <c r="I3717" s="57"/>
      <c r="K3717" s="51" t="str">
        <f ca="1">LeaveTracker[[#This Row],[Days]]&amp;" "&amp;LeaveTracker[[#This Row],[Type of Leave]]</f>
        <v xml:space="preserve">0 </v>
      </c>
      <c r="L3717" s="23">
        <f ca="1">NETWORKDAYS(LeaveTracker[[#This Row],[Start Date]],LeaveTracker[[#This Row],[End Date]],lstHolidays)</f>
        <v>0</v>
      </c>
      <c r="M3717" s="27"/>
    </row>
    <row r="3718" spans="4:13" ht="30" customHeight="1" x14ac:dyDescent="0.3">
      <c r="D3718" s="19"/>
      <c r="E3718" s="51" t="str">
        <f>IF(ISBLANK(LeaveTracker[[#This Row],[Employee Name]]),"-----",VLOOKUP(LeaveTracker[[#This Row],[Employee Name]],Employees[[Employee Name]:[Office]],7))</f>
        <v>-----</v>
      </c>
      <c r="F3718" s="51" t="str">
        <f>IF(ISBLANK(LeaveTracker[[#This Row],[Employee Name]]),"-----",VLOOKUP(LeaveTracker[[#This Row],[Employee Name]],Employees[[Employee Name]:[Office]],6))</f>
        <v>-----</v>
      </c>
      <c r="G3718" s="24"/>
      <c r="H3718" s="24"/>
      <c r="I3718" s="57"/>
      <c r="K3718" s="51" t="str">
        <f ca="1">LeaveTracker[[#This Row],[Days]]&amp;" "&amp;LeaveTracker[[#This Row],[Type of Leave]]</f>
        <v xml:space="preserve">0 </v>
      </c>
      <c r="L3718" s="23">
        <f ca="1">NETWORKDAYS(LeaveTracker[[#This Row],[Start Date]],LeaveTracker[[#This Row],[End Date]],lstHolidays)</f>
        <v>0</v>
      </c>
      <c r="M3718" s="27"/>
    </row>
    <row r="3719" spans="4:13" ht="30" customHeight="1" x14ac:dyDescent="0.3">
      <c r="D3719" s="19"/>
      <c r="E3719" s="51" t="str">
        <f>IF(ISBLANK(LeaveTracker[[#This Row],[Employee Name]]),"-----",VLOOKUP(LeaveTracker[[#This Row],[Employee Name]],Employees[[Employee Name]:[Office]],7))</f>
        <v>-----</v>
      </c>
      <c r="F3719" s="51" t="str">
        <f>IF(ISBLANK(LeaveTracker[[#This Row],[Employee Name]]),"-----",VLOOKUP(LeaveTracker[[#This Row],[Employee Name]],Employees[[Employee Name]:[Office]],6))</f>
        <v>-----</v>
      </c>
      <c r="G3719" s="24"/>
      <c r="H3719" s="24"/>
      <c r="I3719" s="57"/>
      <c r="K3719" s="51" t="str">
        <f ca="1">LeaveTracker[[#This Row],[Days]]&amp;" "&amp;LeaveTracker[[#This Row],[Type of Leave]]</f>
        <v xml:space="preserve">0 </v>
      </c>
      <c r="L3719" s="23">
        <f ca="1">NETWORKDAYS(LeaveTracker[[#This Row],[Start Date]],LeaveTracker[[#This Row],[End Date]],lstHolidays)</f>
        <v>0</v>
      </c>
      <c r="M3719" s="27"/>
    </row>
    <row r="3720" spans="4:13" ht="30" customHeight="1" x14ac:dyDescent="0.3">
      <c r="D3720" s="19"/>
      <c r="E3720" s="51" t="str">
        <f>IF(ISBLANK(LeaveTracker[[#This Row],[Employee Name]]),"-----",VLOOKUP(LeaveTracker[[#This Row],[Employee Name]],Employees[[Employee Name]:[Office]],7))</f>
        <v>-----</v>
      </c>
      <c r="F3720" s="51" t="str">
        <f>IF(ISBLANK(LeaveTracker[[#This Row],[Employee Name]]),"-----",VLOOKUP(LeaveTracker[[#This Row],[Employee Name]],Employees[[Employee Name]:[Office]],6))</f>
        <v>-----</v>
      </c>
      <c r="G3720" s="24"/>
      <c r="H3720" s="24"/>
      <c r="I3720" s="57"/>
      <c r="K3720" s="51" t="str">
        <f ca="1">LeaveTracker[[#This Row],[Days]]&amp;" "&amp;LeaveTracker[[#This Row],[Type of Leave]]</f>
        <v xml:space="preserve">0 </v>
      </c>
      <c r="L3720" s="23">
        <f ca="1">NETWORKDAYS(LeaveTracker[[#This Row],[Start Date]],LeaveTracker[[#This Row],[End Date]],lstHolidays)</f>
        <v>0</v>
      </c>
      <c r="M3720" s="27"/>
    </row>
    <row r="3721" spans="4:13" ht="30" customHeight="1" x14ac:dyDescent="0.3">
      <c r="D3721" s="19"/>
      <c r="E3721" s="51" t="str">
        <f>IF(ISBLANK(LeaveTracker[[#This Row],[Employee Name]]),"-----",VLOOKUP(LeaveTracker[[#This Row],[Employee Name]],Employees[[Employee Name]:[Office]],7))</f>
        <v>-----</v>
      </c>
      <c r="F3721" s="51" t="str">
        <f>IF(ISBLANK(LeaveTracker[[#This Row],[Employee Name]]),"-----",VLOOKUP(LeaveTracker[[#This Row],[Employee Name]],Employees[[Employee Name]:[Office]],6))</f>
        <v>-----</v>
      </c>
      <c r="G3721" s="24"/>
      <c r="H3721" s="24"/>
      <c r="I3721" s="57"/>
      <c r="K3721" s="51" t="str">
        <f ca="1">LeaveTracker[[#This Row],[Days]]&amp;" "&amp;LeaveTracker[[#This Row],[Type of Leave]]</f>
        <v xml:space="preserve">0 </v>
      </c>
      <c r="L3721" s="23">
        <f ca="1">NETWORKDAYS(LeaveTracker[[#This Row],[Start Date]],LeaveTracker[[#This Row],[End Date]],lstHolidays)</f>
        <v>0</v>
      </c>
      <c r="M3721" s="27"/>
    </row>
    <row r="3722" spans="4:13" ht="30" customHeight="1" x14ac:dyDescent="0.3">
      <c r="D3722" s="19"/>
      <c r="E3722" s="51" t="str">
        <f>IF(ISBLANK(LeaveTracker[[#This Row],[Employee Name]]),"-----",VLOOKUP(LeaveTracker[[#This Row],[Employee Name]],Employees[[Employee Name]:[Office]],7))</f>
        <v>-----</v>
      </c>
      <c r="F3722" s="51" t="str">
        <f>IF(ISBLANK(LeaveTracker[[#This Row],[Employee Name]]),"-----",VLOOKUP(LeaveTracker[[#This Row],[Employee Name]],Employees[[Employee Name]:[Office]],6))</f>
        <v>-----</v>
      </c>
      <c r="G3722" s="24"/>
      <c r="H3722" s="24"/>
      <c r="I3722" s="57"/>
      <c r="K3722" s="51" t="str">
        <f ca="1">LeaveTracker[[#This Row],[Days]]&amp;" "&amp;LeaveTracker[[#This Row],[Type of Leave]]</f>
        <v xml:space="preserve">0 </v>
      </c>
      <c r="L3722" s="23">
        <f ca="1">NETWORKDAYS(LeaveTracker[[#This Row],[Start Date]],LeaveTracker[[#This Row],[End Date]],lstHolidays)</f>
        <v>0</v>
      </c>
      <c r="M3722" s="27"/>
    </row>
    <row r="3723" spans="4:13" ht="30" customHeight="1" x14ac:dyDescent="0.3">
      <c r="D3723" s="19"/>
      <c r="E3723" s="51" t="str">
        <f>IF(ISBLANK(LeaveTracker[[#This Row],[Employee Name]]),"-----",VLOOKUP(LeaveTracker[[#This Row],[Employee Name]],Employees[[Employee Name]:[Office]],7))</f>
        <v>-----</v>
      </c>
      <c r="F3723" s="51" t="str">
        <f>IF(ISBLANK(LeaveTracker[[#This Row],[Employee Name]]),"-----",VLOOKUP(LeaveTracker[[#This Row],[Employee Name]],Employees[[Employee Name]:[Office]],6))</f>
        <v>-----</v>
      </c>
      <c r="G3723" s="24"/>
      <c r="H3723" s="24"/>
      <c r="I3723" s="57"/>
      <c r="K3723" s="51" t="str">
        <f ca="1">LeaveTracker[[#This Row],[Days]]&amp;" "&amp;LeaveTracker[[#This Row],[Type of Leave]]</f>
        <v xml:space="preserve">0 </v>
      </c>
      <c r="L3723" s="23">
        <f ca="1">NETWORKDAYS(LeaveTracker[[#This Row],[Start Date]],LeaveTracker[[#This Row],[End Date]],lstHolidays)</f>
        <v>0</v>
      </c>
      <c r="M3723" s="27"/>
    </row>
    <row r="3724" spans="4:13" ht="30" customHeight="1" x14ac:dyDescent="0.3">
      <c r="D3724" s="19"/>
      <c r="E3724" s="51" t="str">
        <f>IF(ISBLANK(LeaveTracker[[#This Row],[Employee Name]]),"-----",VLOOKUP(LeaveTracker[[#This Row],[Employee Name]],Employees[[Employee Name]:[Office]],7))</f>
        <v>-----</v>
      </c>
      <c r="F3724" s="51" t="str">
        <f>IF(ISBLANK(LeaveTracker[[#This Row],[Employee Name]]),"-----",VLOOKUP(LeaveTracker[[#This Row],[Employee Name]],Employees[[Employee Name]:[Office]],6))</f>
        <v>-----</v>
      </c>
      <c r="G3724" s="24"/>
      <c r="H3724" s="24"/>
      <c r="I3724" s="57"/>
      <c r="K3724" s="51" t="str">
        <f ca="1">LeaveTracker[[#This Row],[Days]]&amp;" "&amp;LeaveTracker[[#This Row],[Type of Leave]]</f>
        <v xml:space="preserve">0 </v>
      </c>
      <c r="L3724" s="23">
        <f ca="1">NETWORKDAYS(LeaveTracker[[#This Row],[Start Date]],LeaveTracker[[#This Row],[End Date]],lstHolidays)</f>
        <v>0</v>
      </c>
      <c r="M3724" s="27"/>
    </row>
    <row r="3725" spans="4:13" ht="30" customHeight="1" x14ac:dyDescent="0.3">
      <c r="D3725" s="19"/>
      <c r="E3725" s="51" t="str">
        <f>IF(ISBLANK(LeaveTracker[[#This Row],[Employee Name]]),"-----",VLOOKUP(LeaveTracker[[#This Row],[Employee Name]],Employees[[Employee Name]:[Office]],7))</f>
        <v>-----</v>
      </c>
      <c r="F3725" s="51" t="str">
        <f>IF(ISBLANK(LeaveTracker[[#This Row],[Employee Name]]),"-----",VLOOKUP(LeaveTracker[[#This Row],[Employee Name]],Employees[[Employee Name]:[Office]],6))</f>
        <v>-----</v>
      </c>
      <c r="G3725" s="24"/>
      <c r="H3725" s="24"/>
      <c r="I3725" s="57"/>
      <c r="K3725" s="51" t="str">
        <f ca="1">LeaveTracker[[#This Row],[Days]]&amp;" "&amp;LeaveTracker[[#This Row],[Type of Leave]]</f>
        <v xml:space="preserve">0 </v>
      </c>
      <c r="L3725" s="23">
        <f ca="1">NETWORKDAYS(LeaveTracker[[#This Row],[Start Date]],LeaveTracker[[#This Row],[End Date]],lstHolidays)</f>
        <v>0</v>
      </c>
      <c r="M3725" s="27"/>
    </row>
    <row r="3726" spans="4:13" ht="30" customHeight="1" x14ac:dyDescent="0.3">
      <c r="D3726" s="19"/>
      <c r="E3726" s="51" t="str">
        <f>IF(ISBLANK(LeaveTracker[[#This Row],[Employee Name]]),"-----",VLOOKUP(LeaveTracker[[#This Row],[Employee Name]],Employees[[Employee Name]:[Office]],7))</f>
        <v>-----</v>
      </c>
      <c r="F3726" s="51" t="str">
        <f>IF(ISBLANK(LeaveTracker[[#This Row],[Employee Name]]),"-----",VLOOKUP(LeaveTracker[[#This Row],[Employee Name]],Employees[[Employee Name]:[Office]],6))</f>
        <v>-----</v>
      </c>
      <c r="G3726" s="24"/>
      <c r="H3726" s="24"/>
      <c r="I3726" s="57"/>
      <c r="K3726" s="51" t="str">
        <f ca="1">LeaveTracker[[#This Row],[Days]]&amp;" "&amp;LeaveTracker[[#This Row],[Type of Leave]]</f>
        <v xml:space="preserve">0 </v>
      </c>
      <c r="L3726" s="23">
        <f ca="1">NETWORKDAYS(LeaveTracker[[#This Row],[Start Date]],LeaveTracker[[#This Row],[End Date]],lstHolidays)</f>
        <v>0</v>
      </c>
      <c r="M3726" s="27"/>
    </row>
    <row r="3727" spans="4:13" ht="30" customHeight="1" x14ac:dyDescent="0.3">
      <c r="D3727" s="19"/>
      <c r="E3727" s="51" t="str">
        <f>IF(ISBLANK(LeaveTracker[[#This Row],[Employee Name]]),"-----",VLOOKUP(LeaveTracker[[#This Row],[Employee Name]],Employees[[Employee Name]:[Office]],7))</f>
        <v>-----</v>
      </c>
      <c r="F3727" s="51" t="str">
        <f>IF(ISBLANK(LeaveTracker[[#This Row],[Employee Name]]),"-----",VLOOKUP(LeaveTracker[[#This Row],[Employee Name]],Employees[[Employee Name]:[Office]],6))</f>
        <v>-----</v>
      </c>
      <c r="G3727" s="24"/>
      <c r="H3727" s="24"/>
      <c r="I3727" s="57"/>
      <c r="K3727" s="51" t="str">
        <f ca="1">LeaveTracker[[#This Row],[Days]]&amp;" "&amp;LeaveTracker[[#This Row],[Type of Leave]]</f>
        <v xml:space="preserve">0 </v>
      </c>
      <c r="L3727" s="23">
        <f ca="1">NETWORKDAYS(LeaveTracker[[#This Row],[Start Date]],LeaveTracker[[#This Row],[End Date]],lstHolidays)</f>
        <v>0</v>
      </c>
      <c r="M3727" s="27"/>
    </row>
    <row r="3728" spans="4:13" ht="30" customHeight="1" x14ac:dyDescent="0.3">
      <c r="D3728" s="19"/>
      <c r="E3728" s="51" t="str">
        <f>IF(ISBLANK(LeaveTracker[[#This Row],[Employee Name]]),"-----",VLOOKUP(LeaveTracker[[#This Row],[Employee Name]],Employees[[Employee Name]:[Office]],7))</f>
        <v>-----</v>
      </c>
      <c r="F3728" s="51" t="str">
        <f>IF(ISBLANK(LeaveTracker[[#This Row],[Employee Name]]),"-----",VLOOKUP(LeaveTracker[[#This Row],[Employee Name]],Employees[[Employee Name]:[Office]],6))</f>
        <v>-----</v>
      </c>
      <c r="G3728" s="24"/>
      <c r="H3728" s="24"/>
      <c r="I3728" s="57"/>
      <c r="K3728" s="51" t="str">
        <f ca="1">LeaveTracker[[#This Row],[Days]]&amp;" "&amp;LeaveTracker[[#This Row],[Type of Leave]]</f>
        <v xml:space="preserve">0 </v>
      </c>
      <c r="L3728" s="23">
        <f ca="1">NETWORKDAYS(LeaveTracker[[#This Row],[Start Date]],LeaveTracker[[#This Row],[End Date]],lstHolidays)</f>
        <v>0</v>
      </c>
      <c r="M3728" s="27"/>
    </row>
    <row r="3729" spans="4:13" ht="30" customHeight="1" x14ac:dyDescent="0.3">
      <c r="D3729" s="19"/>
      <c r="E3729" s="51" t="str">
        <f>IF(ISBLANK(LeaveTracker[[#This Row],[Employee Name]]),"-----",VLOOKUP(LeaveTracker[[#This Row],[Employee Name]],Employees[[Employee Name]:[Office]],7))</f>
        <v>-----</v>
      </c>
      <c r="F3729" s="51" t="str">
        <f>IF(ISBLANK(LeaveTracker[[#This Row],[Employee Name]]),"-----",VLOOKUP(LeaveTracker[[#This Row],[Employee Name]],Employees[[Employee Name]:[Office]],6))</f>
        <v>-----</v>
      </c>
      <c r="G3729" s="24"/>
      <c r="H3729" s="24"/>
      <c r="I3729" s="57"/>
      <c r="K3729" s="51" t="str">
        <f ca="1">LeaveTracker[[#This Row],[Days]]&amp;" "&amp;LeaveTracker[[#This Row],[Type of Leave]]</f>
        <v xml:space="preserve">0 </v>
      </c>
      <c r="L3729" s="23">
        <f ca="1">NETWORKDAYS(LeaveTracker[[#This Row],[Start Date]],LeaveTracker[[#This Row],[End Date]],lstHolidays)</f>
        <v>0</v>
      </c>
      <c r="M3729" s="27"/>
    </row>
    <row r="3730" spans="4:13" ht="30" customHeight="1" x14ac:dyDescent="0.3">
      <c r="D3730" s="19"/>
      <c r="E3730" s="51" t="str">
        <f>IF(ISBLANK(LeaveTracker[[#This Row],[Employee Name]]),"-----",VLOOKUP(LeaveTracker[[#This Row],[Employee Name]],Employees[[Employee Name]:[Office]],7))</f>
        <v>-----</v>
      </c>
      <c r="F3730" s="51" t="str">
        <f>IF(ISBLANK(LeaveTracker[[#This Row],[Employee Name]]),"-----",VLOOKUP(LeaveTracker[[#This Row],[Employee Name]],Employees[[Employee Name]:[Office]],6))</f>
        <v>-----</v>
      </c>
      <c r="G3730" s="24"/>
      <c r="H3730" s="24"/>
      <c r="I3730" s="57"/>
      <c r="K3730" s="51" t="str">
        <f ca="1">LeaveTracker[[#This Row],[Days]]&amp;" "&amp;LeaveTracker[[#This Row],[Type of Leave]]</f>
        <v xml:space="preserve">0 </v>
      </c>
      <c r="L3730" s="23">
        <f ca="1">NETWORKDAYS(LeaveTracker[[#This Row],[Start Date]],LeaveTracker[[#This Row],[End Date]],lstHolidays)</f>
        <v>0</v>
      </c>
      <c r="M3730" s="27"/>
    </row>
    <row r="3731" spans="4:13" ht="30" customHeight="1" x14ac:dyDescent="0.3">
      <c r="D3731" s="19"/>
      <c r="E3731" s="51" t="str">
        <f>IF(ISBLANK(LeaveTracker[[#This Row],[Employee Name]]),"-----",VLOOKUP(LeaveTracker[[#This Row],[Employee Name]],Employees[[Employee Name]:[Office]],7))</f>
        <v>-----</v>
      </c>
      <c r="F3731" s="51" t="str">
        <f>IF(ISBLANK(LeaveTracker[[#This Row],[Employee Name]]),"-----",VLOOKUP(LeaveTracker[[#This Row],[Employee Name]],Employees[[Employee Name]:[Office]],6))</f>
        <v>-----</v>
      </c>
      <c r="G3731" s="24"/>
      <c r="H3731" s="24"/>
      <c r="I3731" s="57"/>
      <c r="K3731" s="51" t="str">
        <f ca="1">LeaveTracker[[#This Row],[Days]]&amp;" "&amp;LeaveTracker[[#This Row],[Type of Leave]]</f>
        <v xml:space="preserve">0 </v>
      </c>
      <c r="L3731" s="23">
        <f ca="1">NETWORKDAYS(LeaveTracker[[#This Row],[Start Date]],LeaveTracker[[#This Row],[End Date]],lstHolidays)</f>
        <v>0</v>
      </c>
      <c r="M3731" s="27"/>
    </row>
    <row r="3732" spans="4:13" ht="30" customHeight="1" x14ac:dyDescent="0.3">
      <c r="D3732" s="19"/>
      <c r="E3732" s="51" t="str">
        <f>IF(ISBLANK(LeaveTracker[[#This Row],[Employee Name]]),"-----",VLOOKUP(LeaveTracker[[#This Row],[Employee Name]],Employees[[Employee Name]:[Office]],7))</f>
        <v>-----</v>
      </c>
      <c r="F3732" s="51" t="str">
        <f>IF(ISBLANK(LeaveTracker[[#This Row],[Employee Name]]),"-----",VLOOKUP(LeaveTracker[[#This Row],[Employee Name]],Employees[[Employee Name]:[Office]],6))</f>
        <v>-----</v>
      </c>
      <c r="G3732" s="24"/>
      <c r="H3732" s="24"/>
      <c r="I3732" s="57"/>
      <c r="K3732" s="51" t="str">
        <f ca="1">LeaveTracker[[#This Row],[Days]]&amp;" "&amp;LeaveTracker[[#This Row],[Type of Leave]]</f>
        <v xml:space="preserve">0 </v>
      </c>
      <c r="L3732" s="23">
        <f ca="1">NETWORKDAYS(LeaveTracker[[#This Row],[Start Date]],LeaveTracker[[#This Row],[End Date]],lstHolidays)</f>
        <v>0</v>
      </c>
      <c r="M3732" s="27"/>
    </row>
    <row r="3733" spans="4:13" ht="30" customHeight="1" x14ac:dyDescent="0.3">
      <c r="D3733" s="19"/>
      <c r="E3733" s="51" t="str">
        <f>IF(ISBLANK(LeaveTracker[[#This Row],[Employee Name]]),"-----",VLOOKUP(LeaveTracker[[#This Row],[Employee Name]],Employees[[Employee Name]:[Office]],7))</f>
        <v>-----</v>
      </c>
      <c r="F3733" s="51" t="str">
        <f>IF(ISBLANK(LeaveTracker[[#This Row],[Employee Name]]),"-----",VLOOKUP(LeaveTracker[[#This Row],[Employee Name]],Employees[[Employee Name]:[Office]],6))</f>
        <v>-----</v>
      </c>
      <c r="G3733" s="24"/>
      <c r="H3733" s="24"/>
      <c r="I3733" s="57"/>
      <c r="K3733" s="51" t="str">
        <f ca="1">LeaveTracker[[#This Row],[Days]]&amp;" "&amp;LeaveTracker[[#This Row],[Type of Leave]]</f>
        <v xml:space="preserve">0 </v>
      </c>
      <c r="L3733" s="23">
        <f ca="1">NETWORKDAYS(LeaveTracker[[#This Row],[Start Date]],LeaveTracker[[#This Row],[End Date]],lstHolidays)</f>
        <v>0</v>
      </c>
      <c r="M3733" s="27"/>
    </row>
    <row r="3734" spans="4:13" ht="30" customHeight="1" x14ac:dyDescent="0.3">
      <c r="D3734" s="19"/>
      <c r="E3734" s="51" t="str">
        <f>IF(ISBLANK(LeaveTracker[[#This Row],[Employee Name]]),"-----",VLOOKUP(LeaveTracker[[#This Row],[Employee Name]],Employees[[Employee Name]:[Office]],7))</f>
        <v>-----</v>
      </c>
      <c r="F3734" s="51" t="str">
        <f>IF(ISBLANK(LeaveTracker[[#This Row],[Employee Name]]),"-----",VLOOKUP(LeaveTracker[[#This Row],[Employee Name]],Employees[[Employee Name]:[Office]],6))</f>
        <v>-----</v>
      </c>
      <c r="G3734" s="24"/>
      <c r="H3734" s="24"/>
      <c r="I3734" s="57"/>
      <c r="K3734" s="51" t="str">
        <f ca="1">LeaveTracker[[#This Row],[Days]]&amp;" "&amp;LeaveTracker[[#This Row],[Type of Leave]]</f>
        <v xml:space="preserve">0 </v>
      </c>
      <c r="L3734" s="23">
        <f ca="1">NETWORKDAYS(LeaveTracker[[#This Row],[Start Date]],LeaveTracker[[#This Row],[End Date]],lstHolidays)</f>
        <v>0</v>
      </c>
      <c r="M3734" s="27"/>
    </row>
    <row r="3735" spans="4:13" ht="30" customHeight="1" x14ac:dyDescent="0.3">
      <c r="D3735" s="19"/>
      <c r="E3735" s="51" t="str">
        <f>IF(ISBLANK(LeaveTracker[[#This Row],[Employee Name]]),"-----",VLOOKUP(LeaveTracker[[#This Row],[Employee Name]],Employees[[Employee Name]:[Office]],7))</f>
        <v>-----</v>
      </c>
      <c r="F3735" s="51" t="str">
        <f>IF(ISBLANK(LeaveTracker[[#This Row],[Employee Name]]),"-----",VLOOKUP(LeaveTracker[[#This Row],[Employee Name]],Employees[[Employee Name]:[Office]],6))</f>
        <v>-----</v>
      </c>
      <c r="G3735" s="24"/>
      <c r="H3735" s="24"/>
      <c r="I3735" s="57"/>
      <c r="K3735" s="51" t="str">
        <f ca="1">LeaveTracker[[#This Row],[Days]]&amp;" "&amp;LeaveTracker[[#This Row],[Type of Leave]]</f>
        <v xml:space="preserve">0 </v>
      </c>
      <c r="L3735" s="23">
        <f ca="1">NETWORKDAYS(LeaveTracker[[#This Row],[Start Date]],LeaveTracker[[#This Row],[End Date]],lstHolidays)</f>
        <v>0</v>
      </c>
      <c r="M3735" s="27"/>
    </row>
    <row r="3736" spans="4:13" ht="30" customHeight="1" x14ac:dyDescent="0.3">
      <c r="D3736" s="19"/>
      <c r="E3736" s="51" t="str">
        <f>IF(ISBLANK(LeaveTracker[[#This Row],[Employee Name]]),"-----",VLOOKUP(LeaveTracker[[#This Row],[Employee Name]],Employees[[Employee Name]:[Office]],7))</f>
        <v>-----</v>
      </c>
      <c r="F3736" s="51" t="str">
        <f>IF(ISBLANK(LeaveTracker[[#This Row],[Employee Name]]),"-----",VLOOKUP(LeaveTracker[[#This Row],[Employee Name]],Employees[[Employee Name]:[Office]],6))</f>
        <v>-----</v>
      </c>
      <c r="G3736" s="24"/>
      <c r="H3736" s="24"/>
      <c r="I3736" s="57"/>
      <c r="K3736" s="51" t="str">
        <f ca="1">LeaveTracker[[#This Row],[Days]]&amp;" "&amp;LeaveTracker[[#This Row],[Type of Leave]]</f>
        <v xml:space="preserve">0 </v>
      </c>
      <c r="L3736" s="23">
        <f ca="1">NETWORKDAYS(LeaveTracker[[#This Row],[Start Date]],LeaveTracker[[#This Row],[End Date]],lstHolidays)</f>
        <v>0</v>
      </c>
      <c r="M3736" s="27"/>
    </row>
    <row r="3737" spans="4:13" ht="30" customHeight="1" x14ac:dyDescent="0.3">
      <c r="D3737" s="19"/>
      <c r="E3737" s="51" t="str">
        <f>IF(ISBLANK(LeaveTracker[[#This Row],[Employee Name]]),"-----",VLOOKUP(LeaveTracker[[#This Row],[Employee Name]],Employees[[Employee Name]:[Office]],7))</f>
        <v>-----</v>
      </c>
      <c r="F3737" s="51" t="str">
        <f>IF(ISBLANK(LeaveTracker[[#This Row],[Employee Name]]),"-----",VLOOKUP(LeaveTracker[[#This Row],[Employee Name]],Employees[[Employee Name]:[Office]],6))</f>
        <v>-----</v>
      </c>
      <c r="G3737" s="24"/>
      <c r="H3737" s="24"/>
      <c r="I3737" s="57"/>
      <c r="K3737" s="51" t="str">
        <f ca="1">LeaveTracker[[#This Row],[Days]]&amp;" "&amp;LeaveTracker[[#This Row],[Type of Leave]]</f>
        <v xml:space="preserve">0 </v>
      </c>
      <c r="L3737" s="23">
        <f ca="1">NETWORKDAYS(LeaveTracker[[#This Row],[Start Date]],LeaveTracker[[#This Row],[End Date]],lstHolidays)</f>
        <v>0</v>
      </c>
      <c r="M3737" s="27"/>
    </row>
    <row r="3738" spans="4:13" ht="30" customHeight="1" x14ac:dyDescent="0.3">
      <c r="D3738" s="19"/>
      <c r="E3738" s="51" t="str">
        <f>IF(ISBLANK(LeaveTracker[[#This Row],[Employee Name]]),"-----",VLOOKUP(LeaveTracker[[#This Row],[Employee Name]],Employees[[Employee Name]:[Office]],7))</f>
        <v>-----</v>
      </c>
      <c r="F3738" s="51" t="str">
        <f>IF(ISBLANK(LeaveTracker[[#This Row],[Employee Name]]),"-----",VLOOKUP(LeaveTracker[[#This Row],[Employee Name]],Employees[[Employee Name]:[Office]],6))</f>
        <v>-----</v>
      </c>
      <c r="G3738" s="24"/>
      <c r="H3738" s="24"/>
      <c r="I3738" s="57"/>
      <c r="K3738" s="51" t="str">
        <f ca="1">LeaveTracker[[#This Row],[Days]]&amp;" "&amp;LeaveTracker[[#This Row],[Type of Leave]]</f>
        <v xml:space="preserve">0 </v>
      </c>
      <c r="L3738" s="23">
        <f ca="1">NETWORKDAYS(LeaveTracker[[#This Row],[Start Date]],LeaveTracker[[#This Row],[End Date]],lstHolidays)</f>
        <v>0</v>
      </c>
      <c r="M3738" s="27"/>
    </row>
    <row r="3739" spans="4:13" ht="30" customHeight="1" x14ac:dyDescent="0.3">
      <c r="D3739" s="19"/>
      <c r="E3739" s="51" t="str">
        <f>IF(ISBLANK(LeaveTracker[[#This Row],[Employee Name]]),"-----",VLOOKUP(LeaveTracker[[#This Row],[Employee Name]],Employees[[Employee Name]:[Office]],7))</f>
        <v>-----</v>
      </c>
      <c r="F3739" s="51" t="str">
        <f>IF(ISBLANK(LeaveTracker[[#This Row],[Employee Name]]),"-----",VLOOKUP(LeaveTracker[[#This Row],[Employee Name]],Employees[[Employee Name]:[Office]],6))</f>
        <v>-----</v>
      </c>
      <c r="G3739" s="24"/>
      <c r="H3739" s="24"/>
      <c r="I3739" s="57"/>
      <c r="K3739" s="51" t="str">
        <f ca="1">LeaveTracker[[#This Row],[Days]]&amp;" "&amp;LeaveTracker[[#This Row],[Type of Leave]]</f>
        <v xml:space="preserve">0 </v>
      </c>
      <c r="L3739" s="23">
        <f ca="1">NETWORKDAYS(LeaveTracker[[#This Row],[Start Date]],LeaveTracker[[#This Row],[End Date]],lstHolidays)</f>
        <v>0</v>
      </c>
      <c r="M3739" s="27"/>
    </row>
    <row r="3740" spans="4:13" ht="30" customHeight="1" x14ac:dyDescent="0.3">
      <c r="D3740" s="19"/>
      <c r="E3740" s="51" t="str">
        <f>IF(ISBLANK(LeaveTracker[[#This Row],[Employee Name]]),"-----",VLOOKUP(LeaveTracker[[#This Row],[Employee Name]],Employees[[Employee Name]:[Office]],7))</f>
        <v>-----</v>
      </c>
      <c r="F3740" s="51" t="str">
        <f>IF(ISBLANK(LeaveTracker[[#This Row],[Employee Name]]),"-----",VLOOKUP(LeaveTracker[[#This Row],[Employee Name]],Employees[[Employee Name]:[Office]],6))</f>
        <v>-----</v>
      </c>
      <c r="G3740" s="24"/>
      <c r="H3740" s="24"/>
      <c r="I3740" s="57"/>
      <c r="K3740" s="51" t="str">
        <f ca="1">LeaveTracker[[#This Row],[Days]]&amp;" "&amp;LeaveTracker[[#This Row],[Type of Leave]]</f>
        <v xml:space="preserve">0 </v>
      </c>
      <c r="L3740" s="23">
        <f ca="1">NETWORKDAYS(LeaveTracker[[#This Row],[Start Date]],LeaveTracker[[#This Row],[End Date]],lstHolidays)</f>
        <v>0</v>
      </c>
      <c r="M3740" s="27"/>
    </row>
    <row r="3741" spans="4:13" ht="30" customHeight="1" x14ac:dyDescent="0.3">
      <c r="D3741" s="19"/>
      <c r="E3741" s="51" t="str">
        <f>IF(ISBLANK(LeaveTracker[[#This Row],[Employee Name]]),"-----",VLOOKUP(LeaveTracker[[#This Row],[Employee Name]],Employees[[Employee Name]:[Office]],7))</f>
        <v>-----</v>
      </c>
      <c r="F3741" s="51" t="str">
        <f>IF(ISBLANK(LeaveTracker[[#This Row],[Employee Name]]),"-----",VLOOKUP(LeaveTracker[[#This Row],[Employee Name]],Employees[[Employee Name]:[Office]],6))</f>
        <v>-----</v>
      </c>
      <c r="G3741" s="24"/>
      <c r="H3741" s="24"/>
      <c r="I3741" s="57"/>
      <c r="K3741" s="51" t="str">
        <f ca="1">LeaveTracker[[#This Row],[Days]]&amp;" "&amp;LeaveTracker[[#This Row],[Type of Leave]]</f>
        <v xml:space="preserve">0 </v>
      </c>
      <c r="L3741" s="23">
        <f ca="1">NETWORKDAYS(LeaveTracker[[#This Row],[Start Date]],LeaveTracker[[#This Row],[End Date]],lstHolidays)</f>
        <v>0</v>
      </c>
      <c r="M3741" s="27"/>
    </row>
    <row r="3742" spans="4:13" ht="30" customHeight="1" x14ac:dyDescent="0.3">
      <c r="D3742" s="19"/>
      <c r="E3742" s="51" t="str">
        <f>IF(ISBLANK(LeaveTracker[[#This Row],[Employee Name]]),"-----",VLOOKUP(LeaveTracker[[#This Row],[Employee Name]],Employees[[Employee Name]:[Office]],7))</f>
        <v>-----</v>
      </c>
      <c r="F3742" s="51" t="str">
        <f>IF(ISBLANK(LeaveTracker[[#This Row],[Employee Name]]),"-----",VLOOKUP(LeaveTracker[[#This Row],[Employee Name]],Employees[[Employee Name]:[Office]],6))</f>
        <v>-----</v>
      </c>
      <c r="G3742" s="24"/>
      <c r="H3742" s="24"/>
      <c r="I3742" s="57"/>
      <c r="K3742" s="51" t="str">
        <f ca="1">LeaveTracker[[#This Row],[Days]]&amp;" "&amp;LeaveTracker[[#This Row],[Type of Leave]]</f>
        <v xml:space="preserve">0 </v>
      </c>
      <c r="L3742" s="23">
        <f ca="1">NETWORKDAYS(LeaveTracker[[#This Row],[Start Date]],LeaveTracker[[#This Row],[End Date]],lstHolidays)</f>
        <v>0</v>
      </c>
      <c r="M3742" s="27"/>
    </row>
    <row r="3743" spans="4:13" ht="30" customHeight="1" x14ac:dyDescent="0.3">
      <c r="D3743" s="19"/>
      <c r="E3743" s="51" t="str">
        <f>IF(ISBLANK(LeaveTracker[[#This Row],[Employee Name]]),"-----",VLOOKUP(LeaveTracker[[#This Row],[Employee Name]],Employees[[Employee Name]:[Office]],7))</f>
        <v>-----</v>
      </c>
      <c r="F3743" s="51" t="str">
        <f>IF(ISBLANK(LeaveTracker[[#This Row],[Employee Name]]),"-----",VLOOKUP(LeaveTracker[[#This Row],[Employee Name]],Employees[[Employee Name]:[Office]],6))</f>
        <v>-----</v>
      </c>
      <c r="G3743" s="24"/>
      <c r="H3743" s="24"/>
      <c r="I3743" s="57"/>
      <c r="K3743" s="51" t="str">
        <f ca="1">LeaveTracker[[#This Row],[Days]]&amp;" "&amp;LeaveTracker[[#This Row],[Type of Leave]]</f>
        <v xml:space="preserve">0 </v>
      </c>
      <c r="L3743" s="23">
        <f ca="1">NETWORKDAYS(LeaveTracker[[#This Row],[Start Date]],LeaveTracker[[#This Row],[End Date]],lstHolidays)</f>
        <v>0</v>
      </c>
      <c r="M3743" s="27"/>
    </row>
    <row r="3744" spans="4:13" ht="30" customHeight="1" x14ac:dyDescent="0.3">
      <c r="D3744" s="19"/>
      <c r="E3744" s="51" t="str">
        <f>IF(ISBLANK(LeaveTracker[[#This Row],[Employee Name]]),"-----",VLOOKUP(LeaveTracker[[#This Row],[Employee Name]],Employees[[Employee Name]:[Office]],7))</f>
        <v>-----</v>
      </c>
      <c r="F3744" s="51" t="str">
        <f>IF(ISBLANK(LeaveTracker[[#This Row],[Employee Name]]),"-----",VLOOKUP(LeaveTracker[[#This Row],[Employee Name]],Employees[[Employee Name]:[Office]],6))</f>
        <v>-----</v>
      </c>
      <c r="G3744" s="24"/>
      <c r="H3744" s="24"/>
      <c r="I3744" s="57"/>
      <c r="K3744" s="51" t="str">
        <f ca="1">LeaveTracker[[#This Row],[Days]]&amp;" "&amp;LeaveTracker[[#This Row],[Type of Leave]]</f>
        <v xml:space="preserve">0 </v>
      </c>
      <c r="L3744" s="23">
        <f ca="1">NETWORKDAYS(LeaveTracker[[#This Row],[Start Date]],LeaveTracker[[#This Row],[End Date]],lstHolidays)</f>
        <v>0</v>
      </c>
      <c r="M3744" s="27"/>
    </row>
    <row r="3745" spans="4:13" ht="30" customHeight="1" x14ac:dyDescent="0.3">
      <c r="D3745" s="19"/>
      <c r="E3745" s="51" t="str">
        <f>IF(ISBLANK(LeaveTracker[[#This Row],[Employee Name]]),"-----",VLOOKUP(LeaveTracker[[#This Row],[Employee Name]],Employees[[Employee Name]:[Office]],7))</f>
        <v>-----</v>
      </c>
      <c r="F3745" s="51" t="str">
        <f>IF(ISBLANK(LeaveTracker[[#This Row],[Employee Name]]),"-----",VLOOKUP(LeaveTracker[[#This Row],[Employee Name]],Employees[[Employee Name]:[Office]],6))</f>
        <v>-----</v>
      </c>
      <c r="G3745" s="24"/>
      <c r="H3745" s="24"/>
      <c r="I3745" s="57"/>
      <c r="K3745" s="51" t="str">
        <f ca="1">LeaveTracker[[#This Row],[Days]]&amp;" "&amp;LeaveTracker[[#This Row],[Type of Leave]]</f>
        <v xml:space="preserve">0 </v>
      </c>
      <c r="L3745" s="23">
        <f ca="1">NETWORKDAYS(LeaveTracker[[#This Row],[Start Date]],LeaveTracker[[#This Row],[End Date]],lstHolidays)</f>
        <v>0</v>
      </c>
      <c r="M3745" s="27"/>
    </row>
    <row r="3746" spans="4:13" ht="30" customHeight="1" x14ac:dyDescent="0.3">
      <c r="D3746" s="19"/>
      <c r="E3746" s="51" t="str">
        <f>IF(ISBLANK(LeaveTracker[[#This Row],[Employee Name]]),"-----",VLOOKUP(LeaveTracker[[#This Row],[Employee Name]],Employees[[Employee Name]:[Office]],7))</f>
        <v>-----</v>
      </c>
      <c r="F3746" s="51" t="str">
        <f>IF(ISBLANK(LeaveTracker[[#This Row],[Employee Name]]),"-----",VLOOKUP(LeaveTracker[[#This Row],[Employee Name]],Employees[[Employee Name]:[Office]],6))</f>
        <v>-----</v>
      </c>
      <c r="G3746" s="24"/>
      <c r="H3746" s="24"/>
      <c r="I3746" s="57"/>
      <c r="K3746" s="51" t="str">
        <f ca="1">LeaveTracker[[#This Row],[Days]]&amp;" "&amp;LeaveTracker[[#This Row],[Type of Leave]]</f>
        <v xml:space="preserve">0 </v>
      </c>
      <c r="L3746" s="23">
        <f ca="1">NETWORKDAYS(LeaveTracker[[#This Row],[Start Date]],LeaveTracker[[#This Row],[End Date]],lstHolidays)</f>
        <v>0</v>
      </c>
      <c r="M3746" s="27"/>
    </row>
    <row r="3747" spans="4:13" ht="30" customHeight="1" x14ac:dyDescent="0.3">
      <c r="D3747" s="19"/>
      <c r="E3747" s="51" t="str">
        <f>IF(ISBLANK(LeaveTracker[[#This Row],[Employee Name]]),"-----",VLOOKUP(LeaveTracker[[#This Row],[Employee Name]],Employees[[Employee Name]:[Office]],7))</f>
        <v>-----</v>
      </c>
      <c r="F3747" s="51" t="str">
        <f>IF(ISBLANK(LeaveTracker[[#This Row],[Employee Name]]),"-----",VLOOKUP(LeaveTracker[[#This Row],[Employee Name]],Employees[[Employee Name]:[Office]],6))</f>
        <v>-----</v>
      </c>
      <c r="G3747" s="24"/>
      <c r="H3747" s="24"/>
      <c r="I3747" s="57"/>
      <c r="K3747" s="51" t="str">
        <f ca="1">LeaveTracker[[#This Row],[Days]]&amp;" "&amp;LeaveTracker[[#This Row],[Type of Leave]]</f>
        <v xml:space="preserve">0 </v>
      </c>
      <c r="L3747" s="23">
        <f ca="1">NETWORKDAYS(LeaveTracker[[#This Row],[Start Date]],LeaveTracker[[#This Row],[End Date]],lstHolidays)</f>
        <v>0</v>
      </c>
      <c r="M3747" s="27"/>
    </row>
    <row r="3748" spans="4:13" ht="30" customHeight="1" x14ac:dyDescent="0.3">
      <c r="D3748" s="19"/>
      <c r="E3748" s="51" t="str">
        <f>IF(ISBLANK(LeaveTracker[[#This Row],[Employee Name]]),"-----",VLOOKUP(LeaveTracker[[#This Row],[Employee Name]],Employees[[Employee Name]:[Office]],7))</f>
        <v>-----</v>
      </c>
      <c r="F3748" s="51" t="str">
        <f>IF(ISBLANK(LeaveTracker[[#This Row],[Employee Name]]),"-----",VLOOKUP(LeaveTracker[[#This Row],[Employee Name]],Employees[[Employee Name]:[Office]],6))</f>
        <v>-----</v>
      </c>
      <c r="G3748" s="24"/>
      <c r="H3748" s="24"/>
      <c r="I3748" s="57"/>
      <c r="K3748" s="51" t="str">
        <f ca="1">LeaveTracker[[#This Row],[Days]]&amp;" "&amp;LeaveTracker[[#This Row],[Type of Leave]]</f>
        <v xml:space="preserve">0 </v>
      </c>
      <c r="L3748" s="23">
        <f ca="1">NETWORKDAYS(LeaveTracker[[#This Row],[Start Date]],LeaveTracker[[#This Row],[End Date]],lstHolidays)</f>
        <v>0</v>
      </c>
      <c r="M3748" s="27"/>
    </row>
    <row r="3749" spans="4:13" ht="30" customHeight="1" x14ac:dyDescent="0.3">
      <c r="D3749" s="19"/>
      <c r="E3749" s="51" t="str">
        <f>IF(ISBLANK(LeaveTracker[[#This Row],[Employee Name]]),"-----",VLOOKUP(LeaveTracker[[#This Row],[Employee Name]],Employees[[Employee Name]:[Office]],7))</f>
        <v>-----</v>
      </c>
      <c r="F3749" s="51" t="str">
        <f>IF(ISBLANK(LeaveTracker[[#This Row],[Employee Name]]),"-----",VLOOKUP(LeaveTracker[[#This Row],[Employee Name]],Employees[[Employee Name]:[Office]],6))</f>
        <v>-----</v>
      </c>
      <c r="G3749" s="24"/>
      <c r="H3749" s="24"/>
      <c r="I3749" s="57"/>
      <c r="K3749" s="51" t="str">
        <f ca="1">LeaveTracker[[#This Row],[Days]]&amp;" "&amp;LeaveTracker[[#This Row],[Type of Leave]]</f>
        <v xml:space="preserve">0 </v>
      </c>
      <c r="L3749" s="23">
        <f ca="1">NETWORKDAYS(LeaveTracker[[#This Row],[Start Date]],LeaveTracker[[#This Row],[End Date]],lstHolidays)</f>
        <v>0</v>
      </c>
      <c r="M3749" s="27"/>
    </row>
    <row r="3750" spans="4:13" ht="30" customHeight="1" x14ac:dyDescent="0.3">
      <c r="D3750" s="19"/>
      <c r="E3750" s="51" t="str">
        <f>IF(ISBLANK(LeaveTracker[[#This Row],[Employee Name]]),"-----",VLOOKUP(LeaveTracker[[#This Row],[Employee Name]],Employees[[Employee Name]:[Office]],7))</f>
        <v>-----</v>
      </c>
      <c r="F3750" s="51" t="str">
        <f>IF(ISBLANK(LeaveTracker[[#This Row],[Employee Name]]),"-----",VLOOKUP(LeaveTracker[[#This Row],[Employee Name]],Employees[[Employee Name]:[Office]],6))</f>
        <v>-----</v>
      </c>
      <c r="G3750" s="24"/>
      <c r="H3750" s="24"/>
      <c r="I3750" s="57"/>
      <c r="K3750" s="51" t="str">
        <f ca="1">LeaveTracker[[#This Row],[Days]]&amp;" "&amp;LeaveTracker[[#This Row],[Type of Leave]]</f>
        <v xml:space="preserve">0 </v>
      </c>
      <c r="L3750" s="23">
        <f ca="1">NETWORKDAYS(LeaveTracker[[#This Row],[Start Date]],LeaveTracker[[#This Row],[End Date]],lstHolidays)</f>
        <v>0</v>
      </c>
      <c r="M3750" s="27"/>
    </row>
    <row r="3751" spans="4:13" ht="30" customHeight="1" x14ac:dyDescent="0.3">
      <c r="D3751" s="19"/>
      <c r="E3751" s="51" t="str">
        <f>IF(ISBLANK(LeaveTracker[[#This Row],[Employee Name]]),"-----",VLOOKUP(LeaveTracker[[#This Row],[Employee Name]],Employees[[Employee Name]:[Office]],7))</f>
        <v>-----</v>
      </c>
      <c r="F3751" s="51" t="str">
        <f>IF(ISBLANK(LeaveTracker[[#This Row],[Employee Name]]),"-----",VLOOKUP(LeaveTracker[[#This Row],[Employee Name]],Employees[[Employee Name]:[Office]],6))</f>
        <v>-----</v>
      </c>
      <c r="G3751" s="24"/>
      <c r="H3751" s="24"/>
      <c r="I3751" s="57"/>
      <c r="K3751" s="51" t="str">
        <f ca="1">LeaveTracker[[#This Row],[Days]]&amp;" "&amp;LeaveTracker[[#This Row],[Type of Leave]]</f>
        <v xml:space="preserve">0 </v>
      </c>
      <c r="L3751" s="23">
        <f ca="1">NETWORKDAYS(LeaveTracker[[#This Row],[Start Date]],LeaveTracker[[#This Row],[End Date]],lstHolidays)</f>
        <v>0</v>
      </c>
      <c r="M3751" s="27"/>
    </row>
    <row r="3752" spans="4:13" ht="30" customHeight="1" x14ac:dyDescent="0.3">
      <c r="D3752" s="19"/>
      <c r="E3752" s="51" t="str">
        <f>IF(ISBLANK(LeaveTracker[[#This Row],[Employee Name]]),"-----",VLOOKUP(LeaveTracker[[#This Row],[Employee Name]],Employees[[Employee Name]:[Office]],7))</f>
        <v>-----</v>
      </c>
      <c r="F3752" s="51" t="str">
        <f>IF(ISBLANK(LeaveTracker[[#This Row],[Employee Name]]),"-----",VLOOKUP(LeaveTracker[[#This Row],[Employee Name]],Employees[[Employee Name]:[Office]],6))</f>
        <v>-----</v>
      </c>
      <c r="G3752" s="24"/>
      <c r="H3752" s="24"/>
      <c r="I3752" s="57"/>
      <c r="K3752" s="51" t="str">
        <f ca="1">LeaveTracker[[#This Row],[Days]]&amp;" "&amp;LeaveTracker[[#This Row],[Type of Leave]]</f>
        <v xml:space="preserve">0 </v>
      </c>
      <c r="L3752" s="23">
        <f ca="1">NETWORKDAYS(LeaveTracker[[#This Row],[Start Date]],LeaveTracker[[#This Row],[End Date]],lstHolidays)</f>
        <v>0</v>
      </c>
      <c r="M3752" s="27"/>
    </row>
    <row r="3753" spans="4:13" ht="30" customHeight="1" x14ac:dyDescent="0.3">
      <c r="D3753" s="19"/>
      <c r="E3753" s="51" t="str">
        <f>IF(ISBLANK(LeaveTracker[[#This Row],[Employee Name]]),"-----",VLOOKUP(LeaveTracker[[#This Row],[Employee Name]],Employees[[Employee Name]:[Office]],7))</f>
        <v>-----</v>
      </c>
      <c r="F3753" s="51" t="str">
        <f>IF(ISBLANK(LeaveTracker[[#This Row],[Employee Name]]),"-----",VLOOKUP(LeaveTracker[[#This Row],[Employee Name]],Employees[[Employee Name]:[Office]],6))</f>
        <v>-----</v>
      </c>
      <c r="G3753" s="24"/>
      <c r="H3753" s="24"/>
      <c r="I3753" s="57"/>
      <c r="K3753" s="51" t="str">
        <f ca="1">LeaveTracker[[#This Row],[Days]]&amp;" "&amp;LeaveTracker[[#This Row],[Type of Leave]]</f>
        <v xml:space="preserve">0 </v>
      </c>
      <c r="L3753" s="23">
        <f ca="1">NETWORKDAYS(LeaveTracker[[#This Row],[Start Date]],LeaveTracker[[#This Row],[End Date]],lstHolidays)</f>
        <v>0</v>
      </c>
      <c r="M3753" s="27"/>
    </row>
    <row r="3754" spans="4:13" ht="30" customHeight="1" x14ac:dyDescent="0.3">
      <c r="D3754" s="19"/>
      <c r="E3754" s="51" t="str">
        <f>IF(ISBLANK(LeaveTracker[[#This Row],[Employee Name]]),"-----",VLOOKUP(LeaveTracker[[#This Row],[Employee Name]],Employees[[Employee Name]:[Office]],7))</f>
        <v>-----</v>
      </c>
      <c r="F3754" s="51" t="str">
        <f>IF(ISBLANK(LeaveTracker[[#This Row],[Employee Name]]),"-----",VLOOKUP(LeaveTracker[[#This Row],[Employee Name]],Employees[[Employee Name]:[Office]],6))</f>
        <v>-----</v>
      </c>
      <c r="G3754" s="24"/>
      <c r="H3754" s="24"/>
      <c r="I3754" s="57"/>
      <c r="K3754" s="51" t="str">
        <f ca="1">LeaveTracker[[#This Row],[Days]]&amp;" "&amp;LeaveTracker[[#This Row],[Type of Leave]]</f>
        <v xml:space="preserve">0 </v>
      </c>
      <c r="L3754" s="23">
        <f ca="1">NETWORKDAYS(LeaveTracker[[#This Row],[Start Date]],LeaveTracker[[#This Row],[End Date]],lstHolidays)</f>
        <v>0</v>
      </c>
      <c r="M3754" s="27"/>
    </row>
    <row r="3755" spans="4:13" ht="30" customHeight="1" x14ac:dyDescent="0.3">
      <c r="D3755" s="19"/>
      <c r="E3755" s="51" t="str">
        <f>IF(ISBLANK(LeaveTracker[[#This Row],[Employee Name]]),"-----",VLOOKUP(LeaveTracker[[#This Row],[Employee Name]],Employees[[Employee Name]:[Office]],7))</f>
        <v>-----</v>
      </c>
      <c r="F3755" s="51" t="str">
        <f>IF(ISBLANK(LeaveTracker[[#This Row],[Employee Name]]),"-----",VLOOKUP(LeaveTracker[[#This Row],[Employee Name]],Employees[[Employee Name]:[Office]],6))</f>
        <v>-----</v>
      </c>
      <c r="G3755" s="24"/>
      <c r="H3755" s="24"/>
      <c r="I3755" s="57"/>
      <c r="K3755" s="51" t="str">
        <f ca="1">LeaveTracker[[#This Row],[Days]]&amp;" "&amp;LeaveTracker[[#This Row],[Type of Leave]]</f>
        <v xml:space="preserve">0 </v>
      </c>
      <c r="L3755" s="23">
        <f ca="1">NETWORKDAYS(LeaveTracker[[#This Row],[Start Date]],LeaveTracker[[#This Row],[End Date]],lstHolidays)</f>
        <v>0</v>
      </c>
      <c r="M3755" s="27"/>
    </row>
    <row r="3756" spans="4:13" ht="30" customHeight="1" x14ac:dyDescent="0.3">
      <c r="D3756" s="19"/>
      <c r="E3756" s="51" t="str">
        <f>IF(ISBLANK(LeaveTracker[[#This Row],[Employee Name]]),"-----",VLOOKUP(LeaveTracker[[#This Row],[Employee Name]],Employees[[Employee Name]:[Office]],7))</f>
        <v>-----</v>
      </c>
      <c r="F3756" s="51" t="str">
        <f>IF(ISBLANK(LeaveTracker[[#This Row],[Employee Name]]),"-----",VLOOKUP(LeaveTracker[[#This Row],[Employee Name]],Employees[[Employee Name]:[Office]],6))</f>
        <v>-----</v>
      </c>
      <c r="G3756" s="24"/>
      <c r="H3756" s="24"/>
      <c r="I3756" s="57"/>
      <c r="K3756" s="51" t="str">
        <f ca="1">LeaveTracker[[#This Row],[Days]]&amp;" "&amp;LeaveTracker[[#This Row],[Type of Leave]]</f>
        <v xml:space="preserve">0 </v>
      </c>
      <c r="L3756" s="23">
        <f ca="1">NETWORKDAYS(LeaveTracker[[#This Row],[Start Date]],LeaveTracker[[#This Row],[End Date]],lstHolidays)</f>
        <v>0</v>
      </c>
      <c r="M3756" s="27"/>
    </row>
    <row r="3757" spans="4:13" ht="30" customHeight="1" x14ac:dyDescent="0.3">
      <c r="D3757" s="19"/>
      <c r="E3757" s="51" t="str">
        <f>IF(ISBLANK(LeaveTracker[[#This Row],[Employee Name]]),"-----",VLOOKUP(LeaveTracker[[#This Row],[Employee Name]],Employees[[Employee Name]:[Office]],7))</f>
        <v>-----</v>
      </c>
      <c r="F3757" s="51" t="str">
        <f>IF(ISBLANK(LeaveTracker[[#This Row],[Employee Name]]),"-----",VLOOKUP(LeaveTracker[[#This Row],[Employee Name]],Employees[[Employee Name]:[Office]],6))</f>
        <v>-----</v>
      </c>
      <c r="G3757" s="24"/>
      <c r="H3757" s="24"/>
      <c r="I3757" s="57"/>
      <c r="K3757" s="51" t="str">
        <f ca="1">LeaveTracker[[#This Row],[Days]]&amp;" "&amp;LeaveTracker[[#This Row],[Type of Leave]]</f>
        <v xml:space="preserve">0 </v>
      </c>
      <c r="L3757" s="23">
        <f ca="1">NETWORKDAYS(LeaveTracker[[#This Row],[Start Date]],LeaveTracker[[#This Row],[End Date]],lstHolidays)</f>
        <v>0</v>
      </c>
      <c r="M3757" s="27"/>
    </row>
    <row r="3758" spans="4:13" ht="30" customHeight="1" x14ac:dyDescent="0.3">
      <c r="D3758" s="19"/>
      <c r="E3758" s="51" t="str">
        <f>IF(ISBLANK(LeaveTracker[[#This Row],[Employee Name]]),"-----",VLOOKUP(LeaveTracker[[#This Row],[Employee Name]],Employees[[Employee Name]:[Office]],7))</f>
        <v>-----</v>
      </c>
      <c r="F3758" s="51" t="str">
        <f>IF(ISBLANK(LeaveTracker[[#This Row],[Employee Name]]),"-----",VLOOKUP(LeaveTracker[[#This Row],[Employee Name]],Employees[[Employee Name]:[Office]],6))</f>
        <v>-----</v>
      </c>
      <c r="G3758" s="24"/>
      <c r="H3758" s="24"/>
      <c r="I3758" s="57"/>
      <c r="K3758" s="51" t="str">
        <f ca="1">LeaveTracker[[#This Row],[Days]]&amp;" "&amp;LeaveTracker[[#This Row],[Type of Leave]]</f>
        <v xml:space="preserve">0 </v>
      </c>
      <c r="L3758" s="23">
        <f ca="1">NETWORKDAYS(LeaveTracker[[#This Row],[Start Date]],LeaveTracker[[#This Row],[End Date]],lstHolidays)</f>
        <v>0</v>
      </c>
      <c r="M3758" s="27"/>
    </row>
    <row r="3759" spans="4:13" ht="30" customHeight="1" x14ac:dyDescent="0.3">
      <c r="D3759" s="19"/>
      <c r="E3759" s="51" t="str">
        <f>IF(ISBLANK(LeaveTracker[[#This Row],[Employee Name]]),"-----",VLOOKUP(LeaveTracker[[#This Row],[Employee Name]],Employees[[Employee Name]:[Office]],7))</f>
        <v>-----</v>
      </c>
      <c r="F3759" s="51" t="str">
        <f>IF(ISBLANK(LeaveTracker[[#This Row],[Employee Name]]),"-----",VLOOKUP(LeaveTracker[[#This Row],[Employee Name]],Employees[[Employee Name]:[Office]],6))</f>
        <v>-----</v>
      </c>
      <c r="G3759" s="24"/>
      <c r="H3759" s="24"/>
      <c r="I3759" s="57"/>
      <c r="K3759" s="51" t="str">
        <f ca="1">LeaveTracker[[#This Row],[Days]]&amp;" "&amp;LeaveTracker[[#This Row],[Type of Leave]]</f>
        <v xml:space="preserve">0 </v>
      </c>
      <c r="L3759" s="23">
        <f ca="1">NETWORKDAYS(LeaveTracker[[#This Row],[Start Date]],LeaveTracker[[#This Row],[End Date]],lstHolidays)</f>
        <v>0</v>
      </c>
      <c r="M3759" s="27"/>
    </row>
    <row r="3760" spans="4:13" ht="30" customHeight="1" x14ac:dyDescent="0.3">
      <c r="D3760" s="19"/>
      <c r="E3760" s="51" t="str">
        <f>IF(ISBLANK(LeaveTracker[[#This Row],[Employee Name]]),"-----",VLOOKUP(LeaveTracker[[#This Row],[Employee Name]],Employees[[Employee Name]:[Office]],7))</f>
        <v>-----</v>
      </c>
      <c r="F3760" s="51" t="str">
        <f>IF(ISBLANK(LeaveTracker[[#This Row],[Employee Name]]),"-----",VLOOKUP(LeaveTracker[[#This Row],[Employee Name]],Employees[[Employee Name]:[Office]],6))</f>
        <v>-----</v>
      </c>
      <c r="G3760" s="24"/>
      <c r="H3760" s="24"/>
      <c r="I3760" s="57"/>
      <c r="K3760" s="51" t="str">
        <f ca="1">LeaveTracker[[#This Row],[Days]]&amp;" "&amp;LeaveTracker[[#This Row],[Type of Leave]]</f>
        <v xml:space="preserve">0 </v>
      </c>
      <c r="L3760" s="23">
        <f ca="1">NETWORKDAYS(LeaveTracker[[#This Row],[Start Date]],LeaveTracker[[#This Row],[End Date]],lstHolidays)</f>
        <v>0</v>
      </c>
      <c r="M3760" s="27"/>
    </row>
    <row r="3761" spans="4:13" ht="30" customHeight="1" x14ac:dyDescent="0.3">
      <c r="D3761" s="19"/>
      <c r="E3761" s="51" t="str">
        <f>IF(ISBLANK(LeaveTracker[[#This Row],[Employee Name]]),"-----",VLOOKUP(LeaveTracker[[#This Row],[Employee Name]],Employees[[Employee Name]:[Office]],7))</f>
        <v>-----</v>
      </c>
      <c r="F3761" s="51" t="str">
        <f>IF(ISBLANK(LeaveTracker[[#This Row],[Employee Name]]),"-----",VLOOKUP(LeaveTracker[[#This Row],[Employee Name]],Employees[[Employee Name]:[Office]],6))</f>
        <v>-----</v>
      </c>
      <c r="G3761" s="24"/>
      <c r="H3761" s="24"/>
      <c r="I3761" s="57"/>
      <c r="K3761" s="51" t="str">
        <f ca="1">LeaveTracker[[#This Row],[Days]]&amp;" "&amp;LeaveTracker[[#This Row],[Type of Leave]]</f>
        <v xml:space="preserve">0 </v>
      </c>
      <c r="L3761" s="23">
        <f ca="1">NETWORKDAYS(LeaveTracker[[#This Row],[Start Date]],LeaveTracker[[#This Row],[End Date]],lstHolidays)</f>
        <v>0</v>
      </c>
      <c r="M3761" s="27"/>
    </row>
    <row r="3762" spans="4:13" ht="30" customHeight="1" x14ac:dyDescent="0.3">
      <c r="D3762" s="19"/>
      <c r="E3762" s="51" t="str">
        <f>IF(ISBLANK(LeaveTracker[[#This Row],[Employee Name]]),"-----",VLOOKUP(LeaveTracker[[#This Row],[Employee Name]],Employees[[Employee Name]:[Office]],7))</f>
        <v>-----</v>
      </c>
      <c r="F3762" s="51" t="str">
        <f>IF(ISBLANK(LeaveTracker[[#This Row],[Employee Name]]),"-----",VLOOKUP(LeaveTracker[[#This Row],[Employee Name]],Employees[[Employee Name]:[Office]],6))</f>
        <v>-----</v>
      </c>
      <c r="G3762" s="24"/>
      <c r="H3762" s="24"/>
      <c r="I3762" s="57"/>
      <c r="K3762" s="51" t="str">
        <f ca="1">LeaveTracker[[#This Row],[Days]]&amp;" "&amp;LeaveTracker[[#This Row],[Type of Leave]]</f>
        <v xml:space="preserve">0 </v>
      </c>
      <c r="L3762" s="23">
        <f ca="1">NETWORKDAYS(LeaveTracker[[#This Row],[Start Date]],LeaveTracker[[#This Row],[End Date]],lstHolidays)</f>
        <v>0</v>
      </c>
      <c r="M3762" s="27"/>
    </row>
    <row r="3763" spans="4:13" ht="30" customHeight="1" x14ac:dyDescent="0.3">
      <c r="D3763" s="19"/>
      <c r="E3763" s="51" t="str">
        <f>IF(ISBLANK(LeaveTracker[[#This Row],[Employee Name]]),"-----",VLOOKUP(LeaveTracker[[#This Row],[Employee Name]],Employees[[Employee Name]:[Office]],7))</f>
        <v>-----</v>
      </c>
      <c r="F3763" s="51" t="str">
        <f>IF(ISBLANK(LeaveTracker[[#This Row],[Employee Name]]),"-----",VLOOKUP(LeaveTracker[[#This Row],[Employee Name]],Employees[[Employee Name]:[Office]],6))</f>
        <v>-----</v>
      </c>
      <c r="G3763" s="24"/>
      <c r="H3763" s="24"/>
      <c r="I3763" s="57"/>
      <c r="K3763" s="51" t="str">
        <f ca="1">LeaveTracker[[#This Row],[Days]]&amp;" "&amp;LeaveTracker[[#This Row],[Type of Leave]]</f>
        <v xml:space="preserve">0 </v>
      </c>
      <c r="L3763" s="23">
        <f ca="1">NETWORKDAYS(LeaveTracker[[#This Row],[Start Date]],LeaveTracker[[#This Row],[End Date]],lstHolidays)</f>
        <v>0</v>
      </c>
      <c r="M3763" s="27"/>
    </row>
    <row r="3764" spans="4:13" ht="30" customHeight="1" x14ac:dyDescent="0.3">
      <c r="D3764" s="19"/>
      <c r="E3764" s="51" t="str">
        <f>IF(ISBLANK(LeaveTracker[[#This Row],[Employee Name]]),"-----",VLOOKUP(LeaveTracker[[#This Row],[Employee Name]],Employees[[Employee Name]:[Office]],7))</f>
        <v>-----</v>
      </c>
      <c r="F3764" s="51" t="str">
        <f>IF(ISBLANK(LeaveTracker[[#This Row],[Employee Name]]),"-----",VLOOKUP(LeaveTracker[[#This Row],[Employee Name]],Employees[[Employee Name]:[Office]],6))</f>
        <v>-----</v>
      </c>
      <c r="G3764" s="24"/>
      <c r="H3764" s="24"/>
      <c r="I3764" s="57"/>
      <c r="K3764" s="51" t="str">
        <f ca="1">LeaveTracker[[#This Row],[Days]]&amp;" "&amp;LeaveTracker[[#This Row],[Type of Leave]]</f>
        <v xml:space="preserve">0 </v>
      </c>
      <c r="L3764" s="23">
        <f ca="1">NETWORKDAYS(LeaveTracker[[#This Row],[Start Date]],LeaveTracker[[#This Row],[End Date]],lstHolidays)</f>
        <v>0</v>
      </c>
      <c r="M3764" s="27"/>
    </row>
    <row r="3765" spans="4:13" ht="30" customHeight="1" x14ac:dyDescent="0.3">
      <c r="D3765" s="19"/>
      <c r="E3765" s="51" t="str">
        <f>IF(ISBLANK(LeaveTracker[[#This Row],[Employee Name]]),"-----",VLOOKUP(LeaveTracker[[#This Row],[Employee Name]],Employees[[Employee Name]:[Office]],7))</f>
        <v>-----</v>
      </c>
      <c r="F3765" s="51" t="str">
        <f>IF(ISBLANK(LeaveTracker[[#This Row],[Employee Name]]),"-----",VLOOKUP(LeaveTracker[[#This Row],[Employee Name]],Employees[[Employee Name]:[Office]],6))</f>
        <v>-----</v>
      </c>
      <c r="G3765" s="24"/>
      <c r="H3765" s="24"/>
      <c r="I3765" s="57"/>
      <c r="K3765" s="51" t="str">
        <f ca="1">LeaveTracker[[#This Row],[Days]]&amp;" "&amp;LeaveTracker[[#This Row],[Type of Leave]]</f>
        <v xml:space="preserve">0 </v>
      </c>
      <c r="L3765" s="23">
        <f ca="1">NETWORKDAYS(LeaveTracker[[#This Row],[Start Date]],LeaveTracker[[#This Row],[End Date]],lstHolidays)</f>
        <v>0</v>
      </c>
      <c r="M3765" s="27"/>
    </row>
    <row r="3766" spans="4:13" ht="30" customHeight="1" x14ac:dyDescent="0.3">
      <c r="D3766" s="19"/>
      <c r="E3766" s="51" t="str">
        <f>IF(ISBLANK(LeaveTracker[[#This Row],[Employee Name]]),"-----",VLOOKUP(LeaveTracker[[#This Row],[Employee Name]],Employees[[Employee Name]:[Office]],7))</f>
        <v>-----</v>
      </c>
      <c r="F3766" s="51" t="str">
        <f>IF(ISBLANK(LeaveTracker[[#This Row],[Employee Name]]),"-----",VLOOKUP(LeaveTracker[[#This Row],[Employee Name]],Employees[[Employee Name]:[Office]],6))</f>
        <v>-----</v>
      </c>
      <c r="G3766" s="24"/>
      <c r="H3766" s="24"/>
      <c r="I3766" s="57"/>
      <c r="K3766" s="51" t="str">
        <f ca="1">LeaveTracker[[#This Row],[Days]]&amp;" "&amp;LeaveTracker[[#This Row],[Type of Leave]]</f>
        <v xml:space="preserve">0 </v>
      </c>
      <c r="L3766" s="23">
        <f ca="1">NETWORKDAYS(LeaveTracker[[#This Row],[Start Date]],LeaveTracker[[#This Row],[End Date]],lstHolidays)</f>
        <v>0</v>
      </c>
      <c r="M3766" s="27"/>
    </row>
    <row r="3767" spans="4:13" ht="30" customHeight="1" x14ac:dyDescent="0.3">
      <c r="D3767" s="19"/>
      <c r="E3767" s="51" t="str">
        <f>IF(ISBLANK(LeaveTracker[[#This Row],[Employee Name]]),"-----",VLOOKUP(LeaveTracker[[#This Row],[Employee Name]],Employees[[Employee Name]:[Office]],7))</f>
        <v>-----</v>
      </c>
      <c r="F3767" s="51" t="str">
        <f>IF(ISBLANK(LeaveTracker[[#This Row],[Employee Name]]),"-----",VLOOKUP(LeaveTracker[[#This Row],[Employee Name]],Employees[[Employee Name]:[Office]],6))</f>
        <v>-----</v>
      </c>
      <c r="G3767" s="24"/>
      <c r="H3767" s="24"/>
      <c r="I3767" s="57"/>
      <c r="K3767" s="51" t="str">
        <f ca="1">LeaveTracker[[#This Row],[Days]]&amp;" "&amp;LeaveTracker[[#This Row],[Type of Leave]]</f>
        <v xml:space="preserve">0 </v>
      </c>
      <c r="L3767" s="23">
        <f ca="1">NETWORKDAYS(LeaveTracker[[#This Row],[Start Date]],LeaveTracker[[#This Row],[End Date]],lstHolidays)</f>
        <v>0</v>
      </c>
      <c r="M3767" s="27"/>
    </row>
    <row r="3768" spans="4:13" ht="30" customHeight="1" x14ac:dyDescent="0.3">
      <c r="D3768" s="19"/>
      <c r="E3768" s="51" t="str">
        <f>IF(ISBLANK(LeaveTracker[[#This Row],[Employee Name]]),"-----",VLOOKUP(LeaveTracker[[#This Row],[Employee Name]],Employees[[Employee Name]:[Office]],7))</f>
        <v>-----</v>
      </c>
      <c r="F3768" s="51" t="str">
        <f>IF(ISBLANK(LeaveTracker[[#This Row],[Employee Name]]),"-----",VLOOKUP(LeaveTracker[[#This Row],[Employee Name]],Employees[[Employee Name]:[Office]],6))</f>
        <v>-----</v>
      </c>
      <c r="G3768" s="24"/>
      <c r="H3768" s="24"/>
      <c r="I3768" s="57"/>
      <c r="K3768" s="51" t="str">
        <f ca="1">LeaveTracker[[#This Row],[Days]]&amp;" "&amp;LeaveTracker[[#This Row],[Type of Leave]]</f>
        <v xml:space="preserve">0 </v>
      </c>
      <c r="L3768" s="23">
        <f ca="1">NETWORKDAYS(LeaveTracker[[#This Row],[Start Date]],LeaveTracker[[#This Row],[End Date]],lstHolidays)</f>
        <v>0</v>
      </c>
      <c r="M3768" s="27"/>
    </row>
    <row r="3769" spans="4:13" ht="30" customHeight="1" x14ac:dyDescent="0.3">
      <c r="D3769" s="19"/>
      <c r="E3769" s="51" t="str">
        <f>IF(ISBLANK(LeaveTracker[[#This Row],[Employee Name]]),"-----",VLOOKUP(LeaveTracker[[#This Row],[Employee Name]],Employees[[Employee Name]:[Office]],7))</f>
        <v>-----</v>
      </c>
      <c r="F3769" s="51" t="str">
        <f>IF(ISBLANK(LeaveTracker[[#This Row],[Employee Name]]),"-----",VLOOKUP(LeaveTracker[[#This Row],[Employee Name]],Employees[[Employee Name]:[Office]],6))</f>
        <v>-----</v>
      </c>
      <c r="G3769" s="24"/>
      <c r="H3769" s="24"/>
      <c r="I3769" s="57"/>
      <c r="K3769" s="51" t="str">
        <f ca="1">LeaveTracker[[#This Row],[Days]]&amp;" "&amp;LeaveTracker[[#This Row],[Type of Leave]]</f>
        <v xml:space="preserve">0 </v>
      </c>
      <c r="L3769" s="23">
        <f ca="1">NETWORKDAYS(LeaveTracker[[#This Row],[Start Date]],LeaveTracker[[#This Row],[End Date]],lstHolidays)</f>
        <v>0</v>
      </c>
      <c r="M3769" s="27"/>
    </row>
    <row r="3770" spans="4:13" ht="30" customHeight="1" x14ac:dyDescent="0.3">
      <c r="D3770" s="19"/>
      <c r="E3770" s="51" t="str">
        <f>IF(ISBLANK(LeaveTracker[[#This Row],[Employee Name]]),"-----",VLOOKUP(LeaveTracker[[#This Row],[Employee Name]],Employees[[Employee Name]:[Office]],7))</f>
        <v>-----</v>
      </c>
      <c r="F3770" s="51" t="str">
        <f>IF(ISBLANK(LeaveTracker[[#This Row],[Employee Name]]),"-----",VLOOKUP(LeaveTracker[[#This Row],[Employee Name]],Employees[[Employee Name]:[Office]],6))</f>
        <v>-----</v>
      </c>
      <c r="G3770" s="24"/>
      <c r="H3770" s="24"/>
      <c r="I3770" s="57"/>
      <c r="K3770" s="51" t="str">
        <f ca="1">LeaveTracker[[#This Row],[Days]]&amp;" "&amp;LeaveTracker[[#This Row],[Type of Leave]]</f>
        <v xml:space="preserve">0 </v>
      </c>
      <c r="L3770" s="23">
        <f ca="1">NETWORKDAYS(LeaveTracker[[#This Row],[Start Date]],LeaveTracker[[#This Row],[End Date]],lstHolidays)</f>
        <v>0</v>
      </c>
      <c r="M3770" s="27"/>
    </row>
    <row r="3771" spans="4:13" ht="30" customHeight="1" x14ac:dyDescent="0.3">
      <c r="D3771" s="19"/>
      <c r="E3771" s="51" t="str">
        <f>IF(ISBLANK(LeaveTracker[[#This Row],[Employee Name]]),"-----",VLOOKUP(LeaveTracker[[#This Row],[Employee Name]],Employees[[Employee Name]:[Office]],7))</f>
        <v>-----</v>
      </c>
      <c r="F3771" s="51" t="str">
        <f>IF(ISBLANK(LeaveTracker[[#This Row],[Employee Name]]),"-----",VLOOKUP(LeaveTracker[[#This Row],[Employee Name]],Employees[[Employee Name]:[Office]],6))</f>
        <v>-----</v>
      </c>
      <c r="G3771" s="24"/>
      <c r="H3771" s="24"/>
      <c r="I3771" s="57"/>
      <c r="K3771" s="51" t="str">
        <f ca="1">LeaveTracker[[#This Row],[Days]]&amp;" "&amp;LeaveTracker[[#This Row],[Type of Leave]]</f>
        <v xml:space="preserve">0 </v>
      </c>
      <c r="L3771" s="23">
        <f ca="1">NETWORKDAYS(LeaveTracker[[#This Row],[Start Date]],LeaveTracker[[#This Row],[End Date]],lstHolidays)</f>
        <v>0</v>
      </c>
      <c r="M3771" s="27"/>
    </row>
    <row r="3772" spans="4:13" ht="30" customHeight="1" x14ac:dyDescent="0.3">
      <c r="D3772" s="19"/>
      <c r="E3772" s="51" t="str">
        <f>IF(ISBLANK(LeaveTracker[[#This Row],[Employee Name]]),"-----",VLOOKUP(LeaveTracker[[#This Row],[Employee Name]],Employees[[Employee Name]:[Office]],7))</f>
        <v>-----</v>
      </c>
      <c r="F3772" s="51" t="str">
        <f>IF(ISBLANK(LeaveTracker[[#This Row],[Employee Name]]),"-----",VLOOKUP(LeaveTracker[[#This Row],[Employee Name]],Employees[[Employee Name]:[Office]],6))</f>
        <v>-----</v>
      </c>
      <c r="G3772" s="24"/>
      <c r="H3772" s="24"/>
      <c r="I3772" s="57"/>
      <c r="K3772" s="51" t="str">
        <f ca="1">LeaveTracker[[#This Row],[Days]]&amp;" "&amp;LeaveTracker[[#This Row],[Type of Leave]]</f>
        <v xml:space="preserve">0 </v>
      </c>
      <c r="L3772" s="23">
        <f ca="1">NETWORKDAYS(LeaveTracker[[#This Row],[Start Date]],LeaveTracker[[#This Row],[End Date]],lstHolidays)</f>
        <v>0</v>
      </c>
      <c r="M3772" s="27"/>
    </row>
    <row r="3773" spans="4:13" ht="30" customHeight="1" x14ac:dyDescent="0.3">
      <c r="D3773" s="19"/>
      <c r="E3773" s="51" t="str">
        <f>IF(ISBLANK(LeaveTracker[[#This Row],[Employee Name]]),"-----",VLOOKUP(LeaveTracker[[#This Row],[Employee Name]],Employees[[Employee Name]:[Office]],7))</f>
        <v>-----</v>
      </c>
      <c r="F3773" s="51" t="str">
        <f>IF(ISBLANK(LeaveTracker[[#This Row],[Employee Name]]),"-----",VLOOKUP(LeaveTracker[[#This Row],[Employee Name]],Employees[[Employee Name]:[Office]],6))</f>
        <v>-----</v>
      </c>
      <c r="G3773" s="24"/>
      <c r="H3773" s="24"/>
      <c r="I3773" s="57"/>
      <c r="K3773" s="51" t="str">
        <f ca="1">LeaveTracker[[#This Row],[Days]]&amp;" "&amp;LeaveTracker[[#This Row],[Type of Leave]]</f>
        <v xml:space="preserve">0 </v>
      </c>
      <c r="L3773" s="23">
        <f ca="1">NETWORKDAYS(LeaveTracker[[#This Row],[Start Date]],LeaveTracker[[#This Row],[End Date]],lstHolidays)</f>
        <v>0</v>
      </c>
      <c r="M3773" s="27"/>
    </row>
    <row r="3774" spans="4:13" ht="30" customHeight="1" x14ac:dyDescent="0.3">
      <c r="D3774" s="19"/>
      <c r="E3774" s="51" t="str">
        <f>IF(ISBLANK(LeaveTracker[[#This Row],[Employee Name]]),"-----",VLOOKUP(LeaveTracker[[#This Row],[Employee Name]],Employees[[Employee Name]:[Office]],7))</f>
        <v>-----</v>
      </c>
      <c r="F3774" s="51" t="str">
        <f>IF(ISBLANK(LeaveTracker[[#This Row],[Employee Name]]),"-----",VLOOKUP(LeaveTracker[[#This Row],[Employee Name]],Employees[[Employee Name]:[Office]],6))</f>
        <v>-----</v>
      </c>
      <c r="G3774" s="24"/>
      <c r="H3774" s="24"/>
      <c r="I3774" s="57"/>
      <c r="K3774" s="51" t="str">
        <f ca="1">LeaveTracker[[#This Row],[Days]]&amp;" "&amp;LeaveTracker[[#This Row],[Type of Leave]]</f>
        <v xml:space="preserve">0 </v>
      </c>
      <c r="L3774" s="23">
        <f ca="1">NETWORKDAYS(LeaveTracker[[#This Row],[Start Date]],LeaveTracker[[#This Row],[End Date]],lstHolidays)</f>
        <v>0</v>
      </c>
      <c r="M3774" s="27"/>
    </row>
    <row r="3775" spans="4:13" ht="30" customHeight="1" x14ac:dyDescent="0.3">
      <c r="D3775" s="19"/>
      <c r="E3775" s="51" t="str">
        <f>IF(ISBLANK(LeaveTracker[[#This Row],[Employee Name]]),"-----",VLOOKUP(LeaveTracker[[#This Row],[Employee Name]],Employees[[Employee Name]:[Office]],7))</f>
        <v>-----</v>
      </c>
      <c r="F3775" s="51" t="str">
        <f>IF(ISBLANK(LeaveTracker[[#This Row],[Employee Name]]),"-----",VLOOKUP(LeaveTracker[[#This Row],[Employee Name]],Employees[[Employee Name]:[Office]],6))</f>
        <v>-----</v>
      </c>
      <c r="G3775" s="24"/>
      <c r="H3775" s="24"/>
      <c r="I3775" s="57"/>
      <c r="K3775" s="51" t="str">
        <f ca="1">LeaveTracker[[#This Row],[Days]]&amp;" "&amp;LeaveTracker[[#This Row],[Type of Leave]]</f>
        <v xml:space="preserve">0 </v>
      </c>
      <c r="L3775" s="23">
        <f ca="1">NETWORKDAYS(LeaveTracker[[#This Row],[Start Date]],LeaveTracker[[#This Row],[End Date]],lstHolidays)</f>
        <v>0</v>
      </c>
      <c r="M3775" s="27"/>
    </row>
    <row r="3776" spans="4:13" ht="30" customHeight="1" x14ac:dyDescent="0.3">
      <c r="D3776" s="19"/>
      <c r="E3776" s="51" t="str">
        <f>IF(ISBLANK(LeaveTracker[[#This Row],[Employee Name]]),"-----",VLOOKUP(LeaveTracker[[#This Row],[Employee Name]],Employees[[Employee Name]:[Office]],7))</f>
        <v>-----</v>
      </c>
      <c r="F3776" s="51" t="str">
        <f>IF(ISBLANK(LeaveTracker[[#This Row],[Employee Name]]),"-----",VLOOKUP(LeaveTracker[[#This Row],[Employee Name]],Employees[[Employee Name]:[Office]],6))</f>
        <v>-----</v>
      </c>
      <c r="G3776" s="24"/>
      <c r="H3776" s="24"/>
      <c r="I3776" s="57"/>
      <c r="K3776" s="51" t="str">
        <f ca="1">LeaveTracker[[#This Row],[Days]]&amp;" "&amp;LeaveTracker[[#This Row],[Type of Leave]]</f>
        <v xml:space="preserve">0 </v>
      </c>
      <c r="L3776" s="23">
        <f ca="1">NETWORKDAYS(LeaveTracker[[#This Row],[Start Date]],LeaveTracker[[#This Row],[End Date]],lstHolidays)</f>
        <v>0</v>
      </c>
      <c r="M3776" s="27"/>
    </row>
    <row r="3777" spans="4:13" ht="30" customHeight="1" x14ac:dyDescent="0.3">
      <c r="D3777" s="19"/>
      <c r="E3777" s="51" t="str">
        <f>IF(ISBLANK(LeaveTracker[[#This Row],[Employee Name]]),"-----",VLOOKUP(LeaveTracker[[#This Row],[Employee Name]],Employees[[Employee Name]:[Office]],7))</f>
        <v>-----</v>
      </c>
      <c r="F3777" s="51" t="str">
        <f>IF(ISBLANK(LeaveTracker[[#This Row],[Employee Name]]),"-----",VLOOKUP(LeaveTracker[[#This Row],[Employee Name]],Employees[[Employee Name]:[Office]],6))</f>
        <v>-----</v>
      </c>
      <c r="G3777" s="24"/>
      <c r="H3777" s="24"/>
      <c r="I3777" s="57"/>
      <c r="K3777" s="51" t="str">
        <f ca="1">LeaveTracker[[#This Row],[Days]]&amp;" "&amp;LeaveTracker[[#This Row],[Type of Leave]]</f>
        <v xml:space="preserve">0 </v>
      </c>
      <c r="L3777" s="23">
        <f ca="1">NETWORKDAYS(LeaveTracker[[#This Row],[Start Date]],LeaveTracker[[#This Row],[End Date]],lstHolidays)</f>
        <v>0</v>
      </c>
      <c r="M3777" s="27"/>
    </row>
    <row r="3778" spans="4:13" ht="30" customHeight="1" x14ac:dyDescent="0.3">
      <c r="D3778" s="19"/>
      <c r="E3778" s="51" t="str">
        <f>IF(ISBLANK(LeaveTracker[[#This Row],[Employee Name]]),"-----",VLOOKUP(LeaveTracker[[#This Row],[Employee Name]],Employees[[Employee Name]:[Office]],7))</f>
        <v>-----</v>
      </c>
      <c r="F3778" s="51" t="str">
        <f>IF(ISBLANK(LeaveTracker[[#This Row],[Employee Name]]),"-----",VLOOKUP(LeaveTracker[[#This Row],[Employee Name]],Employees[[Employee Name]:[Office]],6))</f>
        <v>-----</v>
      </c>
      <c r="G3778" s="24"/>
      <c r="H3778" s="24"/>
      <c r="I3778" s="57"/>
      <c r="K3778" s="51" t="str">
        <f ca="1">LeaveTracker[[#This Row],[Days]]&amp;" "&amp;LeaveTracker[[#This Row],[Type of Leave]]</f>
        <v xml:space="preserve">0 </v>
      </c>
      <c r="L3778" s="23">
        <f ca="1">NETWORKDAYS(LeaveTracker[[#This Row],[Start Date]],LeaveTracker[[#This Row],[End Date]],lstHolidays)</f>
        <v>0</v>
      </c>
      <c r="M3778" s="27"/>
    </row>
    <row r="3779" spans="4:13" ht="30" customHeight="1" x14ac:dyDescent="0.3">
      <c r="D3779" s="19"/>
      <c r="E3779" s="51" t="str">
        <f>IF(ISBLANK(LeaveTracker[[#This Row],[Employee Name]]),"-----",VLOOKUP(LeaveTracker[[#This Row],[Employee Name]],Employees[[Employee Name]:[Office]],7))</f>
        <v>-----</v>
      </c>
      <c r="F3779" s="51" t="str">
        <f>IF(ISBLANK(LeaveTracker[[#This Row],[Employee Name]]),"-----",VLOOKUP(LeaveTracker[[#This Row],[Employee Name]],Employees[[Employee Name]:[Office]],6))</f>
        <v>-----</v>
      </c>
      <c r="G3779" s="24"/>
      <c r="H3779" s="24"/>
      <c r="I3779" s="57"/>
      <c r="K3779" s="51" t="str">
        <f ca="1">LeaveTracker[[#This Row],[Days]]&amp;" "&amp;LeaveTracker[[#This Row],[Type of Leave]]</f>
        <v xml:space="preserve">0 </v>
      </c>
      <c r="L3779" s="23">
        <f ca="1">NETWORKDAYS(LeaveTracker[[#This Row],[Start Date]],LeaveTracker[[#This Row],[End Date]],lstHolidays)</f>
        <v>0</v>
      </c>
      <c r="M3779" s="27"/>
    </row>
    <row r="3780" spans="4:13" ht="30" customHeight="1" x14ac:dyDescent="0.3">
      <c r="D3780" s="19"/>
      <c r="E3780" s="51" t="str">
        <f>IF(ISBLANK(LeaveTracker[[#This Row],[Employee Name]]),"-----",VLOOKUP(LeaveTracker[[#This Row],[Employee Name]],Employees[[Employee Name]:[Office]],7))</f>
        <v>-----</v>
      </c>
      <c r="F3780" s="51" t="str">
        <f>IF(ISBLANK(LeaveTracker[[#This Row],[Employee Name]]),"-----",VLOOKUP(LeaveTracker[[#This Row],[Employee Name]],Employees[[Employee Name]:[Office]],6))</f>
        <v>-----</v>
      </c>
      <c r="G3780" s="24"/>
      <c r="H3780" s="24"/>
      <c r="I3780" s="57"/>
      <c r="K3780" s="51" t="str">
        <f ca="1">LeaveTracker[[#This Row],[Days]]&amp;" "&amp;LeaveTracker[[#This Row],[Type of Leave]]</f>
        <v xml:space="preserve">0 </v>
      </c>
      <c r="L3780" s="23">
        <f ca="1">NETWORKDAYS(LeaveTracker[[#This Row],[Start Date]],LeaveTracker[[#This Row],[End Date]],lstHolidays)</f>
        <v>0</v>
      </c>
      <c r="M3780" s="27"/>
    </row>
    <row r="3781" spans="4:13" ht="30" customHeight="1" x14ac:dyDescent="0.3">
      <c r="D3781" s="19"/>
      <c r="E3781" s="51" t="str">
        <f>IF(ISBLANK(LeaveTracker[[#This Row],[Employee Name]]),"-----",VLOOKUP(LeaveTracker[[#This Row],[Employee Name]],Employees[[Employee Name]:[Office]],7))</f>
        <v>-----</v>
      </c>
      <c r="F3781" s="51" t="str">
        <f>IF(ISBLANK(LeaveTracker[[#This Row],[Employee Name]]),"-----",VLOOKUP(LeaveTracker[[#This Row],[Employee Name]],Employees[[Employee Name]:[Office]],6))</f>
        <v>-----</v>
      </c>
      <c r="G3781" s="24"/>
      <c r="H3781" s="24"/>
      <c r="I3781" s="57"/>
      <c r="K3781" s="51" t="str">
        <f ca="1">LeaveTracker[[#This Row],[Days]]&amp;" "&amp;LeaveTracker[[#This Row],[Type of Leave]]</f>
        <v xml:space="preserve">0 </v>
      </c>
      <c r="L3781" s="23">
        <f ca="1">NETWORKDAYS(LeaveTracker[[#This Row],[Start Date]],LeaveTracker[[#This Row],[End Date]],lstHolidays)</f>
        <v>0</v>
      </c>
      <c r="M3781" s="27"/>
    </row>
    <row r="3782" spans="4:13" ht="30" customHeight="1" x14ac:dyDescent="0.3">
      <c r="D3782" s="19"/>
      <c r="E3782" s="51" t="str">
        <f>IF(ISBLANK(LeaveTracker[[#This Row],[Employee Name]]),"-----",VLOOKUP(LeaveTracker[[#This Row],[Employee Name]],Employees[[Employee Name]:[Office]],7))</f>
        <v>-----</v>
      </c>
      <c r="F3782" s="51" t="str">
        <f>IF(ISBLANK(LeaveTracker[[#This Row],[Employee Name]]),"-----",VLOOKUP(LeaveTracker[[#This Row],[Employee Name]],Employees[[Employee Name]:[Office]],6))</f>
        <v>-----</v>
      </c>
      <c r="G3782" s="24"/>
      <c r="H3782" s="24"/>
      <c r="I3782" s="57"/>
      <c r="K3782" s="51" t="str">
        <f ca="1">LeaveTracker[[#This Row],[Days]]&amp;" "&amp;LeaveTracker[[#This Row],[Type of Leave]]</f>
        <v xml:space="preserve">0 </v>
      </c>
      <c r="L3782" s="23">
        <f ca="1">NETWORKDAYS(LeaveTracker[[#This Row],[Start Date]],LeaveTracker[[#This Row],[End Date]],lstHolidays)</f>
        <v>0</v>
      </c>
      <c r="M3782" s="27"/>
    </row>
    <row r="3783" spans="4:13" ht="30" customHeight="1" x14ac:dyDescent="0.3">
      <c r="D3783" s="19"/>
      <c r="E3783" s="51" t="str">
        <f>IF(ISBLANK(LeaveTracker[[#This Row],[Employee Name]]),"-----",VLOOKUP(LeaveTracker[[#This Row],[Employee Name]],Employees[[Employee Name]:[Office]],7))</f>
        <v>-----</v>
      </c>
      <c r="F3783" s="51" t="str">
        <f>IF(ISBLANK(LeaveTracker[[#This Row],[Employee Name]]),"-----",VLOOKUP(LeaveTracker[[#This Row],[Employee Name]],Employees[[Employee Name]:[Office]],6))</f>
        <v>-----</v>
      </c>
      <c r="G3783" s="24"/>
      <c r="H3783" s="24"/>
      <c r="I3783" s="57"/>
      <c r="K3783" s="51" t="str">
        <f ca="1">LeaveTracker[[#This Row],[Days]]&amp;" "&amp;LeaveTracker[[#This Row],[Type of Leave]]</f>
        <v xml:space="preserve">0 </v>
      </c>
      <c r="L3783" s="23">
        <f ca="1">NETWORKDAYS(LeaveTracker[[#This Row],[Start Date]],LeaveTracker[[#This Row],[End Date]],lstHolidays)</f>
        <v>0</v>
      </c>
      <c r="M3783" s="27"/>
    </row>
    <row r="3784" spans="4:13" ht="30" customHeight="1" x14ac:dyDescent="0.3">
      <c r="D3784" s="19"/>
      <c r="E3784" s="51" t="str">
        <f>IF(ISBLANK(LeaveTracker[[#This Row],[Employee Name]]),"-----",VLOOKUP(LeaveTracker[[#This Row],[Employee Name]],Employees[[Employee Name]:[Office]],7))</f>
        <v>-----</v>
      </c>
      <c r="F3784" s="51" t="str">
        <f>IF(ISBLANK(LeaveTracker[[#This Row],[Employee Name]]),"-----",VLOOKUP(LeaveTracker[[#This Row],[Employee Name]],Employees[[Employee Name]:[Office]],6))</f>
        <v>-----</v>
      </c>
      <c r="G3784" s="24"/>
      <c r="H3784" s="24"/>
      <c r="I3784" s="57"/>
      <c r="K3784" s="51" t="str">
        <f ca="1">LeaveTracker[[#This Row],[Days]]&amp;" "&amp;LeaveTracker[[#This Row],[Type of Leave]]</f>
        <v xml:space="preserve">0 </v>
      </c>
      <c r="L3784" s="23">
        <f ca="1">NETWORKDAYS(LeaveTracker[[#This Row],[Start Date]],LeaveTracker[[#This Row],[End Date]],lstHolidays)</f>
        <v>0</v>
      </c>
      <c r="M3784" s="27"/>
    </row>
    <row r="3785" spans="4:13" ht="30" customHeight="1" x14ac:dyDescent="0.3">
      <c r="D3785" s="19"/>
      <c r="E3785" s="51" t="str">
        <f>IF(ISBLANK(LeaveTracker[[#This Row],[Employee Name]]),"-----",VLOOKUP(LeaveTracker[[#This Row],[Employee Name]],Employees[[Employee Name]:[Office]],7))</f>
        <v>-----</v>
      </c>
      <c r="F3785" s="51" t="str">
        <f>IF(ISBLANK(LeaveTracker[[#This Row],[Employee Name]]),"-----",VLOOKUP(LeaveTracker[[#This Row],[Employee Name]],Employees[[Employee Name]:[Office]],6))</f>
        <v>-----</v>
      </c>
      <c r="G3785" s="24"/>
      <c r="H3785" s="24"/>
      <c r="I3785" s="57"/>
      <c r="K3785" s="51" t="str">
        <f ca="1">LeaveTracker[[#This Row],[Days]]&amp;" "&amp;LeaveTracker[[#This Row],[Type of Leave]]</f>
        <v xml:space="preserve">0 </v>
      </c>
      <c r="L3785" s="23">
        <f ca="1">NETWORKDAYS(LeaveTracker[[#This Row],[Start Date]],LeaveTracker[[#This Row],[End Date]],lstHolidays)</f>
        <v>0</v>
      </c>
      <c r="M3785" s="27"/>
    </row>
    <row r="3786" spans="4:13" ht="30" customHeight="1" x14ac:dyDescent="0.3">
      <c r="D3786" s="19"/>
      <c r="E3786" s="51" t="str">
        <f>IF(ISBLANK(LeaveTracker[[#This Row],[Employee Name]]),"-----",VLOOKUP(LeaveTracker[[#This Row],[Employee Name]],Employees[[Employee Name]:[Office]],7))</f>
        <v>-----</v>
      </c>
      <c r="F3786" s="51" t="str">
        <f>IF(ISBLANK(LeaveTracker[[#This Row],[Employee Name]]),"-----",VLOOKUP(LeaveTracker[[#This Row],[Employee Name]],Employees[[Employee Name]:[Office]],6))</f>
        <v>-----</v>
      </c>
      <c r="G3786" s="24"/>
      <c r="H3786" s="24"/>
      <c r="I3786" s="57"/>
      <c r="K3786" s="51" t="str">
        <f ca="1">LeaveTracker[[#This Row],[Days]]&amp;" "&amp;LeaveTracker[[#This Row],[Type of Leave]]</f>
        <v xml:space="preserve">0 </v>
      </c>
      <c r="L3786" s="23">
        <f ca="1">NETWORKDAYS(LeaveTracker[[#This Row],[Start Date]],LeaveTracker[[#This Row],[End Date]],lstHolidays)</f>
        <v>0</v>
      </c>
      <c r="M3786" s="27"/>
    </row>
    <row r="3787" spans="4:13" ht="30" customHeight="1" x14ac:dyDescent="0.3">
      <c r="D3787" s="19"/>
      <c r="E3787" s="51" t="str">
        <f>IF(ISBLANK(LeaveTracker[[#This Row],[Employee Name]]),"-----",VLOOKUP(LeaveTracker[[#This Row],[Employee Name]],Employees[[Employee Name]:[Office]],7))</f>
        <v>-----</v>
      </c>
      <c r="F3787" s="51" t="str">
        <f>IF(ISBLANK(LeaveTracker[[#This Row],[Employee Name]]),"-----",VLOOKUP(LeaveTracker[[#This Row],[Employee Name]],Employees[[Employee Name]:[Office]],6))</f>
        <v>-----</v>
      </c>
      <c r="G3787" s="24"/>
      <c r="H3787" s="24"/>
      <c r="I3787" s="57"/>
      <c r="K3787" s="51" t="str">
        <f ca="1">LeaveTracker[[#This Row],[Days]]&amp;" "&amp;LeaveTracker[[#This Row],[Type of Leave]]</f>
        <v xml:space="preserve">0 </v>
      </c>
      <c r="L3787" s="23">
        <f ca="1">NETWORKDAYS(LeaveTracker[[#This Row],[Start Date]],LeaveTracker[[#This Row],[End Date]],lstHolidays)</f>
        <v>0</v>
      </c>
      <c r="M3787" s="27"/>
    </row>
    <row r="3788" spans="4:13" ht="30" customHeight="1" x14ac:dyDescent="0.3">
      <c r="D3788" s="19"/>
      <c r="E3788" s="51" t="str">
        <f>IF(ISBLANK(LeaveTracker[[#This Row],[Employee Name]]),"-----",VLOOKUP(LeaveTracker[[#This Row],[Employee Name]],Employees[[Employee Name]:[Office]],7))</f>
        <v>-----</v>
      </c>
      <c r="F3788" s="51" t="str">
        <f>IF(ISBLANK(LeaveTracker[[#This Row],[Employee Name]]),"-----",VLOOKUP(LeaveTracker[[#This Row],[Employee Name]],Employees[[Employee Name]:[Office]],6))</f>
        <v>-----</v>
      </c>
      <c r="G3788" s="24"/>
      <c r="H3788" s="24"/>
      <c r="I3788" s="57"/>
      <c r="K3788" s="51" t="str">
        <f ca="1">LeaveTracker[[#This Row],[Days]]&amp;" "&amp;LeaveTracker[[#This Row],[Type of Leave]]</f>
        <v xml:space="preserve">0 </v>
      </c>
      <c r="L3788" s="23">
        <f ca="1">NETWORKDAYS(LeaveTracker[[#This Row],[Start Date]],LeaveTracker[[#This Row],[End Date]],lstHolidays)</f>
        <v>0</v>
      </c>
      <c r="M3788" s="27"/>
    </row>
    <row r="3789" spans="4:13" ht="30" customHeight="1" x14ac:dyDescent="0.3">
      <c r="D3789" s="19"/>
      <c r="E3789" s="51" t="str">
        <f>IF(ISBLANK(LeaveTracker[[#This Row],[Employee Name]]),"-----",VLOOKUP(LeaveTracker[[#This Row],[Employee Name]],Employees[[Employee Name]:[Office]],7))</f>
        <v>-----</v>
      </c>
      <c r="F3789" s="51" t="str">
        <f>IF(ISBLANK(LeaveTracker[[#This Row],[Employee Name]]),"-----",VLOOKUP(LeaveTracker[[#This Row],[Employee Name]],Employees[[Employee Name]:[Office]],6))</f>
        <v>-----</v>
      </c>
      <c r="G3789" s="24"/>
      <c r="H3789" s="24"/>
      <c r="I3789" s="57"/>
      <c r="K3789" s="51" t="str">
        <f ca="1">LeaveTracker[[#This Row],[Days]]&amp;" "&amp;LeaveTracker[[#This Row],[Type of Leave]]</f>
        <v xml:space="preserve">0 </v>
      </c>
      <c r="L3789" s="23">
        <f ca="1">NETWORKDAYS(LeaveTracker[[#This Row],[Start Date]],LeaveTracker[[#This Row],[End Date]],lstHolidays)</f>
        <v>0</v>
      </c>
      <c r="M3789" s="27"/>
    </row>
    <row r="3790" spans="4:13" ht="30" customHeight="1" x14ac:dyDescent="0.3">
      <c r="D3790" s="19"/>
      <c r="E3790" s="51" t="str">
        <f>IF(ISBLANK(LeaveTracker[[#This Row],[Employee Name]]),"-----",VLOOKUP(LeaveTracker[[#This Row],[Employee Name]],Employees[[Employee Name]:[Office]],7))</f>
        <v>-----</v>
      </c>
      <c r="F3790" s="51" t="str">
        <f>IF(ISBLANK(LeaveTracker[[#This Row],[Employee Name]]),"-----",VLOOKUP(LeaveTracker[[#This Row],[Employee Name]],Employees[[Employee Name]:[Office]],6))</f>
        <v>-----</v>
      </c>
      <c r="G3790" s="24"/>
      <c r="H3790" s="24"/>
      <c r="I3790" s="57"/>
      <c r="K3790" s="51" t="str">
        <f ca="1">LeaveTracker[[#This Row],[Days]]&amp;" "&amp;LeaveTracker[[#This Row],[Type of Leave]]</f>
        <v xml:space="preserve">0 </v>
      </c>
      <c r="L3790" s="23">
        <f ca="1">NETWORKDAYS(LeaveTracker[[#This Row],[Start Date]],LeaveTracker[[#This Row],[End Date]],lstHolidays)</f>
        <v>0</v>
      </c>
      <c r="M3790" s="27"/>
    </row>
    <row r="3791" spans="4:13" ht="30" customHeight="1" x14ac:dyDescent="0.3">
      <c r="D3791" s="19"/>
      <c r="E3791" s="51" t="str">
        <f>IF(ISBLANK(LeaveTracker[[#This Row],[Employee Name]]),"-----",VLOOKUP(LeaveTracker[[#This Row],[Employee Name]],Employees[[Employee Name]:[Office]],7))</f>
        <v>-----</v>
      </c>
      <c r="F3791" s="51" t="str">
        <f>IF(ISBLANK(LeaveTracker[[#This Row],[Employee Name]]),"-----",VLOOKUP(LeaveTracker[[#This Row],[Employee Name]],Employees[[Employee Name]:[Office]],6))</f>
        <v>-----</v>
      </c>
      <c r="G3791" s="24"/>
      <c r="H3791" s="24"/>
      <c r="I3791" s="57"/>
      <c r="K3791" s="51" t="str">
        <f ca="1">LeaveTracker[[#This Row],[Days]]&amp;" "&amp;LeaveTracker[[#This Row],[Type of Leave]]</f>
        <v xml:space="preserve">0 </v>
      </c>
      <c r="L3791" s="23">
        <f ca="1">NETWORKDAYS(LeaveTracker[[#This Row],[Start Date]],LeaveTracker[[#This Row],[End Date]],lstHolidays)</f>
        <v>0</v>
      </c>
      <c r="M3791" s="27"/>
    </row>
    <row r="3792" spans="4:13" ht="30" customHeight="1" x14ac:dyDescent="0.3">
      <c r="D3792" s="19"/>
      <c r="E3792" s="51" t="str">
        <f>IF(ISBLANK(LeaveTracker[[#This Row],[Employee Name]]),"-----",VLOOKUP(LeaveTracker[[#This Row],[Employee Name]],Employees[[Employee Name]:[Office]],7))</f>
        <v>-----</v>
      </c>
      <c r="F3792" s="51" t="str">
        <f>IF(ISBLANK(LeaveTracker[[#This Row],[Employee Name]]),"-----",VLOOKUP(LeaveTracker[[#This Row],[Employee Name]],Employees[[Employee Name]:[Office]],6))</f>
        <v>-----</v>
      </c>
      <c r="G3792" s="24"/>
      <c r="H3792" s="24"/>
      <c r="I3792" s="57"/>
      <c r="K3792" s="51" t="str">
        <f ca="1">LeaveTracker[[#This Row],[Days]]&amp;" "&amp;LeaveTracker[[#This Row],[Type of Leave]]</f>
        <v xml:space="preserve">0 </v>
      </c>
      <c r="L3792" s="23">
        <f ca="1">NETWORKDAYS(LeaveTracker[[#This Row],[Start Date]],LeaveTracker[[#This Row],[End Date]],lstHolidays)</f>
        <v>0</v>
      </c>
      <c r="M3792" s="27"/>
    </row>
    <row r="3793" spans="4:13" ht="30" customHeight="1" x14ac:dyDescent="0.3">
      <c r="D3793" s="19"/>
      <c r="E3793" s="51" t="str">
        <f>IF(ISBLANK(LeaveTracker[[#This Row],[Employee Name]]),"-----",VLOOKUP(LeaveTracker[[#This Row],[Employee Name]],Employees[[Employee Name]:[Office]],7))</f>
        <v>-----</v>
      </c>
      <c r="F3793" s="51" t="str">
        <f>IF(ISBLANK(LeaveTracker[[#This Row],[Employee Name]]),"-----",VLOOKUP(LeaveTracker[[#This Row],[Employee Name]],Employees[[Employee Name]:[Office]],6))</f>
        <v>-----</v>
      </c>
      <c r="G3793" s="24"/>
      <c r="H3793" s="24"/>
      <c r="I3793" s="57"/>
      <c r="K3793" s="51" t="str">
        <f ca="1">LeaveTracker[[#This Row],[Days]]&amp;" "&amp;LeaveTracker[[#This Row],[Type of Leave]]</f>
        <v xml:space="preserve">0 </v>
      </c>
      <c r="L3793" s="23">
        <f ca="1">NETWORKDAYS(LeaveTracker[[#This Row],[Start Date]],LeaveTracker[[#This Row],[End Date]],lstHolidays)</f>
        <v>0</v>
      </c>
      <c r="M3793" s="27"/>
    </row>
    <row r="3794" spans="4:13" ht="30" customHeight="1" x14ac:dyDescent="0.3">
      <c r="D3794" s="19"/>
      <c r="E3794" s="51" t="str">
        <f>IF(ISBLANK(LeaveTracker[[#This Row],[Employee Name]]),"-----",VLOOKUP(LeaveTracker[[#This Row],[Employee Name]],Employees[[Employee Name]:[Office]],7))</f>
        <v>-----</v>
      </c>
      <c r="F3794" s="51" t="str">
        <f>IF(ISBLANK(LeaveTracker[[#This Row],[Employee Name]]),"-----",VLOOKUP(LeaveTracker[[#This Row],[Employee Name]],Employees[[Employee Name]:[Office]],6))</f>
        <v>-----</v>
      </c>
      <c r="G3794" s="24"/>
      <c r="H3794" s="24"/>
      <c r="I3794" s="57"/>
      <c r="K3794" s="51" t="str">
        <f ca="1">LeaveTracker[[#This Row],[Days]]&amp;" "&amp;LeaveTracker[[#This Row],[Type of Leave]]</f>
        <v xml:space="preserve">0 </v>
      </c>
      <c r="L3794" s="23">
        <f ca="1">NETWORKDAYS(LeaveTracker[[#This Row],[Start Date]],LeaveTracker[[#This Row],[End Date]],lstHolidays)</f>
        <v>0</v>
      </c>
      <c r="M3794" s="27"/>
    </row>
    <row r="3795" spans="4:13" ht="30" customHeight="1" x14ac:dyDescent="0.3">
      <c r="D3795" s="19"/>
      <c r="E3795" s="51" t="str">
        <f>IF(ISBLANK(LeaveTracker[[#This Row],[Employee Name]]),"-----",VLOOKUP(LeaveTracker[[#This Row],[Employee Name]],Employees[[Employee Name]:[Office]],7))</f>
        <v>-----</v>
      </c>
      <c r="F3795" s="51" t="str">
        <f>IF(ISBLANK(LeaveTracker[[#This Row],[Employee Name]]),"-----",VLOOKUP(LeaveTracker[[#This Row],[Employee Name]],Employees[[Employee Name]:[Office]],6))</f>
        <v>-----</v>
      </c>
      <c r="G3795" s="24"/>
      <c r="H3795" s="24"/>
      <c r="I3795" s="57"/>
      <c r="K3795" s="51" t="str">
        <f ca="1">LeaveTracker[[#This Row],[Days]]&amp;" "&amp;LeaveTracker[[#This Row],[Type of Leave]]</f>
        <v xml:space="preserve">0 </v>
      </c>
      <c r="L3795" s="23">
        <f ca="1">NETWORKDAYS(LeaveTracker[[#This Row],[Start Date]],LeaveTracker[[#This Row],[End Date]],lstHolidays)</f>
        <v>0</v>
      </c>
      <c r="M3795" s="27"/>
    </row>
    <row r="3796" spans="4:13" ht="30" customHeight="1" x14ac:dyDescent="0.3">
      <c r="D3796" s="19"/>
      <c r="E3796" s="51" t="str">
        <f>IF(ISBLANK(LeaveTracker[[#This Row],[Employee Name]]),"-----",VLOOKUP(LeaveTracker[[#This Row],[Employee Name]],Employees[[Employee Name]:[Office]],7))</f>
        <v>-----</v>
      </c>
      <c r="F3796" s="51" t="str">
        <f>IF(ISBLANK(LeaveTracker[[#This Row],[Employee Name]]),"-----",VLOOKUP(LeaveTracker[[#This Row],[Employee Name]],Employees[[Employee Name]:[Office]],6))</f>
        <v>-----</v>
      </c>
      <c r="G3796" s="24"/>
      <c r="H3796" s="24"/>
      <c r="I3796" s="57"/>
      <c r="K3796" s="51" t="str">
        <f ca="1">LeaveTracker[[#This Row],[Days]]&amp;" "&amp;LeaveTracker[[#This Row],[Type of Leave]]</f>
        <v xml:space="preserve">0 </v>
      </c>
      <c r="L3796" s="23">
        <f ca="1">NETWORKDAYS(LeaveTracker[[#This Row],[Start Date]],LeaveTracker[[#This Row],[End Date]],lstHolidays)</f>
        <v>0</v>
      </c>
      <c r="M3796" s="27"/>
    </row>
    <row r="3797" spans="4:13" ht="30" customHeight="1" x14ac:dyDescent="0.3">
      <c r="D3797" s="19"/>
      <c r="E3797" s="51" t="str">
        <f>IF(ISBLANK(LeaveTracker[[#This Row],[Employee Name]]),"-----",VLOOKUP(LeaveTracker[[#This Row],[Employee Name]],Employees[[Employee Name]:[Office]],7))</f>
        <v>-----</v>
      </c>
      <c r="F3797" s="51" t="str">
        <f>IF(ISBLANK(LeaveTracker[[#This Row],[Employee Name]]),"-----",VLOOKUP(LeaveTracker[[#This Row],[Employee Name]],Employees[[Employee Name]:[Office]],6))</f>
        <v>-----</v>
      </c>
      <c r="G3797" s="24"/>
      <c r="H3797" s="24"/>
      <c r="I3797" s="57"/>
      <c r="K3797" s="51" t="str">
        <f ca="1">LeaveTracker[[#This Row],[Days]]&amp;" "&amp;LeaveTracker[[#This Row],[Type of Leave]]</f>
        <v xml:space="preserve">0 </v>
      </c>
      <c r="L3797" s="23">
        <f ca="1">NETWORKDAYS(LeaveTracker[[#This Row],[Start Date]],LeaveTracker[[#This Row],[End Date]],lstHolidays)</f>
        <v>0</v>
      </c>
      <c r="M3797" s="27"/>
    </row>
    <row r="3798" spans="4:13" ht="30" customHeight="1" x14ac:dyDescent="0.3">
      <c r="D3798" s="19"/>
      <c r="E3798" s="51" t="str">
        <f>IF(ISBLANK(LeaveTracker[[#This Row],[Employee Name]]),"-----",VLOOKUP(LeaveTracker[[#This Row],[Employee Name]],Employees[[Employee Name]:[Office]],7))</f>
        <v>-----</v>
      </c>
      <c r="F3798" s="51" t="str">
        <f>IF(ISBLANK(LeaveTracker[[#This Row],[Employee Name]]),"-----",VLOOKUP(LeaveTracker[[#This Row],[Employee Name]],Employees[[Employee Name]:[Office]],6))</f>
        <v>-----</v>
      </c>
      <c r="G3798" s="24"/>
      <c r="H3798" s="24"/>
      <c r="I3798" s="57"/>
      <c r="K3798" s="51" t="str">
        <f ca="1">LeaveTracker[[#This Row],[Days]]&amp;" "&amp;LeaveTracker[[#This Row],[Type of Leave]]</f>
        <v xml:space="preserve">0 </v>
      </c>
      <c r="L3798" s="23">
        <f ca="1">NETWORKDAYS(LeaveTracker[[#This Row],[Start Date]],LeaveTracker[[#This Row],[End Date]],lstHolidays)</f>
        <v>0</v>
      </c>
      <c r="M3798" s="27"/>
    </row>
    <row r="3799" spans="4:13" ht="30" customHeight="1" x14ac:dyDescent="0.3">
      <c r="D3799" s="19"/>
      <c r="E3799" s="51" t="str">
        <f>IF(ISBLANK(LeaveTracker[[#This Row],[Employee Name]]),"-----",VLOOKUP(LeaveTracker[[#This Row],[Employee Name]],Employees[[Employee Name]:[Office]],7))</f>
        <v>-----</v>
      </c>
      <c r="F3799" s="51" t="str">
        <f>IF(ISBLANK(LeaveTracker[[#This Row],[Employee Name]]),"-----",VLOOKUP(LeaveTracker[[#This Row],[Employee Name]],Employees[[Employee Name]:[Office]],6))</f>
        <v>-----</v>
      </c>
      <c r="G3799" s="24"/>
      <c r="H3799" s="24"/>
      <c r="I3799" s="57"/>
      <c r="K3799" s="51" t="str">
        <f ca="1">LeaveTracker[[#This Row],[Days]]&amp;" "&amp;LeaveTracker[[#This Row],[Type of Leave]]</f>
        <v xml:space="preserve">0 </v>
      </c>
      <c r="L3799" s="23">
        <f ca="1">NETWORKDAYS(LeaveTracker[[#This Row],[Start Date]],LeaveTracker[[#This Row],[End Date]],lstHolidays)</f>
        <v>0</v>
      </c>
      <c r="M3799" s="27"/>
    </row>
    <row r="3800" spans="4:13" ht="30" customHeight="1" x14ac:dyDescent="0.3">
      <c r="D3800" s="19"/>
      <c r="E3800" s="51" t="str">
        <f>IF(ISBLANK(LeaveTracker[[#This Row],[Employee Name]]),"-----",VLOOKUP(LeaveTracker[[#This Row],[Employee Name]],Employees[[Employee Name]:[Office]],7))</f>
        <v>-----</v>
      </c>
      <c r="F3800" s="51" t="str">
        <f>IF(ISBLANK(LeaveTracker[[#This Row],[Employee Name]]),"-----",VLOOKUP(LeaveTracker[[#This Row],[Employee Name]],Employees[[Employee Name]:[Office]],6))</f>
        <v>-----</v>
      </c>
      <c r="G3800" s="24"/>
      <c r="H3800" s="24"/>
      <c r="I3800" s="57"/>
      <c r="K3800" s="51" t="str">
        <f ca="1">LeaveTracker[[#This Row],[Days]]&amp;" "&amp;LeaveTracker[[#This Row],[Type of Leave]]</f>
        <v xml:space="preserve">0 </v>
      </c>
      <c r="L3800" s="23">
        <f ca="1">NETWORKDAYS(LeaveTracker[[#This Row],[Start Date]],LeaveTracker[[#This Row],[End Date]],lstHolidays)</f>
        <v>0</v>
      </c>
      <c r="M3800" s="27"/>
    </row>
    <row r="3801" spans="4:13" ht="30" customHeight="1" x14ac:dyDescent="0.3">
      <c r="D3801" s="19"/>
      <c r="E3801" s="51" t="str">
        <f>IF(ISBLANK(LeaveTracker[[#This Row],[Employee Name]]),"-----",VLOOKUP(LeaveTracker[[#This Row],[Employee Name]],Employees[[Employee Name]:[Office]],7))</f>
        <v>-----</v>
      </c>
      <c r="F3801" s="51" t="str">
        <f>IF(ISBLANK(LeaveTracker[[#This Row],[Employee Name]]),"-----",VLOOKUP(LeaveTracker[[#This Row],[Employee Name]],Employees[[Employee Name]:[Office]],6))</f>
        <v>-----</v>
      </c>
      <c r="G3801" s="24"/>
      <c r="H3801" s="24"/>
      <c r="I3801" s="57"/>
      <c r="K3801" s="51" t="str">
        <f ca="1">LeaveTracker[[#This Row],[Days]]&amp;" "&amp;LeaveTracker[[#This Row],[Type of Leave]]</f>
        <v xml:space="preserve">0 </v>
      </c>
      <c r="L3801" s="23">
        <f ca="1">NETWORKDAYS(LeaveTracker[[#This Row],[Start Date]],LeaveTracker[[#This Row],[End Date]],lstHolidays)</f>
        <v>0</v>
      </c>
      <c r="M3801" s="27"/>
    </row>
    <row r="3802" spans="4:13" ht="30" customHeight="1" x14ac:dyDescent="0.3">
      <c r="D3802" s="19"/>
      <c r="E3802" s="51" t="str">
        <f>IF(ISBLANK(LeaveTracker[[#This Row],[Employee Name]]),"-----",VLOOKUP(LeaveTracker[[#This Row],[Employee Name]],Employees[[Employee Name]:[Office]],7))</f>
        <v>-----</v>
      </c>
      <c r="F3802" s="51" t="str">
        <f>IF(ISBLANK(LeaveTracker[[#This Row],[Employee Name]]),"-----",VLOOKUP(LeaveTracker[[#This Row],[Employee Name]],Employees[[Employee Name]:[Office]],6))</f>
        <v>-----</v>
      </c>
      <c r="G3802" s="24"/>
      <c r="H3802" s="24"/>
      <c r="I3802" s="57"/>
      <c r="K3802" s="51" t="str">
        <f ca="1">LeaveTracker[[#This Row],[Days]]&amp;" "&amp;LeaveTracker[[#This Row],[Type of Leave]]</f>
        <v xml:space="preserve">0 </v>
      </c>
      <c r="L3802" s="23">
        <f ca="1">NETWORKDAYS(LeaveTracker[[#This Row],[Start Date]],LeaveTracker[[#This Row],[End Date]],lstHolidays)</f>
        <v>0</v>
      </c>
      <c r="M3802" s="27"/>
    </row>
    <row r="3803" spans="4:13" ht="30" customHeight="1" x14ac:dyDescent="0.3">
      <c r="D3803" s="19"/>
      <c r="E3803" s="51" t="str">
        <f>IF(ISBLANK(LeaveTracker[[#This Row],[Employee Name]]),"-----",VLOOKUP(LeaveTracker[[#This Row],[Employee Name]],Employees[[Employee Name]:[Office]],7))</f>
        <v>-----</v>
      </c>
      <c r="F3803" s="51" t="str">
        <f>IF(ISBLANK(LeaveTracker[[#This Row],[Employee Name]]),"-----",VLOOKUP(LeaveTracker[[#This Row],[Employee Name]],Employees[[Employee Name]:[Office]],6))</f>
        <v>-----</v>
      </c>
      <c r="G3803" s="24"/>
      <c r="H3803" s="24"/>
      <c r="I3803" s="57"/>
      <c r="K3803" s="51" t="str">
        <f ca="1">LeaveTracker[[#This Row],[Days]]&amp;" "&amp;LeaveTracker[[#This Row],[Type of Leave]]</f>
        <v xml:space="preserve">0 </v>
      </c>
      <c r="L3803" s="23">
        <f ca="1">NETWORKDAYS(LeaveTracker[[#This Row],[Start Date]],LeaveTracker[[#This Row],[End Date]],lstHolidays)</f>
        <v>0</v>
      </c>
      <c r="M3803" s="27"/>
    </row>
    <row r="3804" spans="4:13" ht="30" customHeight="1" x14ac:dyDescent="0.3">
      <c r="D3804" s="19"/>
      <c r="E3804" s="51" t="str">
        <f>IF(ISBLANK(LeaveTracker[[#This Row],[Employee Name]]),"-----",VLOOKUP(LeaveTracker[[#This Row],[Employee Name]],Employees[[Employee Name]:[Office]],7))</f>
        <v>-----</v>
      </c>
      <c r="F3804" s="51" t="str">
        <f>IF(ISBLANK(LeaveTracker[[#This Row],[Employee Name]]),"-----",VLOOKUP(LeaveTracker[[#This Row],[Employee Name]],Employees[[Employee Name]:[Office]],6))</f>
        <v>-----</v>
      </c>
      <c r="G3804" s="24"/>
      <c r="H3804" s="24"/>
      <c r="I3804" s="57"/>
      <c r="K3804" s="51" t="str">
        <f ca="1">LeaveTracker[[#This Row],[Days]]&amp;" "&amp;LeaveTracker[[#This Row],[Type of Leave]]</f>
        <v xml:space="preserve">0 </v>
      </c>
      <c r="L3804" s="23">
        <f ca="1">NETWORKDAYS(LeaveTracker[[#This Row],[Start Date]],LeaveTracker[[#This Row],[End Date]],lstHolidays)</f>
        <v>0</v>
      </c>
      <c r="M3804" s="27"/>
    </row>
    <row r="3805" spans="4:13" ht="30" customHeight="1" x14ac:dyDescent="0.3">
      <c r="D3805" s="19"/>
      <c r="E3805" s="51" t="str">
        <f>IF(ISBLANK(LeaveTracker[[#This Row],[Employee Name]]),"-----",VLOOKUP(LeaveTracker[[#This Row],[Employee Name]],Employees[[Employee Name]:[Office]],7))</f>
        <v>-----</v>
      </c>
      <c r="F3805" s="51" t="str">
        <f>IF(ISBLANK(LeaveTracker[[#This Row],[Employee Name]]),"-----",VLOOKUP(LeaveTracker[[#This Row],[Employee Name]],Employees[[Employee Name]:[Office]],6))</f>
        <v>-----</v>
      </c>
      <c r="G3805" s="24"/>
      <c r="H3805" s="24"/>
      <c r="I3805" s="57"/>
      <c r="K3805" s="51" t="str">
        <f ca="1">LeaveTracker[[#This Row],[Days]]&amp;" "&amp;LeaveTracker[[#This Row],[Type of Leave]]</f>
        <v xml:space="preserve">0 </v>
      </c>
      <c r="L3805" s="23">
        <f ca="1">NETWORKDAYS(LeaveTracker[[#This Row],[Start Date]],LeaveTracker[[#This Row],[End Date]],lstHolidays)</f>
        <v>0</v>
      </c>
      <c r="M3805" s="27"/>
    </row>
    <row r="3806" spans="4:13" ht="30" customHeight="1" x14ac:dyDescent="0.3">
      <c r="D3806" s="19"/>
      <c r="E3806" s="51" t="str">
        <f>IF(ISBLANK(LeaveTracker[[#This Row],[Employee Name]]),"-----",VLOOKUP(LeaveTracker[[#This Row],[Employee Name]],Employees[[Employee Name]:[Office]],7))</f>
        <v>-----</v>
      </c>
      <c r="F3806" s="51" t="str">
        <f>IF(ISBLANK(LeaveTracker[[#This Row],[Employee Name]]),"-----",VLOOKUP(LeaveTracker[[#This Row],[Employee Name]],Employees[[Employee Name]:[Office]],6))</f>
        <v>-----</v>
      </c>
      <c r="G3806" s="24"/>
      <c r="H3806" s="24"/>
      <c r="I3806" s="57"/>
      <c r="K3806" s="51" t="str">
        <f ca="1">LeaveTracker[[#This Row],[Days]]&amp;" "&amp;LeaveTracker[[#This Row],[Type of Leave]]</f>
        <v xml:space="preserve">0 </v>
      </c>
      <c r="L3806" s="23">
        <f ca="1">NETWORKDAYS(LeaveTracker[[#This Row],[Start Date]],LeaveTracker[[#This Row],[End Date]],lstHolidays)</f>
        <v>0</v>
      </c>
      <c r="M3806" s="27"/>
    </row>
    <row r="3807" spans="4:13" ht="30" customHeight="1" x14ac:dyDescent="0.3">
      <c r="D3807" s="19"/>
      <c r="E3807" s="51" t="str">
        <f>IF(ISBLANK(LeaveTracker[[#This Row],[Employee Name]]),"-----",VLOOKUP(LeaveTracker[[#This Row],[Employee Name]],Employees[[Employee Name]:[Office]],7))</f>
        <v>-----</v>
      </c>
      <c r="F3807" s="51" t="str">
        <f>IF(ISBLANK(LeaveTracker[[#This Row],[Employee Name]]),"-----",VLOOKUP(LeaveTracker[[#This Row],[Employee Name]],Employees[[Employee Name]:[Office]],6))</f>
        <v>-----</v>
      </c>
      <c r="G3807" s="24"/>
      <c r="H3807" s="24"/>
      <c r="I3807" s="57"/>
      <c r="K3807" s="51" t="str">
        <f ca="1">LeaveTracker[[#This Row],[Days]]&amp;" "&amp;LeaveTracker[[#This Row],[Type of Leave]]</f>
        <v xml:space="preserve">0 </v>
      </c>
      <c r="L3807" s="23">
        <f ca="1">NETWORKDAYS(LeaveTracker[[#This Row],[Start Date]],LeaveTracker[[#This Row],[End Date]],lstHolidays)</f>
        <v>0</v>
      </c>
      <c r="M3807" s="27"/>
    </row>
    <row r="3808" spans="4:13" ht="30" customHeight="1" x14ac:dyDescent="0.3">
      <c r="D3808" s="19"/>
      <c r="E3808" s="51" t="str">
        <f>IF(ISBLANK(LeaveTracker[[#This Row],[Employee Name]]),"-----",VLOOKUP(LeaveTracker[[#This Row],[Employee Name]],Employees[[Employee Name]:[Office]],7))</f>
        <v>-----</v>
      </c>
      <c r="F3808" s="51" t="str">
        <f>IF(ISBLANK(LeaveTracker[[#This Row],[Employee Name]]),"-----",VLOOKUP(LeaveTracker[[#This Row],[Employee Name]],Employees[[Employee Name]:[Office]],6))</f>
        <v>-----</v>
      </c>
      <c r="G3808" s="24"/>
      <c r="H3808" s="24"/>
      <c r="I3808" s="57"/>
      <c r="K3808" s="51" t="str">
        <f ca="1">LeaveTracker[[#This Row],[Days]]&amp;" "&amp;LeaveTracker[[#This Row],[Type of Leave]]</f>
        <v xml:space="preserve">0 </v>
      </c>
      <c r="L3808" s="23">
        <f ca="1">NETWORKDAYS(LeaveTracker[[#This Row],[Start Date]],LeaveTracker[[#This Row],[End Date]],lstHolidays)</f>
        <v>0</v>
      </c>
      <c r="M3808" s="27"/>
    </row>
    <row r="3809" spans="4:13" ht="30" customHeight="1" x14ac:dyDescent="0.3">
      <c r="D3809" s="19"/>
      <c r="E3809" s="51" t="str">
        <f>IF(ISBLANK(LeaveTracker[[#This Row],[Employee Name]]),"-----",VLOOKUP(LeaveTracker[[#This Row],[Employee Name]],Employees[[Employee Name]:[Office]],7))</f>
        <v>-----</v>
      </c>
      <c r="F3809" s="51" t="str">
        <f>IF(ISBLANK(LeaveTracker[[#This Row],[Employee Name]]),"-----",VLOOKUP(LeaveTracker[[#This Row],[Employee Name]],Employees[[Employee Name]:[Office]],6))</f>
        <v>-----</v>
      </c>
      <c r="G3809" s="24"/>
      <c r="H3809" s="24"/>
      <c r="I3809" s="57"/>
      <c r="K3809" s="51" t="str">
        <f ca="1">LeaveTracker[[#This Row],[Days]]&amp;" "&amp;LeaveTracker[[#This Row],[Type of Leave]]</f>
        <v xml:space="preserve">0 </v>
      </c>
      <c r="L3809" s="23">
        <f ca="1">NETWORKDAYS(LeaveTracker[[#This Row],[Start Date]],LeaveTracker[[#This Row],[End Date]],lstHolidays)</f>
        <v>0</v>
      </c>
      <c r="M3809" s="27"/>
    </row>
    <row r="3810" spans="4:13" ht="30" customHeight="1" x14ac:dyDescent="0.3">
      <c r="D3810" s="19"/>
      <c r="E3810" s="51" t="str">
        <f>IF(ISBLANK(LeaveTracker[[#This Row],[Employee Name]]),"-----",VLOOKUP(LeaveTracker[[#This Row],[Employee Name]],Employees[[Employee Name]:[Office]],7))</f>
        <v>-----</v>
      </c>
      <c r="F3810" s="51" t="str">
        <f>IF(ISBLANK(LeaveTracker[[#This Row],[Employee Name]]),"-----",VLOOKUP(LeaveTracker[[#This Row],[Employee Name]],Employees[[Employee Name]:[Office]],6))</f>
        <v>-----</v>
      </c>
      <c r="G3810" s="24"/>
      <c r="H3810" s="24"/>
      <c r="I3810" s="57"/>
      <c r="K3810" s="51" t="str">
        <f ca="1">LeaveTracker[[#This Row],[Days]]&amp;" "&amp;LeaveTracker[[#This Row],[Type of Leave]]</f>
        <v xml:space="preserve">0 </v>
      </c>
      <c r="L3810" s="23">
        <f ca="1">NETWORKDAYS(LeaveTracker[[#This Row],[Start Date]],LeaveTracker[[#This Row],[End Date]],lstHolidays)</f>
        <v>0</v>
      </c>
      <c r="M3810" s="27"/>
    </row>
    <row r="3811" spans="4:13" ht="30" customHeight="1" x14ac:dyDescent="0.3">
      <c r="D3811" s="19"/>
      <c r="E3811" s="51" t="str">
        <f>IF(ISBLANK(LeaveTracker[[#This Row],[Employee Name]]),"-----",VLOOKUP(LeaveTracker[[#This Row],[Employee Name]],Employees[[Employee Name]:[Office]],7))</f>
        <v>-----</v>
      </c>
      <c r="F3811" s="51" t="str">
        <f>IF(ISBLANK(LeaveTracker[[#This Row],[Employee Name]]),"-----",VLOOKUP(LeaveTracker[[#This Row],[Employee Name]],Employees[[Employee Name]:[Office]],6))</f>
        <v>-----</v>
      </c>
      <c r="G3811" s="24"/>
      <c r="H3811" s="24"/>
      <c r="I3811" s="57"/>
      <c r="K3811" s="51" t="str">
        <f ca="1">LeaveTracker[[#This Row],[Days]]&amp;" "&amp;LeaveTracker[[#This Row],[Type of Leave]]</f>
        <v xml:space="preserve">0 </v>
      </c>
      <c r="L3811" s="23">
        <f ca="1">NETWORKDAYS(LeaveTracker[[#This Row],[Start Date]],LeaveTracker[[#This Row],[End Date]],lstHolidays)</f>
        <v>0</v>
      </c>
      <c r="M3811" s="27"/>
    </row>
    <row r="3812" spans="4:13" ht="30" customHeight="1" x14ac:dyDescent="0.3">
      <c r="D3812" s="19"/>
      <c r="E3812" s="51" t="str">
        <f>IF(ISBLANK(LeaveTracker[[#This Row],[Employee Name]]),"-----",VLOOKUP(LeaveTracker[[#This Row],[Employee Name]],Employees[[Employee Name]:[Office]],7))</f>
        <v>-----</v>
      </c>
      <c r="F3812" s="51" t="str">
        <f>IF(ISBLANK(LeaveTracker[[#This Row],[Employee Name]]),"-----",VLOOKUP(LeaveTracker[[#This Row],[Employee Name]],Employees[[Employee Name]:[Office]],6))</f>
        <v>-----</v>
      </c>
      <c r="G3812" s="24"/>
      <c r="H3812" s="24"/>
      <c r="I3812" s="57"/>
      <c r="K3812" s="51" t="str">
        <f ca="1">LeaveTracker[[#This Row],[Days]]&amp;" "&amp;LeaveTracker[[#This Row],[Type of Leave]]</f>
        <v xml:space="preserve">0 </v>
      </c>
      <c r="L3812" s="23">
        <f ca="1">NETWORKDAYS(LeaveTracker[[#This Row],[Start Date]],LeaveTracker[[#This Row],[End Date]],lstHolidays)</f>
        <v>0</v>
      </c>
      <c r="M3812" s="27"/>
    </row>
    <row r="3813" spans="4:13" ht="30" customHeight="1" x14ac:dyDescent="0.3">
      <c r="D3813" s="19"/>
      <c r="E3813" s="51" t="str">
        <f>IF(ISBLANK(LeaveTracker[[#This Row],[Employee Name]]),"-----",VLOOKUP(LeaveTracker[[#This Row],[Employee Name]],Employees[[Employee Name]:[Office]],7))</f>
        <v>-----</v>
      </c>
      <c r="F3813" s="51" t="str">
        <f>IF(ISBLANK(LeaveTracker[[#This Row],[Employee Name]]),"-----",VLOOKUP(LeaveTracker[[#This Row],[Employee Name]],Employees[[Employee Name]:[Office]],6))</f>
        <v>-----</v>
      </c>
      <c r="G3813" s="24"/>
      <c r="H3813" s="24"/>
      <c r="I3813" s="57"/>
      <c r="K3813" s="51" t="str">
        <f ca="1">LeaveTracker[[#This Row],[Days]]&amp;" "&amp;LeaveTracker[[#This Row],[Type of Leave]]</f>
        <v xml:space="preserve">0 </v>
      </c>
      <c r="L3813" s="23">
        <f ca="1">NETWORKDAYS(LeaveTracker[[#This Row],[Start Date]],LeaveTracker[[#This Row],[End Date]],lstHolidays)</f>
        <v>0</v>
      </c>
      <c r="M3813" s="27"/>
    </row>
    <row r="3814" spans="4:13" ht="30" customHeight="1" x14ac:dyDescent="0.3">
      <c r="D3814" s="19"/>
      <c r="E3814" s="51" t="str">
        <f>IF(ISBLANK(LeaveTracker[[#This Row],[Employee Name]]),"-----",VLOOKUP(LeaveTracker[[#This Row],[Employee Name]],Employees[[Employee Name]:[Office]],7))</f>
        <v>-----</v>
      </c>
      <c r="F3814" s="51" t="str">
        <f>IF(ISBLANK(LeaveTracker[[#This Row],[Employee Name]]),"-----",VLOOKUP(LeaveTracker[[#This Row],[Employee Name]],Employees[[Employee Name]:[Office]],6))</f>
        <v>-----</v>
      </c>
      <c r="G3814" s="24"/>
      <c r="H3814" s="24"/>
      <c r="I3814" s="57"/>
      <c r="K3814" s="51" t="str">
        <f ca="1">LeaveTracker[[#This Row],[Days]]&amp;" "&amp;LeaveTracker[[#This Row],[Type of Leave]]</f>
        <v xml:space="preserve">0 </v>
      </c>
      <c r="L3814" s="23">
        <f ca="1">NETWORKDAYS(LeaveTracker[[#This Row],[Start Date]],LeaveTracker[[#This Row],[End Date]],lstHolidays)</f>
        <v>0</v>
      </c>
      <c r="M3814" s="27"/>
    </row>
    <row r="3815" spans="4:13" ht="30" customHeight="1" x14ac:dyDescent="0.3">
      <c r="D3815" s="19"/>
      <c r="E3815" s="51" t="str">
        <f>IF(ISBLANK(LeaveTracker[[#This Row],[Employee Name]]),"-----",VLOOKUP(LeaveTracker[[#This Row],[Employee Name]],Employees[[Employee Name]:[Office]],7))</f>
        <v>-----</v>
      </c>
      <c r="F3815" s="51" t="str">
        <f>IF(ISBLANK(LeaveTracker[[#This Row],[Employee Name]]),"-----",VLOOKUP(LeaveTracker[[#This Row],[Employee Name]],Employees[[Employee Name]:[Office]],6))</f>
        <v>-----</v>
      </c>
      <c r="G3815" s="24"/>
      <c r="H3815" s="24"/>
      <c r="I3815" s="57"/>
      <c r="K3815" s="51" t="str">
        <f ca="1">LeaveTracker[[#This Row],[Days]]&amp;" "&amp;LeaveTracker[[#This Row],[Type of Leave]]</f>
        <v xml:space="preserve">0 </v>
      </c>
      <c r="L3815" s="23">
        <f ca="1">NETWORKDAYS(LeaveTracker[[#This Row],[Start Date]],LeaveTracker[[#This Row],[End Date]],lstHolidays)</f>
        <v>0</v>
      </c>
      <c r="M3815" s="27"/>
    </row>
    <row r="3816" spans="4:13" ht="30" customHeight="1" x14ac:dyDescent="0.3">
      <c r="D3816" s="19"/>
      <c r="E3816" s="51" t="str">
        <f>IF(ISBLANK(LeaveTracker[[#This Row],[Employee Name]]),"-----",VLOOKUP(LeaveTracker[[#This Row],[Employee Name]],Employees[[Employee Name]:[Office]],7))</f>
        <v>-----</v>
      </c>
      <c r="F3816" s="51" t="str">
        <f>IF(ISBLANK(LeaveTracker[[#This Row],[Employee Name]]),"-----",VLOOKUP(LeaveTracker[[#This Row],[Employee Name]],Employees[[Employee Name]:[Office]],6))</f>
        <v>-----</v>
      </c>
      <c r="G3816" s="24"/>
      <c r="H3816" s="24"/>
      <c r="I3816" s="57"/>
      <c r="K3816" s="51" t="str">
        <f ca="1">LeaveTracker[[#This Row],[Days]]&amp;" "&amp;LeaveTracker[[#This Row],[Type of Leave]]</f>
        <v xml:space="preserve">0 </v>
      </c>
      <c r="L3816" s="23">
        <f ca="1">NETWORKDAYS(LeaveTracker[[#This Row],[Start Date]],LeaveTracker[[#This Row],[End Date]],lstHolidays)</f>
        <v>0</v>
      </c>
      <c r="M3816" s="27"/>
    </row>
    <row r="3817" spans="4:13" ht="30" customHeight="1" x14ac:dyDescent="0.3">
      <c r="D3817" s="19"/>
      <c r="E3817" s="51" t="str">
        <f>IF(ISBLANK(LeaveTracker[[#This Row],[Employee Name]]),"-----",VLOOKUP(LeaveTracker[[#This Row],[Employee Name]],Employees[[Employee Name]:[Office]],7))</f>
        <v>-----</v>
      </c>
      <c r="F3817" s="51" t="str">
        <f>IF(ISBLANK(LeaveTracker[[#This Row],[Employee Name]]),"-----",VLOOKUP(LeaveTracker[[#This Row],[Employee Name]],Employees[[Employee Name]:[Office]],6))</f>
        <v>-----</v>
      </c>
      <c r="G3817" s="24"/>
      <c r="H3817" s="24"/>
      <c r="I3817" s="57"/>
      <c r="K3817" s="51" t="str">
        <f ca="1">LeaveTracker[[#This Row],[Days]]&amp;" "&amp;LeaveTracker[[#This Row],[Type of Leave]]</f>
        <v xml:space="preserve">0 </v>
      </c>
      <c r="L3817" s="23">
        <f ca="1">NETWORKDAYS(LeaveTracker[[#This Row],[Start Date]],LeaveTracker[[#This Row],[End Date]],lstHolidays)</f>
        <v>0</v>
      </c>
      <c r="M3817" s="27"/>
    </row>
    <row r="3818" spans="4:13" ht="30" customHeight="1" x14ac:dyDescent="0.3">
      <c r="D3818" s="19"/>
      <c r="E3818" s="51" t="str">
        <f>IF(ISBLANK(LeaveTracker[[#This Row],[Employee Name]]),"-----",VLOOKUP(LeaveTracker[[#This Row],[Employee Name]],Employees[[Employee Name]:[Office]],7))</f>
        <v>-----</v>
      </c>
      <c r="F3818" s="51" t="str">
        <f>IF(ISBLANK(LeaveTracker[[#This Row],[Employee Name]]),"-----",VLOOKUP(LeaveTracker[[#This Row],[Employee Name]],Employees[[Employee Name]:[Office]],6))</f>
        <v>-----</v>
      </c>
      <c r="G3818" s="24"/>
      <c r="H3818" s="24"/>
      <c r="I3818" s="57"/>
      <c r="K3818" s="51" t="str">
        <f ca="1">LeaveTracker[[#This Row],[Days]]&amp;" "&amp;LeaveTracker[[#This Row],[Type of Leave]]</f>
        <v xml:space="preserve">0 </v>
      </c>
      <c r="L3818" s="23">
        <f ca="1">NETWORKDAYS(LeaveTracker[[#This Row],[Start Date]],LeaveTracker[[#This Row],[End Date]],lstHolidays)</f>
        <v>0</v>
      </c>
      <c r="M3818" s="27"/>
    </row>
    <row r="3819" spans="4:13" ht="30" customHeight="1" x14ac:dyDescent="0.3">
      <c r="D3819" s="19"/>
      <c r="E3819" s="51" t="str">
        <f>IF(ISBLANK(LeaveTracker[[#This Row],[Employee Name]]),"-----",VLOOKUP(LeaveTracker[[#This Row],[Employee Name]],Employees[[Employee Name]:[Office]],7))</f>
        <v>-----</v>
      </c>
      <c r="F3819" s="51" t="str">
        <f>IF(ISBLANK(LeaveTracker[[#This Row],[Employee Name]]),"-----",VLOOKUP(LeaveTracker[[#This Row],[Employee Name]],Employees[[Employee Name]:[Office]],6))</f>
        <v>-----</v>
      </c>
      <c r="G3819" s="24"/>
      <c r="H3819" s="24"/>
      <c r="I3819" s="57"/>
      <c r="K3819" s="51" t="str">
        <f ca="1">LeaveTracker[[#This Row],[Days]]&amp;" "&amp;LeaveTracker[[#This Row],[Type of Leave]]</f>
        <v xml:space="preserve">0 </v>
      </c>
      <c r="L3819" s="23">
        <f ca="1">NETWORKDAYS(LeaveTracker[[#This Row],[Start Date]],LeaveTracker[[#This Row],[End Date]],lstHolidays)</f>
        <v>0</v>
      </c>
      <c r="M3819" s="27"/>
    </row>
    <row r="3820" spans="4:13" ht="30" customHeight="1" x14ac:dyDescent="0.3">
      <c r="D3820" s="19"/>
      <c r="E3820" s="51" t="str">
        <f>IF(ISBLANK(LeaveTracker[[#This Row],[Employee Name]]),"-----",VLOOKUP(LeaveTracker[[#This Row],[Employee Name]],Employees[[Employee Name]:[Office]],7))</f>
        <v>-----</v>
      </c>
      <c r="F3820" s="51" t="str">
        <f>IF(ISBLANK(LeaveTracker[[#This Row],[Employee Name]]),"-----",VLOOKUP(LeaveTracker[[#This Row],[Employee Name]],Employees[[Employee Name]:[Office]],6))</f>
        <v>-----</v>
      </c>
      <c r="G3820" s="24"/>
      <c r="H3820" s="24"/>
      <c r="I3820" s="57"/>
      <c r="K3820" s="51" t="str">
        <f ca="1">LeaveTracker[[#This Row],[Days]]&amp;" "&amp;LeaveTracker[[#This Row],[Type of Leave]]</f>
        <v xml:space="preserve">0 </v>
      </c>
      <c r="L3820" s="23">
        <f ca="1">NETWORKDAYS(LeaveTracker[[#This Row],[Start Date]],LeaveTracker[[#This Row],[End Date]],lstHolidays)</f>
        <v>0</v>
      </c>
      <c r="M3820" s="27"/>
    </row>
    <row r="3821" spans="4:13" ht="30" customHeight="1" x14ac:dyDescent="0.3">
      <c r="D3821" s="19"/>
      <c r="E3821" s="51" t="str">
        <f>IF(ISBLANK(LeaveTracker[[#This Row],[Employee Name]]),"-----",VLOOKUP(LeaveTracker[[#This Row],[Employee Name]],Employees[[Employee Name]:[Office]],7))</f>
        <v>-----</v>
      </c>
      <c r="F3821" s="51" t="str">
        <f>IF(ISBLANK(LeaveTracker[[#This Row],[Employee Name]]),"-----",VLOOKUP(LeaveTracker[[#This Row],[Employee Name]],Employees[[Employee Name]:[Office]],6))</f>
        <v>-----</v>
      </c>
      <c r="G3821" s="24"/>
      <c r="H3821" s="24"/>
      <c r="I3821" s="57"/>
      <c r="K3821" s="51" t="str">
        <f ca="1">LeaveTracker[[#This Row],[Days]]&amp;" "&amp;LeaveTracker[[#This Row],[Type of Leave]]</f>
        <v xml:space="preserve">0 </v>
      </c>
      <c r="L3821" s="23">
        <f ca="1">NETWORKDAYS(LeaveTracker[[#This Row],[Start Date]],LeaveTracker[[#This Row],[End Date]],lstHolidays)</f>
        <v>0</v>
      </c>
      <c r="M3821" s="27"/>
    </row>
    <row r="3822" spans="4:13" ht="30" customHeight="1" x14ac:dyDescent="0.3">
      <c r="D3822" s="19"/>
      <c r="E3822" s="51" t="str">
        <f>IF(ISBLANK(LeaveTracker[[#This Row],[Employee Name]]),"-----",VLOOKUP(LeaveTracker[[#This Row],[Employee Name]],Employees[[Employee Name]:[Office]],7))</f>
        <v>-----</v>
      </c>
      <c r="F3822" s="51" t="str">
        <f>IF(ISBLANK(LeaveTracker[[#This Row],[Employee Name]]),"-----",VLOOKUP(LeaveTracker[[#This Row],[Employee Name]],Employees[[Employee Name]:[Office]],6))</f>
        <v>-----</v>
      </c>
      <c r="G3822" s="24"/>
      <c r="H3822" s="24"/>
      <c r="I3822" s="57"/>
      <c r="K3822" s="51" t="str">
        <f ca="1">LeaveTracker[[#This Row],[Days]]&amp;" "&amp;LeaveTracker[[#This Row],[Type of Leave]]</f>
        <v xml:space="preserve">0 </v>
      </c>
      <c r="L3822" s="23">
        <f ca="1">NETWORKDAYS(LeaveTracker[[#This Row],[Start Date]],LeaveTracker[[#This Row],[End Date]],lstHolidays)</f>
        <v>0</v>
      </c>
      <c r="M3822" s="27"/>
    </row>
    <row r="3823" spans="4:13" ht="30" customHeight="1" x14ac:dyDescent="0.3">
      <c r="D3823" s="19"/>
      <c r="E3823" s="51" t="str">
        <f>IF(ISBLANK(LeaveTracker[[#This Row],[Employee Name]]),"-----",VLOOKUP(LeaveTracker[[#This Row],[Employee Name]],Employees[[Employee Name]:[Office]],7))</f>
        <v>-----</v>
      </c>
      <c r="F3823" s="51" t="str">
        <f>IF(ISBLANK(LeaveTracker[[#This Row],[Employee Name]]),"-----",VLOOKUP(LeaveTracker[[#This Row],[Employee Name]],Employees[[Employee Name]:[Office]],6))</f>
        <v>-----</v>
      </c>
      <c r="G3823" s="24"/>
      <c r="H3823" s="24"/>
      <c r="I3823" s="57"/>
      <c r="K3823" s="51" t="str">
        <f ca="1">LeaveTracker[[#This Row],[Days]]&amp;" "&amp;LeaveTracker[[#This Row],[Type of Leave]]</f>
        <v xml:space="preserve">0 </v>
      </c>
      <c r="L3823" s="23">
        <f ca="1">NETWORKDAYS(LeaveTracker[[#This Row],[Start Date]],LeaveTracker[[#This Row],[End Date]],lstHolidays)</f>
        <v>0</v>
      </c>
      <c r="M3823" s="27"/>
    </row>
    <row r="3824" spans="4:13" ht="30" customHeight="1" x14ac:dyDescent="0.3">
      <c r="D3824" s="19"/>
      <c r="E3824" s="51" t="str">
        <f>IF(ISBLANK(LeaveTracker[[#This Row],[Employee Name]]),"-----",VLOOKUP(LeaveTracker[[#This Row],[Employee Name]],Employees[[Employee Name]:[Office]],7))</f>
        <v>-----</v>
      </c>
      <c r="F3824" s="51" t="str">
        <f>IF(ISBLANK(LeaveTracker[[#This Row],[Employee Name]]),"-----",VLOOKUP(LeaveTracker[[#This Row],[Employee Name]],Employees[[Employee Name]:[Office]],6))</f>
        <v>-----</v>
      </c>
      <c r="G3824" s="24"/>
      <c r="H3824" s="24"/>
      <c r="I3824" s="57"/>
      <c r="K3824" s="51" t="str">
        <f ca="1">LeaveTracker[[#This Row],[Days]]&amp;" "&amp;LeaveTracker[[#This Row],[Type of Leave]]</f>
        <v xml:space="preserve">0 </v>
      </c>
      <c r="L3824" s="23">
        <f ca="1">NETWORKDAYS(LeaveTracker[[#This Row],[Start Date]],LeaveTracker[[#This Row],[End Date]],lstHolidays)</f>
        <v>0</v>
      </c>
      <c r="M3824" s="27"/>
    </row>
    <row r="3825" spans="4:13" ht="30" customHeight="1" x14ac:dyDescent="0.3">
      <c r="D3825" s="19"/>
      <c r="E3825" s="51" t="str">
        <f>IF(ISBLANK(LeaveTracker[[#This Row],[Employee Name]]),"-----",VLOOKUP(LeaveTracker[[#This Row],[Employee Name]],Employees[[Employee Name]:[Office]],7))</f>
        <v>-----</v>
      </c>
      <c r="F3825" s="51" t="str">
        <f>IF(ISBLANK(LeaveTracker[[#This Row],[Employee Name]]),"-----",VLOOKUP(LeaveTracker[[#This Row],[Employee Name]],Employees[[Employee Name]:[Office]],6))</f>
        <v>-----</v>
      </c>
      <c r="G3825" s="24"/>
      <c r="H3825" s="24"/>
      <c r="I3825" s="57"/>
      <c r="K3825" s="51" t="str">
        <f ca="1">LeaveTracker[[#This Row],[Days]]&amp;" "&amp;LeaveTracker[[#This Row],[Type of Leave]]</f>
        <v xml:space="preserve">0 </v>
      </c>
      <c r="L3825" s="23">
        <f ca="1">NETWORKDAYS(LeaveTracker[[#This Row],[Start Date]],LeaveTracker[[#This Row],[End Date]],lstHolidays)</f>
        <v>0</v>
      </c>
      <c r="M3825" s="27"/>
    </row>
    <row r="3826" spans="4:13" ht="30" customHeight="1" x14ac:dyDescent="0.3">
      <c r="D3826" s="19"/>
      <c r="E3826" s="51" t="str">
        <f>IF(ISBLANK(LeaveTracker[[#This Row],[Employee Name]]),"-----",VLOOKUP(LeaveTracker[[#This Row],[Employee Name]],Employees[[Employee Name]:[Office]],7))</f>
        <v>-----</v>
      </c>
      <c r="F3826" s="51" t="str">
        <f>IF(ISBLANK(LeaveTracker[[#This Row],[Employee Name]]),"-----",VLOOKUP(LeaveTracker[[#This Row],[Employee Name]],Employees[[Employee Name]:[Office]],6))</f>
        <v>-----</v>
      </c>
      <c r="G3826" s="24"/>
      <c r="H3826" s="24"/>
      <c r="I3826" s="57"/>
      <c r="K3826" s="51" t="str">
        <f ca="1">LeaveTracker[[#This Row],[Days]]&amp;" "&amp;LeaveTracker[[#This Row],[Type of Leave]]</f>
        <v xml:space="preserve">0 </v>
      </c>
      <c r="L3826" s="23">
        <f ca="1">NETWORKDAYS(LeaveTracker[[#This Row],[Start Date]],LeaveTracker[[#This Row],[End Date]],lstHolidays)</f>
        <v>0</v>
      </c>
      <c r="M3826" s="27"/>
    </row>
    <row r="3827" spans="4:13" ht="30" customHeight="1" x14ac:dyDescent="0.3">
      <c r="D3827" s="19"/>
      <c r="E3827" s="51" t="str">
        <f>IF(ISBLANK(LeaveTracker[[#This Row],[Employee Name]]),"-----",VLOOKUP(LeaveTracker[[#This Row],[Employee Name]],Employees[[Employee Name]:[Office]],7))</f>
        <v>-----</v>
      </c>
      <c r="F3827" s="51" t="str">
        <f>IF(ISBLANK(LeaveTracker[[#This Row],[Employee Name]]),"-----",VLOOKUP(LeaveTracker[[#This Row],[Employee Name]],Employees[[Employee Name]:[Office]],6))</f>
        <v>-----</v>
      </c>
      <c r="G3827" s="24"/>
      <c r="H3827" s="24"/>
      <c r="I3827" s="57"/>
      <c r="K3827" s="51" t="str">
        <f ca="1">LeaveTracker[[#This Row],[Days]]&amp;" "&amp;LeaveTracker[[#This Row],[Type of Leave]]</f>
        <v xml:space="preserve">0 </v>
      </c>
      <c r="L3827" s="23">
        <f ca="1">NETWORKDAYS(LeaveTracker[[#This Row],[Start Date]],LeaveTracker[[#This Row],[End Date]],lstHolidays)</f>
        <v>0</v>
      </c>
      <c r="M3827" s="27"/>
    </row>
    <row r="3828" spans="4:13" ht="30" customHeight="1" x14ac:dyDescent="0.3">
      <c r="D3828" s="19"/>
      <c r="E3828" s="51" t="str">
        <f>IF(ISBLANK(LeaveTracker[[#This Row],[Employee Name]]),"-----",VLOOKUP(LeaveTracker[[#This Row],[Employee Name]],Employees[[Employee Name]:[Office]],7))</f>
        <v>-----</v>
      </c>
      <c r="F3828" s="51" t="str">
        <f>IF(ISBLANK(LeaveTracker[[#This Row],[Employee Name]]),"-----",VLOOKUP(LeaveTracker[[#This Row],[Employee Name]],Employees[[Employee Name]:[Office]],6))</f>
        <v>-----</v>
      </c>
      <c r="G3828" s="24"/>
      <c r="H3828" s="24"/>
      <c r="I3828" s="57"/>
      <c r="K3828" s="51" t="str">
        <f ca="1">LeaveTracker[[#This Row],[Days]]&amp;" "&amp;LeaveTracker[[#This Row],[Type of Leave]]</f>
        <v xml:space="preserve">0 </v>
      </c>
      <c r="L3828" s="23">
        <f ca="1">NETWORKDAYS(LeaveTracker[[#This Row],[Start Date]],LeaveTracker[[#This Row],[End Date]],lstHolidays)</f>
        <v>0</v>
      </c>
      <c r="M3828" s="27"/>
    </row>
    <row r="3829" spans="4:13" ht="30" customHeight="1" x14ac:dyDescent="0.3">
      <c r="D3829" s="19"/>
      <c r="E3829" s="51" t="str">
        <f>IF(ISBLANK(LeaveTracker[[#This Row],[Employee Name]]),"-----",VLOOKUP(LeaveTracker[[#This Row],[Employee Name]],Employees[[Employee Name]:[Office]],7))</f>
        <v>-----</v>
      </c>
      <c r="F3829" s="51" t="str">
        <f>IF(ISBLANK(LeaveTracker[[#This Row],[Employee Name]]),"-----",VLOOKUP(LeaveTracker[[#This Row],[Employee Name]],Employees[[Employee Name]:[Office]],6))</f>
        <v>-----</v>
      </c>
      <c r="G3829" s="24"/>
      <c r="H3829" s="24"/>
      <c r="I3829" s="57"/>
      <c r="K3829" s="51" t="str">
        <f ca="1">LeaveTracker[[#This Row],[Days]]&amp;" "&amp;LeaveTracker[[#This Row],[Type of Leave]]</f>
        <v xml:space="preserve">0 </v>
      </c>
      <c r="L3829" s="23">
        <f ca="1">NETWORKDAYS(LeaveTracker[[#This Row],[Start Date]],LeaveTracker[[#This Row],[End Date]],lstHolidays)</f>
        <v>0</v>
      </c>
      <c r="M3829" s="27"/>
    </row>
    <row r="3830" spans="4:13" ht="30" customHeight="1" x14ac:dyDescent="0.3">
      <c r="D3830" s="19"/>
      <c r="E3830" s="51" t="str">
        <f>IF(ISBLANK(LeaveTracker[[#This Row],[Employee Name]]),"-----",VLOOKUP(LeaveTracker[[#This Row],[Employee Name]],Employees[[Employee Name]:[Office]],7))</f>
        <v>-----</v>
      </c>
      <c r="F3830" s="51" t="str">
        <f>IF(ISBLANK(LeaveTracker[[#This Row],[Employee Name]]),"-----",VLOOKUP(LeaveTracker[[#This Row],[Employee Name]],Employees[[Employee Name]:[Office]],6))</f>
        <v>-----</v>
      </c>
      <c r="G3830" s="24"/>
      <c r="H3830" s="24"/>
      <c r="I3830" s="57"/>
      <c r="K3830" s="51" t="str">
        <f ca="1">LeaveTracker[[#This Row],[Days]]&amp;" "&amp;LeaveTracker[[#This Row],[Type of Leave]]</f>
        <v xml:space="preserve">0 </v>
      </c>
      <c r="L3830" s="23">
        <f ca="1">NETWORKDAYS(LeaveTracker[[#This Row],[Start Date]],LeaveTracker[[#This Row],[End Date]],lstHolidays)</f>
        <v>0</v>
      </c>
      <c r="M3830" s="27"/>
    </row>
    <row r="3831" spans="4:13" ht="30" customHeight="1" x14ac:dyDescent="0.3">
      <c r="D3831" s="19"/>
      <c r="E3831" s="51" t="str">
        <f>IF(ISBLANK(LeaveTracker[[#This Row],[Employee Name]]),"-----",VLOOKUP(LeaveTracker[[#This Row],[Employee Name]],Employees[[Employee Name]:[Office]],7))</f>
        <v>-----</v>
      </c>
      <c r="F3831" s="51" t="str">
        <f>IF(ISBLANK(LeaveTracker[[#This Row],[Employee Name]]),"-----",VLOOKUP(LeaveTracker[[#This Row],[Employee Name]],Employees[[Employee Name]:[Office]],6))</f>
        <v>-----</v>
      </c>
      <c r="G3831" s="24"/>
      <c r="H3831" s="24"/>
      <c r="I3831" s="57"/>
      <c r="K3831" s="51" t="str">
        <f ca="1">LeaveTracker[[#This Row],[Days]]&amp;" "&amp;LeaveTracker[[#This Row],[Type of Leave]]</f>
        <v xml:space="preserve">0 </v>
      </c>
      <c r="L3831" s="23">
        <f ca="1">NETWORKDAYS(LeaveTracker[[#This Row],[Start Date]],LeaveTracker[[#This Row],[End Date]],lstHolidays)</f>
        <v>0</v>
      </c>
      <c r="M3831" s="27"/>
    </row>
    <row r="3832" spans="4:13" ht="30" customHeight="1" x14ac:dyDescent="0.3">
      <c r="D3832" s="19"/>
      <c r="E3832" s="51" t="str">
        <f>IF(ISBLANK(LeaveTracker[[#This Row],[Employee Name]]),"-----",VLOOKUP(LeaveTracker[[#This Row],[Employee Name]],Employees[[Employee Name]:[Office]],7))</f>
        <v>-----</v>
      </c>
      <c r="F3832" s="51" t="str">
        <f>IF(ISBLANK(LeaveTracker[[#This Row],[Employee Name]]),"-----",VLOOKUP(LeaveTracker[[#This Row],[Employee Name]],Employees[[Employee Name]:[Office]],6))</f>
        <v>-----</v>
      </c>
      <c r="G3832" s="24"/>
      <c r="H3832" s="24"/>
      <c r="I3832" s="57"/>
      <c r="K3832" s="51" t="str">
        <f ca="1">LeaveTracker[[#This Row],[Days]]&amp;" "&amp;LeaveTracker[[#This Row],[Type of Leave]]</f>
        <v xml:space="preserve">0 </v>
      </c>
      <c r="L3832" s="23">
        <f ca="1">NETWORKDAYS(LeaveTracker[[#This Row],[Start Date]],LeaveTracker[[#This Row],[End Date]],lstHolidays)</f>
        <v>0</v>
      </c>
      <c r="M3832" s="27"/>
    </row>
    <row r="3833" spans="4:13" ht="30" customHeight="1" x14ac:dyDescent="0.3">
      <c r="D3833" s="19"/>
      <c r="E3833" s="51" t="str">
        <f>IF(ISBLANK(LeaveTracker[[#This Row],[Employee Name]]),"-----",VLOOKUP(LeaveTracker[[#This Row],[Employee Name]],Employees[[Employee Name]:[Office]],7))</f>
        <v>-----</v>
      </c>
      <c r="F3833" s="51" t="str">
        <f>IF(ISBLANK(LeaveTracker[[#This Row],[Employee Name]]),"-----",VLOOKUP(LeaveTracker[[#This Row],[Employee Name]],Employees[[Employee Name]:[Office]],6))</f>
        <v>-----</v>
      </c>
      <c r="G3833" s="24"/>
      <c r="H3833" s="24"/>
      <c r="I3833" s="57"/>
      <c r="K3833" s="51" t="str">
        <f ca="1">LeaveTracker[[#This Row],[Days]]&amp;" "&amp;LeaveTracker[[#This Row],[Type of Leave]]</f>
        <v xml:space="preserve">0 </v>
      </c>
      <c r="L3833" s="23">
        <f ca="1">NETWORKDAYS(LeaveTracker[[#This Row],[Start Date]],LeaveTracker[[#This Row],[End Date]],lstHolidays)</f>
        <v>0</v>
      </c>
      <c r="M3833" s="27"/>
    </row>
    <row r="3834" spans="4:13" ht="30" customHeight="1" x14ac:dyDescent="0.3">
      <c r="D3834" s="19"/>
      <c r="E3834" s="51" t="str">
        <f>IF(ISBLANK(LeaveTracker[[#This Row],[Employee Name]]),"-----",VLOOKUP(LeaveTracker[[#This Row],[Employee Name]],Employees[[Employee Name]:[Office]],7))</f>
        <v>-----</v>
      </c>
      <c r="F3834" s="51" t="str">
        <f>IF(ISBLANK(LeaveTracker[[#This Row],[Employee Name]]),"-----",VLOOKUP(LeaveTracker[[#This Row],[Employee Name]],Employees[[Employee Name]:[Office]],6))</f>
        <v>-----</v>
      </c>
      <c r="G3834" s="24"/>
      <c r="H3834" s="24"/>
      <c r="I3834" s="57"/>
      <c r="K3834" s="51" t="str">
        <f ca="1">LeaveTracker[[#This Row],[Days]]&amp;" "&amp;LeaveTracker[[#This Row],[Type of Leave]]</f>
        <v xml:space="preserve">0 </v>
      </c>
      <c r="L3834" s="23">
        <f ca="1">NETWORKDAYS(LeaveTracker[[#This Row],[Start Date]],LeaveTracker[[#This Row],[End Date]],lstHolidays)</f>
        <v>0</v>
      </c>
      <c r="M3834" s="27"/>
    </row>
    <row r="3835" spans="4:13" ht="30" customHeight="1" x14ac:dyDescent="0.3">
      <c r="D3835" s="19"/>
      <c r="E3835" s="51" t="str">
        <f>IF(ISBLANK(LeaveTracker[[#This Row],[Employee Name]]),"-----",VLOOKUP(LeaveTracker[[#This Row],[Employee Name]],Employees[[Employee Name]:[Office]],7))</f>
        <v>-----</v>
      </c>
      <c r="F3835" s="51" t="str">
        <f>IF(ISBLANK(LeaveTracker[[#This Row],[Employee Name]]),"-----",VLOOKUP(LeaveTracker[[#This Row],[Employee Name]],Employees[[Employee Name]:[Office]],6))</f>
        <v>-----</v>
      </c>
      <c r="G3835" s="24"/>
      <c r="H3835" s="24"/>
      <c r="I3835" s="57"/>
      <c r="K3835" s="51" t="str">
        <f ca="1">LeaveTracker[[#This Row],[Days]]&amp;" "&amp;LeaveTracker[[#This Row],[Type of Leave]]</f>
        <v xml:space="preserve">0 </v>
      </c>
      <c r="L3835" s="23">
        <f ca="1">NETWORKDAYS(LeaveTracker[[#This Row],[Start Date]],LeaveTracker[[#This Row],[End Date]],lstHolidays)</f>
        <v>0</v>
      </c>
      <c r="M3835" s="27"/>
    </row>
    <row r="3836" spans="4:13" ht="30" customHeight="1" x14ac:dyDescent="0.3">
      <c r="D3836" s="19"/>
      <c r="E3836" s="51" t="str">
        <f>IF(ISBLANK(LeaveTracker[[#This Row],[Employee Name]]),"-----",VLOOKUP(LeaveTracker[[#This Row],[Employee Name]],Employees[[Employee Name]:[Office]],7))</f>
        <v>-----</v>
      </c>
      <c r="F3836" s="51" t="str">
        <f>IF(ISBLANK(LeaveTracker[[#This Row],[Employee Name]]),"-----",VLOOKUP(LeaveTracker[[#This Row],[Employee Name]],Employees[[Employee Name]:[Office]],6))</f>
        <v>-----</v>
      </c>
      <c r="G3836" s="24"/>
      <c r="H3836" s="24"/>
      <c r="I3836" s="57"/>
      <c r="K3836" s="51" t="str">
        <f ca="1">LeaveTracker[[#This Row],[Days]]&amp;" "&amp;LeaveTracker[[#This Row],[Type of Leave]]</f>
        <v xml:space="preserve">0 </v>
      </c>
      <c r="L3836" s="23">
        <f ca="1">NETWORKDAYS(LeaveTracker[[#This Row],[Start Date]],LeaveTracker[[#This Row],[End Date]],lstHolidays)</f>
        <v>0</v>
      </c>
      <c r="M3836" s="27"/>
    </row>
    <row r="3837" spans="4:13" ht="30" customHeight="1" x14ac:dyDescent="0.3">
      <c r="D3837" s="19"/>
      <c r="E3837" s="51" t="str">
        <f>IF(ISBLANK(LeaveTracker[[#This Row],[Employee Name]]),"-----",VLOOKUP(LeaveTracker[[#This Row],[Employee Name]],Employees[[Employee Name]:[Office]],7))</f>
        <v>-----</v>
      </c>
      <c r="F3837" s="51" t="str">
        <f>IF(ISBLANK(LeaveTracker[[#This Row],[Employee Name]]),"-----",VLOOKUP(LeaveTracker[[#This Row],[Employee Name]],Employees[[Employee Name]:[Office]],6))</f>
        <v>-----</v>
      </c>
      <c r="G3837" s="24"/>
      <c r="H3837" s="24"/>
      <c r="I3837" s="57"/>
      <c r="K3837" s="51" t="str">
        <f ca="1">LeaveTracker[[#This Row],[Days]]&amp;" "&amp;LeaveTracker[[#This Row],[Type of Leave]]</f>
        <v xml:space="preserve">0 </v>
      </c>
      <c r="L3837" s="23">
        <f ca="1">NETWORKDAYS(LeaveTracker[[#This Row],[Start Date]],LeaveTracker[[#This Row],[End Date]],lstHolidays)</f>
        <v>0</v>
      </c>
      <c r="M3837" s="27"/>
    </row>
    <row r="3838" spans="4:13" ht="30" customHeight="1" x14ac:dyDescent="0.3">
      <c r="D3838" s="19"/>
      <c r="E3838" s="51" t="str">
        <f>IF(ISBLANK(LeaveTracker[[#This Row],[Employee Name]]),"-----",VLOOKUP(LeaveTracker[[#This Row],[Employee Name]],Employees[[Employee Name]:[Office]],7))</f>
        <v>-----</v>
      </c>
      <c r="F3838" s="51" t="str">
        <f>IF(ISBLANK(LeaveTracker[[#This Row],[Employee Name]]),"-----",VLOOKUP(LeaveTracker[[#This Row],[Employee Name]],Employees[[Employee Name]:[Office]],6))</f>
        <v>-----</v>
      </c>
      <c r="G3838" s="24"/>
      <c r="H3838" s="24"/>
      <c r="I3838" s="57"/>
      <c r="K3838" s="51" t="str">
        <f ca="1">LeaveTracker[[#This Row],[Days]]&amp;" "&amp;LeaveTracker[[#This Row],[Type of Leave]]</f>
        <v xml:space="preserve">0 </v>
      </c>
      <c r="L3838" s="23">
        <f ca="1">NETWORKDAYS(LeaveTracker[[#This Row],[Start Date]],LeaveTracker[[#This Row],[End Date]],lstHolidays)</f>
        <v>0</v>
      </c>
      <c r="M3838" s="27"/>
    </row>
    <row r="3839" spans="4:13" ht="30" customHeight="1" x14ac:dyDescent="0.3">
      <c r="D3839" s="19"/>
      <c r="E3839" s="51" t="str">
        <f>IF(ISBLANK(LeaveTracker[[#This Row],[Employee Name]]),"-----",VLOOKUP(LeaveTracker[[#This Row],[Employee Name]],Employees[[Employee Name]:[Office]],7))</f>
        <v>-----</v>
      </c>
      <c r="F3839" s="51" t="str">
        <f>IF(ISBLANK(LeaveTracker[[#This Row],[Employee Name]]),"-----",VLOOKUP(LeaveTracker[[#This Row],[Employee Name]],Employees[[Employee Name]:[Office]],6))</f>
        <v>-----</v>
      </c>
      <c r="G3839" s="24"/>
      <c r="H3839" s="24"/>
      <c r="I3839" s="57"/>
      <c r="K3839" s="51" t="str">
        <f ca="1">LeaveTracker[[#This Row],[Days]]&amp;" "&amp;LeaveTracker[[#This Row],[Type of Leave]]</f>
        <v xml:space="preserve">0 </v>
      </c>
      <c r="L3839" s="23">
        <f ca="1">NETWORKDAYS(LeaveTracker[[#This Row],[Start Date]],LeaveTracker[[#This Row],[End Date]],lstHolidays)</f>
        <v>0</v>
      </c>
      <c r="M3839" s="27"/>
    </row>
    <row r="3840" spans="4:13" ht="30" customHeight="1" x14ac:dyDescent="0.3">
      <c r="D3840" s="19"/>
      <c r="E3840" s="51" t="str">
        <f>IF(ISBLANK(LeaveTracker[[#This Row],[Employee Name]]),"-----",VLOOKUP(LeaveTracker[[#This Row],[Employee Name]],Employees[[Employee Name]:[Office]],7))</f>
        <v>-----</v>
      </c>
      <c r="F3840" s="51" t="str">
        <f>IF(ISBLANK(LeaveTracker[[#This Row],[Employee Name]]),"-----",VLOOKUP(LeaveTracker[[#This Row],[Employee Name]],Employees[[Employee Name]:[Office]],6))</f>
        <v>-----</v>
      </c>
      <c r="G3840" s="24"/>
      <c r="H3840" s="24"/>
      <c r="I3840" s="57"/>
      <c r="K3840" s="51" t="str">
        <f ca="1">LeaveTracker[[#This Row],[Days]]&amp;" "&amp;LeaveTracker[[#This Row],[Type of Leave]]</f>
        <v xml:space="preserve">0 </v>
      </c>
      <c r="L3840" s="23">
        <f ca="1">NETWORKDAYS(LeaveTracker[[#This Row],[Start Date]],LeaveTracker[[#This Row],[End Date]],lstHolidays)</f>
        <v>0</v>
      </c>
      <c r="M3840" s="27"/>
    </row>
    <row r="3841" spans="4:13" ht="30" customHeight="1" x14ac:dyDescent="0.3">
      <c r="D3841" s="19"/>
      <c r="E3841" s="51" t="str">
        <f>IF(ISBLANK(LeaveTracker[[#This Row],[Employee Name]]),"-----",VLOOKUP(LeaveTracker[[#This Row],[Employee Name]],Employees[[Employee Name]:[Office]],7))</f>
        <v>-----</v>
      </c>
      <c r="F3841" s="51" t="str">
        <f>IF(ISBLANK(LeaveTracker[[#This Row],[Employee Name]]),"-----",VLOOKUP(LeaveTracker[[#This Row],[Employee Name]],Employees[[Employee Name]:[Office]],6))</f>
        <v>-----</v>
      </c>
      <c r="G3841" s="24"/>
      <c r="H3841" s="24"/>
      <c r="I3841" s="57"/>
      <c r="K3841" s="51" t="str">
        <f ca="1">LeaveTracker[[#This Row],[Days]]&amp;" "&amp;LeaveTracker[[#This Row],[Type of Leave]]</f>
        <v xml:space="preserve">0 </v>
      </c>
      <c r="L3841" s="23">
        <f ca="1">NETWORKDAYS(LeaveTracker[[#This Row],[Start Date]],LeaveTracker[[#This Row],[End Date]],lstHolidays)</f>
        <v>0</v>
      </c>
      <c r="M3841" s="27"/>
    </row>
    <row r="3842" spans="4:13" ht="30" customHeight="1" x14ac:dyDescent="0.3">
      <c r="D3842" s="19"/>
      <c r="E3842" s="51" t="str">
        <f>IF(ISBLANK(LeaveTracker[[#This Row],[Employee Name]]),"-----",VLOOKUP(LeaveTracker[[#This Row],[Employee Name]],Employees[[Employee Name]:[Office]],7))</f>
        <v>-----</v>
      </c>
      <c r="F3842" s="51" t="str">
        <f>IF(ISBLANK(LeaveTracker[[#This Row],[Employee Name]]),"-----",VLOOKUP(LeaveTracker[[#This Row],[Employee Name]],Employees[[Employee Name]:[Office]],6))</f>
        <v>-----</v>
      </c>
      <c r="G3842" s="24"/>
      <c r="H3842" s="24"/>
      <c r="I3842" s="57"/>
      <c r="K3842" s="51" t="str">
        <f ca="1">LeaveTracker[[#This Row],[Days]]&amp;" "&amp;LeaveTracker[[#This Row],[Type of Leave]]</f>
        <v xml:space="preserve">0 </v>
      </c>
      <c r="L3842" s="23">
        <f ca="1">NETWORKDAYS(LeaveTracker[[#This Row],[Start Date]],LeaveTracker[[#This Row],[End Date]],lstHolidays)</f>
        <v>0</v>
      </c>
      <c r="M3842" s="27"/>
    </row>
    <row r="3843" spans="4:13" ht="30" customHeight="1" x14ac:dyDescent="0.3">
      <c r="D3843" s="19"/>
      <c r="E3843" s="51" t="str">
        <f>IF(ISBLANK(LeaveTracker[[#This Row],[Employee Name]]),"-----",VLOOKUP(LeaveTracker[[#This Row],[Employee Name]],Employees[[Employee Name]:[Office]],7))</f>
        <v>-----</v>
      </c>
      <c r="F3843" s="51" t="str">
        <f>IF(ISBLANK(LeaveTracker[[#This Row],[Employee Name]]),"-----",VLOOKUP(LeaveTracker[[#This Row],[Employee Name]],Employees[[Employee Name]:[Office]],6))</f>
        <v>-----</v>
      </c>
      <c r="G3843" s="24"/>
      <c r="H3843" s="24"/>
      <c r="I3843" s="57"/>
      <c r="K3843" s="51" t="str">
        <f ca="1">LeaveTracker[[#This Row],[Days]]&amp;" "&amp;LeaveTracker[[#This Row],[Type of Leave]]</f>
        <v xml:space="preserve">0 </v>
      </c>
      <c r="L3843" s="23">
        <f ca="1">NETWORKDAYS(LeaveTracker[[#This Row],[Start Date]],LeaveTracker[[#This Row],[End Date]],lstHolidays)</f>
        <v>0</v>
      </c>
      <c r="M3843" s="27"/>
    </row>
    <row r="3844" spans="4:13" ht="30" customHeight="1" x14ac:dyDescent="0.3">
      <c r="D3844" s="19"/>
      <c r="E3844" s="51" t="str">
        <f>IF(ISBLANK(LeaveTracker[[#This Row],[Employee Name]]),"-----",VLOOKUP(LeaveTracker[[#This Row],[Employee Name]],Employees[[Employee Name]:[Office]],7))</f>
        <v>-----</v>
      </c>
      <c r="F3844" s="51" t="str">
        <f>IF(ISBLANK(LeaveTracker[[#This Row],[Employee Name]]),"-----",VLOOKUP(LeaveTracker[[#This Row],[Employee Name]],Employees[[Employee Name]:[Office]],6))</f>
        <v>-----</v>
      </c>
      <c r="G3844" s="24"/>
      <c r="H3844" s="24"/>
      <c r="I3844" s="57"/>
      <c r="K3844" s="51" t="str">
        <f ca="1">LeaveTracker[[#This Row],[Days]]&amp;" "&amp;LeaveTracker[[#This Row],[Type of Leave]]</f>
        <v xml:space="preserve">0 </v>
      </c>
      <c r="L3844" s="23">
        <f ca="1">NETWORKDAYS(LeaveTracker[[#This Row],[Start Date]],LeaveTracker[[#This Row],[End Date]],lstHolidays)</f>
        <v>0</v>
      </c>
      <c r="M3844" s="27"/>
    </row>
    <row r="3845" spans="4:13" ht="30" customHeight="1" x14ac:dyDescent="0.3">
      <c r="D3845" s="19"/>
      <c r="E3845" s="51" t="str">
        <f>IF(ISBLANK(LeaveTracker[[#This Row],[Employee Name]]),"-----",VLOOKUP(LeaveTracker[[#This Row],[Employee Name]],Employees[[Employee Name]:[Office]],7))</f>
        <v>-----</v>
      </c>
      <c r="F3845" s="51" t="str">
        <f>IF(ISBLANK(LeaveTracker[[#This Row],[Employee Name]]),"-----",VLOOKUP(LeaveTracker[[#This Row],[Employee Name]],Employees[[Employee Name]:[Office]],6))</f>
        <v>-----</v>
      </c>
      <c r="G3845" s="24"/>
      <c r="H3845" s="24"/>
      <c r="I3845" s="57"/>
      <c r="K3845" s="51" t="str">
        <f ca="1">LeaveTracker[[#This Row],[Days]]&amp;" "&amp;LeaveTracker[[#This Row],[Type of Leave]]</f>
        <v xml:space="preserve">0 </v>
      </c>
      <c r="L3845" s="23">
        <f ca="1">NETWORKDAYS(LeaveTracker[[#This Row],[Start Date]],LeaveTracker[[#This Row],[End Date]],lstHolidays)</f>
        <v>0</v>
      </c>
      <c r="M3845" s="27"/>
    </row>
    <row r="3846" spans="4:13" ht="30" customHeight="1" x14ac:dyDescent="0.3">
      <c r="D3846" s="19"/>
      <c r="E3846" s="51" t="str">
        <f>IF(ISBLANK(LeaveTracker[[#This Row],[Employee Name]]),"-----",VLOOKUP(LeaveTracker[[#This Row],[Employee Name]],Employees[[Employee Name]:[Office]],7))</f>
        <v>-----</v>
      </c>
      <c r="F3846" s="51" t="str">
        <f>IF(ISBLANK(LeaveTracker[[#This Row],[Employee Name]]),"-----",VLOOKUP(LeaveTracker[[#This Row],[Employee Name]],Employees[[Employee Name]:[Office]],6))</f>
        <v>-----</v>
      </c>
      <c r="G3846" s="24"/>
      <c r="H3846" s="24"/>
      <c r="I3846" s="57"/>
      <c r="K3846" s="51" t="str">
        <f ca="1">LeaveTracker[[#This Row],[Days]]&amp;" "&amp;LeaveTracker[[#This Row],[Type of Leave]]</f>
        <v xml:space="preserve">0 </v>
      </c>
      <c r="L3846" s="23">
        <f ca="1">NETWORKDAYS(LeaveTracker[[#This Row],[Start Date]],LeaveTracker[[#This Row],[End Date]],lstHolidays)</f>
        <v>0</v>
      </c>
      <c r="M3846" s="27"/>
    </row>
    <row r="3847" spans="4:13" ht="30" customHeight="1" x14ac:dyDescent="0.3">
      <c r="D3847" s="19"/>
      <c r="E3847" s="51" t="str">
        <f>IF(ISBLANK(LeaveTracker[[#This Row],[Employee Name]]),"-----",VLOOKUP(LeaveTracker[[#This Row],[Employee Name]],Employees[[Employee Name]:[Office]],7))</f>
        <v>-----</v>
      </c>
      <c r="F3847" s="51" t="str">
        <f>IF(ISBLANK(LeaveTracker[[#This Row],[Employee Name]]),"-----",VLOOKUP(LeaveTracker[[#This Row],[Employee Name]],Employees[[Employee Name]:[Office]],6))</f>
        <v>-----</v>
      </c>
      <c r="G3847" s="24"/>
      <c r="H3847" s="24"/>
      <c r="I3847" s="57"/>
      <c r="K3847" s="51" t="str">
        <f ca="1">LeaveTracker[[#This Row],[Days]]&amp;" "&amp;LeaveTracker[[#This Row],[Type of Leave]]</f>
        <v xml:space="preserve">0 </v>
      </c>
      <c r="L3847" s="23">
        <f ca="1">NETWORKDAYS(LeaveTracker[[#This Row],[Start Date]],LeaveTracker[[#This Row],[End Date]],lstHolidays)</f>
        <v>0</v>
      </c>
      <c r="M3847" s="27"/>
    </row>
    <row r="3848" spans="4:13" ht="30" customHeight="1" x14ac:dyDescent="0.3">
      <c r="D3848" s="19"/>
      <c r="E3848" s="51" t="str">
        <f>IF(ISBLANK(LeaveTracker[[#This Row],[Employee Name]]),"-----",VLOOKUP(LeaveTracker[[#This Row],[Employee Name]],Employees[[Employee Name]:[Office]],7))</f>
        <v>-----</v>
      </c>
      <c r="F3848" s="51" t="str">
        <f>IF(ISBLANK(LeaveTracker[[#This Row],[Employee Name]]),"-----",VLOOKUP(LeaveTracker[[#This Row],[Employee Name]],Employees[[Employee Name]:[Office]],6))</f>
        <v>-----</v>
      </c>
      <c r="G3848" s="24"/>
      <c r="H3848" s="24"/>
      <c r="I3848" s="57"/>
      <c r="K3848" s="51" t="str">
        <f ca="1">LeaveTracker[[#This Row],[Days]]&amp;" "&amp;LeaveTracker[[#This Row],[Type of Leave]]</f>
        <v xml:space="preserve">0 </v>
      </c>
      <c r="L3848" s="23">
        <f ca="1">NETWORKDAYS(LeaveTracker[[#This Row],[Start Date]],LeaveTracker[[#This Row],[End Date]],lstHolidays)</f>
        <v>0</v>
      </c>
      <c r="M3848" s="27"/>
    </row>
    <row r="3849" spans="4:13" ht="30" customHeight="1" x14ac:dyDescent="0.3">
      <c r="D3849" s="19"/>
      <c r="E3849" s="51" t="str">
        <f>IF(ISBLANK(LeaveTracker[[#This Row],[Employee Name]]),"-----",VLOOKUP(LeaveTracker[[#This Row],[Employee Name]],Employees[[Employee Name]:[Office]],7))</f>
        <v>-----</v>
      </c>
      <c r="F3849" s="51" t="str">
        <f>IF(ISBLANK(LeaveTracker[[#This Row],[Employee Name]]),"-----",VLOOKUP(LeaveTracker[[#This Row],[Employee Name]],Employees[[Employee Name]:[Office]],6))</f>
        <v>-----</v>
      </c>
      <c r="G3849" s="24"/>
      <c r="H3849" s="24"/>
      <c r="I3849" s="57"/>
      <c r="K3849" s="51" t="str">
        <f ca="1">LeaveTracker[[#This Row],[Days]]&amp;" "&amp;LeaveTracker[[#This Row],[Type of Leave]]</f>
        <v xml:space="preserve">0 </v>
      </c>
      <c r="L3849" s="23">
        <f ca="1">NETWORKDAYS(LeaveTracker[[#This Row],[Start Date]],LeaveTracker[[#This Row],[End Date]],lstHolidays)</f>
        <v>0</v>
      </c>
      <c r="M3849" s="27"/>
    </row>
    <row r="3850" spans="4:13" ht="30" customHeight="1" x14ac:dyDescent="0.3">
      <c r="D3850" s="19"/>
      <c r="E3850" s="51" t="str">
        <f>IF(ISBLANK(LeaveTracker[[#This Row],[Employee Name]]),"-----",VLOOKUP(LeaveTracker[[#This Row],[Employee Name]],Employees[[Employee Name]:[Office]],7))</f>
        <v>-----</v>
      </c>
      <c r="F3850" s="51" t="str">
        <f>IF(ISBLANK(LeaveTracker[[#This Row],[Employee Name]]),"-----",VLOOKUP(LeaveTracker[[#This Row],[Employee Name]],Employees[[Employee Name]:[Office]],6))</f>
        <v>-----</v>
      </c>
      <c r="G3850" s="24"/>
      <c r="H3850" s="24"/>
      <c r="I3850" s="57"/>
      <c r="K3850" s="51" t="str">
        <f ca="1">LeaveTracker[[#This Row],[Days]]&amp;" "&amp;LeaveTracker[[#This Row],[Type of Leave]]</f>
        <v xml:space="preserve">0 </v>
      </c>
      <c r="L3850" s="23">
        <f ca="1">NETWORKDAYS(LeaveTracker[[#This Row],[Start Date]],LeaveTracker[[#This Row],[End Date]],lstHolidays)</f>
        <v>0</v>
      </c>
      <c r="M3850" s="27"/>
    </row>
    <row r="3851" spans="4:13" ht="30" customHeight="1" x14ac:dyDescent="0.3">
      <c r="D3851" s="19"/>
      <c r="E3851" s="51" t="str">
        <f>IF(ISBLANK(LeaveTracker[[#This Row],[Employee Name]]),"-----",VLOOKUP(LeaveTracker[[#This Row],[Employee Name]],Employees[[Employee Name]:[Office]],7))</f>
        <v>-----</v>
      </c>
      <c r="F3851" s="51" t="str">
        <f>IF(ISBLANK(LeaveTracker[[#This Row],[Employee Name]]),"-----",VLOOKUP(LeaveTracker[[#This Row],[Employee Name]],Employees[[Employee Name]:[Office]],6))</f>
        <v>-----</v>
      </c>
      <c r="G3851" s="24"/>
      <c r="H3851" s="24"/>
      <c r="I3851" s="57"/>
      <c r="K3851" s="51" t="str">
        <f ca="1">LeaveTracker[[#This Row],[Days]]&amp;" "&amp;LeaveTracker[[#This Row],[Type of Leave]]</f>
        <v xml:space="preserve">0 </v>
      </c>
      <c r="L3851" s="23">
        <f ca="1">NETWORKDAYS(LeaveTracker[[#This Row],[Start Date]],LeaveTracker[[#This Row],[End Date]],lstHolidays)</f>
        <v>0</v>
      </c>
      <c r="M3851" s="27"/>
    </row>
    <row r="3852" spans="4:13" ht="30" customHeight="1" x14ac:dyDescent="0.3">
      <c r="D3852" s="19"/>
      <c r="E3852" s="51" t="str">
        <f>IF(ISBLANK(LeaveTracker[[#This Row],[Employee Name]]),"-----",VLOOKUP(LeaveTracker[[#This Row],[Employee Name]],Employees[[Employee Name]:[Office]],7))</f>
        <v>-----</v>
      </c>
      <c r="F3852" s="51" t="str">
        <f>IF(ISBLANK(LeaveTracker[[#This Row],[Employee Name]]),"-----",VLOOKUP(LeaveTracker[[#This Row],[Employee Name]],Employees[[Employee Name]:[Office]],6))</f>
        <v>-----</v>
      </c>
      <c r="G3852" s="24"/>
      <c r="H3852" s="24"/>
      <c r="I3852" s="57"/>
      <c r="K3852" s="51" t="str">
        <f ca="1">LeaveTracker[[#This Row],[Days]]&amp;" "&amp;LeaveTracker[[#This Row],[Type of Leave]]</f>
        <v xml:space="preserve">0 </v>
      </c>
      <c r="L3852" s="23">
        <f ca="1">NETWORKDAYS(LeaveTracker[[#This Row],[Start Date]],LeaveTracker[[#This Row],[End Date]],lstHolidays)</f>
        <v>0</v>
      </c>
      <c r="M3852" s="27"/>
    </row>
    <row r="3853" spans="4:13" ht="30" customHeight="1" x14ac:dyDescent="0.3">
      <c r="D3853" s="19"/>
      <c r="E3853" s="51" t="str">
        <f>IF(ISBLANK(LeaveTracker[[#This Row],[Employee Name]]),"-----",VLOOKUP(LeaveTracker[[#This Row],[Employee Name]],Employees[[Employee Name]:[Office]],7))</f>
        <v>-----</v>
      </c>
      <c r="F3853" s="51" t="str">
        <f>IF(ISBLANK(LeaveTracker[[#This Row],[Employee Name]]),"-----",VLOOKUP(LeaveTracker[[#This Row],[Employee Name]],Employees[[Employee Name]:[Office]],6))</f>
        <v>-----</v>
      </c>
      <c r="G3853" s="24"/>
      <c r="H3853" s="24"/>
      <c r="I3853" s="57"/>
      <c r="K3853" s="51" t="str">
        <f ca="1">LeaveTracker[[#This Row],[Days]]&amp;" "&amp;LeaveTracker[[#This Row],[Type of Leave]]</f>
        <v xml:space="preserve">0 </v>
      </c>
      <c r="L3853" s="23">
        <f ca="1">NETWORKDAYS(LeaveTracker[[#This Row],[Start Date]],LeaveTracker[[#This Row],[End Date]],lstHolidays)</f>
        <v>0</v>
      </c>
      <c r="M3853" s="27"/>
    </row>
    <row r="3854" spans="4:13" ht="30" customHeight="1" x14ac:dyDescent="0.3">
      <c r="D3854" s="19"/>
      <c r="E3854" s="51" t="str">
        <f>IF(ISBLANK(LeaveTracker[[#This Row],[Employee Name]]),"-----",VLOOKUP(LeaveTracker[[#This Row],[Employee Name]],Employees[[Employee Name]:[Office]],7))</f>
        <v>-----</v>
      </c>
      <c r="F3854" s="51" t="str">
        <f>IF(ISBLANK(LeaveTracker[[#This Row],[Employee Name]]),"-----",VLOOKUP(LeaveTracker[[#This Row],[Employee Name]],Employees[[Employee Name]:[Office]],6))</f>
        <v>-----</v>
      </c>
      <c r="G3854" s="24"/>
      <c r="H3854" s="24"/>
      <c r="I3854" s="57"/>
      <c r="K3854" s="51" t="str">
        <f ca="1">LeaveTracker[[#This Row],[Days]]&amp;" "&amp;LeaveTracker[[#This Row],[Type of Leave]]</f>
        <v xml:space="preserve">0 </v>
      </c>
      <c r="L3854" s="23">
        <f ca="1">NETWORKDAYS(LeaveTracker[[#This Row],[Start Date]],LeaveTracker[[#This Row],[End Date]],lstHolidays)</f>
        <v>0</v>
      </c>
      <c r="M3854" s="27"/>
    </row>
    <row r="3855" spans="4:13" ht="30" customHeight="1" x14ac:dyDescent="0.3">
      <c r="D3855" s="19"/>
      <c r="E3855" s="51" t="str">
        <f>IF(ISBLANK(LeaveTracker[[#This Row],[Employee Name]]),"-----",VLOOKUP(LeaveTracker[[#This Row],[Employee Name]],Employees[[Employee Name]:[Office]],7))</f>
        <v>-----</v>
      </c>
      <c r="F3855" s="51" t="str">
        <f>IF(ISBLANK(LeaveTracker[[#This Row],[Employee Name]]),"-----",VLOOKUP(LeaveTracker[[#This Row],[Employee Name]],Employees[[Employee Name]:[Office]],6))</f>
        <v>-----</v>
      </c>
      <c r="G3855" s="24"/>
      <c r="H3855" s="24"/>
      <c r="I3855" s="57"/>
      <c r="K3855" s="51" t="str">
        <f ca="1">LeaveTracker[[#This Row],[Days]]&amp;" "&amp;LeaveTracker[[#This Row],[Type of Leave]]</f>
        <v xml:space="preserve">0 </v>
      </c>
      <c r="L3855" s="23">
        <f ca="1">NETWORKDAYS(LeaveTracker[[#This Row],[Start Date]],LeaveTracker[[#This Row],[End Date]],lstHolidays)</f>
        <v>0</v>
      </c>
      <c r="M3855" s="27"/>
    </row>
    <row r="3856" spans="4:13" ht="30" customHeight="1" x14ac:dyDescent="0.3">
      <c r="D3856" s="19"/>
      <c r="E3856" s="51" t="str">
        <f>IF(ISBLANK(LeaveTracker[[#This Row],[Employee Name]]),"-----",VLOOKUP(LeaveTracker[[#This Row],[Employee Name]],Employees[[Employee Name]:[Office]],7))</f>
        <v>-----</v>
      </c>
      <c r="F3856" s="51" t="str">
        <f>IF(ISBLANK(LeaveTracker[[#This Row],[Employee Name]]),"-----",VLOOKUP(LeaveTracker[[#This Row],[Employee Name]],Employees[[Employee Name]:[Office]],6))</f>
        <v>-----</v>
      </c>
      <c r="G3856" s="24"/>
      <c r="H3856" s="24"/>
      <c r="I3856" s="57"/>
      <c r="K3856" s="51" t="str">
        <f ca="1">LeaveTracker[[#This Row],[Days]]&amp;" "&amp;LeaveTracker[[#This Row],[Type of Leave]]</f>
        <v xml:space="preserve">0 </v>
      </c>
      <c r="L3856" s="23">
        <f ca="1">NETWORKDAYS(LeaveTracker[[#This Row],[Start Date]],LeaveTracker[[#This Row],[End Date]],lstHolidays)</f>
        <v>0</v>
      </c>
      <c r="M3856" s="27"/>
    </row>
    <row r="3857" spans="4:13" ht="30" customHeight="1" x14ac:dyDescent="0.3">
      <c r="D3857" s="19"/>
      <c r="E3857" s="51" t="str">
        <f>IF(ISBLANK(LeaveTracker[[#This Row],[Employee Name]]),"-----",VLOOKUP(LeaveTracker[[#This Row],[Employee Name]],Employees[[Employee Name]:[Office]],7))</f>
        <v>-----</v>
      </c>
      <c r="F3857" s="51" t="str">
        <f>IF(ISBLANK(LeaveTracker[[#This Row],[Employee Name]]),"-----",VLOOKUP(LeaveTracker[[#This Row],[Employee Name]],Employees[[Employee Name]:[Office]],6))</f>
        <v>-----</v>
      </c>
      <c r="G3857" s="24"/>
      <c r="H3857" s="24"/>
      <c r="I3857" s="57"/>
      <c r="K3857" s="51" t="str">
        <f ca="1">LeaveTracker[[#This Row],[Days]]&amp;" "&amp;LeaveTracker[[#This Row],[Type of Leave]]</f>
        <v xml:space="preserve">0 </v>
      </c>
      <c r="L3857" s="23">
        <f ca="1">NETWORKDAYS(LeaveTracker[[#This Row],[Start Date]],LeaveTracker[[#This Row],[End Date]],lstHolidays)</f>
        <v>0</v>
      </c>
      <c r="M3857" s="27"/>
    </row>
    <row r="3858" spans="4:13" ht="30" customHeight="1" x14ac:dyDescent="0.3">
      <c r="D3858" s="19"/>
      <c r="E3858" s="51" t="str">
        <f>IF(ISBLANK(LeaveTracker[[#This Row],[Employee Name]]),"-----",VLOOKUP(LeaveTracker[[#This Row],[Employee Name]],Employees[[Employee Name]:[Office]],7))</f>
        <v>-----</v>
      </c>
      <c r="F3858" s="51" t="str">
        <f>IF(ISBLANK(LeaveTracker[[#This Row],[Employee Name]]),"-----",VLOOKUP(LeaveTracker[[#This Row],[Employee Name]],Employees[[Employee Name]:[Office]],6))</f>
        <v>-----</v>
      </c>
      <c r="G3858" s="24"/>
      <c r="H3858" s="24"/>
      <c r="I3858" s="57"/>
      <c r="K3858" s="51" t="str">
        <f ca="1">LeaveTracker[[#This Row],[Days]]&amp;" "&amp;LeaveTracker[[#This Row],[Type of Leave]]</f>
        <v xml:space="preserve">0 </v>
      </c>
      <c r="L3858" s="23">
        <f ca="1">NETWORKDAYS(LeaveTracker[[#This Row],[Start Date]],LeaveTracker[[#This Row],[End Date]],lstHolidays)</f>
        <v>0</v>
      </c>
      <c r="M3858" s="27"/>
    </row>
    <row r="3859" spans="4:13" ht="30" customHeight="1" x14ac:dyDescent="0.3">
      <c r="D3859" s="19"/>
      <c r="E3859" s="51" t="str">
        <f>IF(ISBLANK(LeaveTracker[[#This Row],[Employee Name]]),"-----",VLOOKUP(LeaveTracker[[#This Row],[Employee Name]],Employees[[Employee Name]:[Office]],7))</f>
        <v>-----</v>
      </c>
      <c r="F3859" s="51" t="str">
        <f>IF(ISBLANK(LeaveTracker[[#This Row],[Employee Name]]),"-----",VLOOKUP(LeaveTracker[[#This Row],[Employee Name]],Employees[[Employee Name]:[Office]],6))</f>
        <v>-----</v>
      </c>
      <c r="G3859" s="24"/>
      <c r="H3859" s="24"/>
      <c r="I3859" s="57"/>
      <c r="K3859" s="51" t="str">
        <f ca="1">LeaveTracker[[#This Row],[Days]]&amp;" "&amp;LeaveTracker[[#This Row],[Type of Leave]]</f>
        <v xml:space="preserve">0 </v>
      </c>
      <c r="L3859" s="23">
        <f ca="1">NETWORKDAYS(LeaveTracker[[#This Row],[Start Date]],LeaveTracker[[#This Row],[End Date]],lstHolidays)</f>
        <v>0</v>
      </c>
      <c r="M3859" s="27"/>
    </row>
    <row r="3860" spans="4:13" ht="30" customHeight="1" x14ac:dyDescent="0.3">
      <c r="D3860" s="19"/>
      <c r="E3860" s="51" t="str">
        <f>IF(ISBLANK(LeaveTracker[[#This Row],[Employee Name]]),"-----",VLOOKUP(LeaveTracker[[#This Row],[Employee Name]],Employees[[Employee Name]:[Office]],7))</f>
        <v>-----</v>
      </c>
      <c r="F3860" s="51" t="str">
        <f>IF(ISBLANK(LeaveTracker[[#This Row],[Employee Name]]),"-----",VLOOKUP(LeaveTracker[[#This Row],[Employee Name]],Employees[[Employee Name]:[Office]],6))</f>
        <v>-----</v>
      </c>
      <c r="G3860" s="24"/>
      <c r="H3860" s="24"/>
      <c r="I3860" s="57"/>
      <c r="K3860" s="51" t="str">
        <f ca="1">LeaveTracker[[#This Row],[Days]]&amp;" "&amp;LeaveTracker[[#This Row],[Type of Leave]]</f>
        <v xml:space="preserve">0 </v>
      </c>
      <c r="L3860" s="23">
        <f ca="1">NETWORKDAYS(LeaveTracker[[#This Row],[Start Date]],LeaveTracker[[#This Row],[End Date]],lstHolidays)</f>
        <v>0</v>
      </c>
      <c r="M3860" s="27"/>
    </row>
    <row r="3861" spans="4:13" ht="30" customHeight="1" x14ac:dyDescent="0.3">
      <c r="D3861" s="19"/>
      <c r="E3861" s="51" t="str">
        <f>IF(ISBLANK(LeaveTracker[[#This Row],[Employee Name]]),"-----",VLOOKUP(LeaveTracker[[#This Row],[Employee Name]],Employees[[Employee Name]:[Office]],7))</f>
        <v>-----</v>
      </c>
      <c r="F3861" s="51" t="str">
        <f>IF(ISBLANK(LeaveTracker[[#This Row],[Employee Name]]),"-----",VLOOKUP(LeaveTracker[[#This Row],[Employee Name]],Employees[[Employee Name]:[Office]],6))</f>
        <v>-----</v>
      </c>
      <c r="G3861" s="24"/>
      <c r="H3861" s="24"/>
      <c r="I3861" s="57"/>
      <c r="K3861" s="51" t="str">
        <f ca="1">LeaveTracker[[#This Row],[Days]]&amp;" "&amp;LeaveTracker[[#This Row],[Type of Leave]]</f>
        <v xml:space="preserve">0 </v>
      </c>
      <c r="L3861" s="23">
        <f ca="1">NETWORKDAYS(LeaveTracker[[#This Row],[Start Date]],LeaveTracker[[#This Row],[End Date]],lstHolidays)</f>
        <v>0</v>
      </c>
      <c r="M3861" s="27"/>
    </row>
    <row r="3862" spans="4:13" ht="30" customHeight="1" x14ac:dyDescent="0.3">
      <c r="D3862" s="19"/>
      <c r="E3862" s="51" t="str">
        <f>IF(ISBLANK(LeaveTracker[[#This Row],[Employee Name]]),"-----",VLOOKUP(LeaveTracker[[#This Row],[Employee Name]],Employees[[Employee Name]:[Office]],7))</f>
        <v>-----</v>
      </c>
      <c r="F3862" s="51" t="str">
        <f>IF(ISBLANK(LeaveTracker[[#This Row],[Employee Name]]),"-----",VLOOKUP(LeaveTracker[[#This Row],[Employee Name]],Employees[[Employee Name]:[Office]],6))</f>
        <v>-----</v>
      </c>
      <c r="G3862" s="24"/>
      <c r="H3862" s="24"/>
      <c r="I3862" s="57"/>
      <c r="K3862" s="51" t="str">
        <f ca="1">LeaveTracker[[#This Row],[Days]]&amp;" "&amp;LeaveTracker[[#This Row],[Type of Leave]]</f>
        <v xml:space="preserve">0 </v>
      </c>
      <c r="L3862" s="23">
        <f ca="1">NETWORKDAYS(LeaveTracker[[#This Row],[Start Date]],LeaveTracker[[#This Row],[End Date]],lstHolidays)</f>
        <v>0</v>
      </c>
      <c r="M3862" s="27"/>
    </row>
    <row r="3863" spans="4:13" ht="30" customHeight="1" x14ac:dyDescent="0.3">
      <c r="D3863" s="19"/>
      <c r="E3863" s="51" t="str">
        <f>IF(ISBLANK(LeaveTracker[[#This Row],[Employee Name]]),"-----",VLOOKUP(LeaveTracker[[#This Row],[Employee Name]],Employees[[Employee Name]:[Office]],7))</f>
        <v>-----</v>
      </c>
      <c r="F3863" s="51" t="str">
        <f>IF(ISBLANK(LeaveTracker[[#This Row],[Employee Name]]),"-----",VLOOKUP(LeaveTracker[[#This Row],[Employee Name]],Employees[[Employee Name]:[Office]],6))</f>
        <v>-----</v>
      </c>
      <c r="G3863" s="24"/>
      <c r="H3863" s="24"/>
      <c r="I3863" s="57"/>
      <c r="K3863" s="51" t="str">
        <f ca="1">LeaveTracker[[#This Row],[Days]]&amp;" "&amp;LeaveTracker[[#This Row],[Type of Leave]]</f>
        <v xml:space="preserve">0 </v>
      </c>
      <c r="L3863" s="23">
        <f ca="1">NETWORKDAYS(LeaveTracker[[#This Row],[Start Date]],LeaveTracker[[#This Row],[End Date]],lstHolidays)</f>
        <v>0</v>
      </c>
      <c r="M3863" s="27"/>
    </row>
    <row r="3864" spans="4:13" ht="30" customHeight="1" x14ac:dyDescent="0.3">
      <c r="D3864" s="19"/>
      <c r="E3864" s="51" t="str">
        <f>IF(ISBLANK(LeaveTracker[[#This Row],[Employee Name]]),"-----",VLOOKUP(LeaveTracker[[#This Row],[Employee Name]],Employees[[Employee Name]:[Office]],7))</f>
        <v>-----</v>
      </c>
      <c r="F3864" s="51" t="str">
        <f>IF(ISBLANK(LeaveTracker[[#This Row],[Employee Name]]),"-----",VLOOKUP(LeaveTracker[[#This Row],[Employee Name]],Employees[[Employee Name]:[Office]],6))</f>
        <v>-----</v>
      </c>
      <c r="G3864" s="24"/>
      <c r="H3864" s="24"/>
      <c r="I3864" s="57"/>
      <c r="K3864" s="51" t="str">
        <f ca="1">LeaveTracker[[#This Row],[Days]]&amp;" "&amp;LeaveTracker[[#This Row],[Type of Leave]]</f>
        <v xml:space="preserve">0 </v>
      </c>
      <c r="L3864" s="23">
        <f ca="1">NETWORKDAYS(LeaveTracker[[#This Row],[Start Date]],LeaveTracker[[#This Row],[End Date]],lstHolidays)</f>
        <v>0</v>
      </c>
      <c r="M3864" s="27"/>
    </row>
    <row r="3865" spans="4:13" ht="30" customHeight="1" x14ac:dyDescent="0.3">
      <c r="D3865" s="19"/>
      <c r="E3865" s="51" t="str">
        <f>IF(ISBLANK(LeaveTracker[[#This Row],[Employee Name]]),"-----",VLOOKUP(LeaveTracker[[#This Row],[Employee Name]],Employees[[Employee Name]:[Office]],7))</f>
        <v>-----</v>
      </c>
      <c r="F3865" s="51" t="str">
        <f>IF(ISBLANK(LeaveTracker[[#This Row],[Employee Name]]),"-----",VLOOKUP(LeaveTracker[[#This Row],[Employee Name]],Employees[[Employee Name]:[Office]],6))</f>
        <v>-----</v>
      </c>
      <c r="G3865" s="24"/>
      <c r="H3865" s="24"/>
      <c r="I3865" s="57"/>
      <c r="K3865" s="51" t="str">
        <f ca="1">LeaveTracker[[#This Row],[Days]]&amp;" "&amp;LeaveTracker[[#This Row],[Type of Leave]]</f>
        <v xml:space="preserve">0 </v>
      </c>
      <c r="L3865" s="23">
        <f ca="1">NETWORKDAYS(LeaveTracker[[#This Row],[Start Date]],LeaveTracker[[#This Row],[End Date]],lstHolidays)</f>
        <v>0</v>
      </c>
      <c r="M3865" s="27"/>
    </row>
    <row r="3866" spans="4:13" ht="30" customHeight="1" x14ac:dyDescent="0.3">
      <c r="D3866" s="19"/>
      <c r="E3866" s="51" t="str">
        <f>IF(ISBLANK(LeaveTracker[[#This Row],[Employee Name]]),"-----",VLOOKUP(LeaveTracker[[#This Row],[Employee Name]],Employees[[Employee Name]:[Office]],7))</f>
        <v>-----</v>
      </c>
      <c r="F3866" s="51" t="str">
        <f>IF(ISBLANK(LeaveTracker[[#This Row],[Employee Name]]),"-----",VLOOKUP(LeaveTracker[[#This Row],[Employee Name]],Employees[[Employee Name]:[Office]],6))</f>
        <v>-----</v>
      </c>
      <c r="G3866" s="24"/>
      <c r="H3866" s="24"/>
      <c r="I3866" s="57"/>
      <c r="K3866" s="51" t="str">
        <f ca="1">LeaveTracker[[#This Row],[Days]]&amp;" "&amp;LeaveTracker[[#This Row],[Type of Leave]]</f>
        <v xml:space="preserve">0 </v>
      </c>
      <c r="L3866" s="23">
        <f ca="1">NETWORKDAYS(LeaveTracker[[#This Row],[Start Date]],LeaveTracker[[#This Row],[End Date]],lstHolidays)</f>
        <v>0</v>
      </c>
      <c r="M3866" s="27"/>
    </row>
    <row r="3867" spans="4:13" ht="30" customHeight="1" x14ac:dyDescent="0.3">
      <c r="D3867" s="19"/>
      <c r="E3867" s="51" t="str">
        <f>IF(ISBLANK(LeaveTracker[[#This Row],[Employee Name]]),"-----",VLOOKUP(LeaveTracker[[#This Row],[Employee Name]],Employees[[Employee Name]:[Office]],7))</f>
        <v>-----</v>
      </c>
      <c r="F3867" s="51" t="str">
        <f>IF(ISBLANK(LeaveTracker[[#This Row],[Employee Name]]),"-----",VLOOKUP(LeaveTracker[[#This Row],[Employee Name]],Employees[[Employee Name]:[Office]],6))</f>
        <v>-----</v>
      </c>
      <c r="G3867" s="24"/>
      <c r="H3867" s="24"/>
      <c r="I3867" s="57"/>
      <c r="K3867" s="51" t="str">
        <f ca="1">LeaveTracker[[#This Row],[Days]]&amp;" "&amp;LeaveTracker[[#This Row],[Type of Leave]]</f>
        <v xml:space="preserve">0 </v>
      </c>
      <c r="L3867" s="23">
        <f ca="1">NETWORKDAYS(LeaveTracker[[#This Row],[Start Date]],LeaveTracker[[#This Row],[End Date]],lstHolidays)</f>
        <v>0</v>
      </c>
      <c r="M3867" s="27"/>
    </row>
    <row r="3868" spans="4:13" ht="30" customHeight="1" x14ac:dyDescent="0.3">
      <c r="D3868" s="19"/>
      <c r="E3868" s="51" t="str">
        <f>IF(ISBLANK(LeaveTracker[[#This Row],[Employee Name]]),"-----",VLOOKUP(LeaveTracker[[#This Row],[Employee Name]],Employees[[Employee Name]:[Office]],7))</f>
        <v>-----</v>
      </c>
      <c r="F3868" s="51" t="str">
        <f>IF(ISBLANK(LeaveTracker[[#This Row],[Employee Name]]),"-----",VLOOKUP(LeaveTracker[[#This Row],[Employee Name]],Employees[[Employee Name]:[Office]],6))</f>
        <v>-----</v>
      </c>
      <c r="G3868" s="24"/>
      <c r="H3868" s="24"/>
      <c r="I3868" s="57"/>
      <c r="K3868" s="51" t="str">
        <f ca="1">LeaveTracker[[#This Row],[Days]]&amp;" "&amp;LeaveTracker[[#This Row],[Type of Leave]]</f>
        <v xml:space="preserve">0 </v>
      </c>
      <c r="L3868" s="23">
        <f ca="1">NETWORKDAYS(LeaveTracker[[#This Row],[Start Date]],LeaveTracker[[#This Row],[End Date]],lstHolidays)</f>
        <v>0</v>
      </c>
      <c r="M3868" s="27"/>
    </row>
    <row r="3869" spans="4:13" ht="30" customHeight="1" x14ac:dyDescent="0.3">
      <c r="D3869" s="19"/>
      <c r="E3869" s="51" t="str">
        <f>IF(ISBLANK(LeaveTracker[[#This Row],[Employee Name]]),"-----",VLOOKUP(LeaveTracker[[#This Row],[Employee Name]],Employees[[Employee Name]:[Office]],7))</f>
        <v>-----</v>
      </c>
      <c r="F3869" s="51" t="str">
        <f>IF(ISBLANK(LeaveTracker[[#This Row],[Employee Name]]),"-----",VLOOKUP(LeaveTracker[[#This Row],[Employee Name]],Employees[[Employee Name]:[Office]],6))</f>
        <v>-----</v>
      </c>
      <c r="G3869" s="24"/>
      <c r="H3869" s="24"/>
      <c r="I3869" s="57"/>
      <c r="K3869" s="51" t="str">
        <f ca="1">LeaveTracker[[#This Row],[Days]]&amp;" "&amp;LeaveTracker[[#This Row],[Type of Leave]]</f>
        <v xml:space="preserve">0 </v>
      </c>
      <c r="L3869" s="23">
        <f ca="1">NETWORKDAYS(LeaveTracker[[#This Row],[Start Date]],LeaveTracker[[#This Row],[End Date]],lstHolidays)</f>
        <v>0</v>
      </c>
      <c r="M3869" s="27"/>
    </row>
    <row r="3870" spans="4:13" ht="30" customHeight="1" x14ac:dyDescent="0.3">
      <c r="D3870" s="19"/>
      <c r="E3870" s="51" t="str">
        <f>IF(ISBLANK(LeaveTracker[[#This Row],[Employee Name]]),"-----",VLOOKUP(LeaveTracker[[#This Row],[Employee Name]],Employees[[Employee Name]:[Office]],7))</f>
        <v>-----</v>
      </c>
      <c r="F3870" s="51" t="str">
        <f>IF(ISBLANK(LeaveTracker[[#This Row],[Employee Name]]),"-----",VLOOKUP(LeaveTracker[[#This Row],[Employee Name]],Employees[[Employee Name]:[Office]],6))</f>
        <v>-----</v>
      </c>
      <c r="G3870" s="24"/>
      <c r="H3870" s="24"/>
      <c r="I3870" s="57"/>
      <c r="K3870" s="51" t="str">
        <f ca="1">LeaveTracker[[#This Row],[Days]]&amp;" "&amp;LeaveTracker[[#This Row],[Type of Leave]]</f>
        <v xml:space="preserve">0 </v>
      </c>
      <c r="L3870" s="23">
        <f ca="1">NETWORKDAYS(LeaveTracker[[#This Row],[Start Date]],LeaveTracker[[#This Row],[End Date]],lstHolidays)</f>
        <v>0</v>
      </c>
      <c r="M3870" s="27"/>
    </row>
    <row r="3871" spans="4:13" ht="30" customHeight="1" x14ac:dyDescent="0.3">
      <c r="D3871" s="19"/>
      <c r="E3871" s="51" t="str">
        <f>IF(ISBLANK(LeaveTracker[[#This Row],[Employee Name]]),"-----",VLOOKUP(LeaveTracker[[#This Row],[Employee Name]],Employees[[Employee Name]:[Office]],7))</f>
        <v>-----</v>
      </c>
      <c r="F3871" s="51" t="str">
        <f>IF(ISBLANK(LeaveTracker[[#This Row],[Employee Name]]),"-----",VLOOKUP(LeaveTracker[[#This Row],[Employee Name]],Employees[[Employee Name]:[Office]],6))</f>
        <v>-----</v>
      </c>
      <c r="G3871" s="24"/>
      <c r="H3871" s="24"/>
      <c r="I3871" s="57"/>
      <c r="K3871" s="51" t="str">
        <f ca="1">LeaveTracker[[#This Row],[Days]]&amp;" "&amp;LeaveTracker[[#This Row],[Type of Leave]]</f>
        <v xml:space="preserve">0 </v>
      </c>
      <c r="L3871" s="23">
        <f ca="1">NETWORKDAYS(LeaveTracker[[#This Row],[Start Date]],LeaveTracker[[#This Row],[End Date]],lstHolidays)</f>
        <v>0</v>
      </c>
      <c r="M3871" s="27"/>
    </row>
    <row r="3872" spans="4:13" ht="30" customHeight="1" x14ac:dyDescent="0.3">
      <c r="D3872" s="19"/>
      <c r="E3872" s="51" t="str">
        <f>IF(ISBLANK(LeaveTracker[[#This Row],[Employee Name]]),"-----",VLOOKUP(LeaveTracker[[#This Row],[Employee Name]],Employees[[Employee Name]:[Office]],7))</f>
        <v>-----</v>
      </c>
      <c r="F3872" s="51" t="str">
        <f>IF(ISBLANK(LeaveTracker[[#This Row],[Employee Name]]),"-----",VLOOKUP(LeaveTracker[[#This Row],[Employee Name]],Employees[[Employee Name]:[Office]],6))</f>
        <v>-----</v>
      </c>
      <c r="G3872" s="24"/>
      <c r="H3872" s="24"/>
      <c r="I3872" s="57"/>
      <c r="K3872" s="51" t="str">
        <f ca="1">LeaveTracker[[#This Row],[Days]]&amp;" "&amp;LeaveTracker[[#This Row],[Type of Leave]]</f>
        <v xml:space="preserve">0 </v>
      </c>
      <c r="L3872" s="23">
        <f ca="1">NETWORKDAYS(LeaveTracker[[#This Row],[Start Date]],LeaveTracker[[#This Row],[End Date]],lstHolidays)</f>
        <v>0</v>
      </c>
      <c r="M3872" s="27"/>
    </row>
    <row r="3873" spans="4:13" ht="30" customHeight="1" x14ac:dyDescent="0.3">
      <c r="D3873" s="19"/>
      <c r="E3873" s="51" t="str">
        <f>IF(ISBLANK(LeaveTracker[[#This Row],[Employee Name]]),"-----",VLOOKUP(LeaveTracker[[#This Row],[Employee Name]],Employees[[Employee Name]:[Office]],7))</f>
        <v>-----</v>
      </c>
      <c r="F3873" s="51" t="str">
        <f>IF(ISBLANK(LeaveTracker[[#This Row],[Employee Name]]),"-----",VLOOKUP(LeaveTracker[[#This Row],[Employee Name]],Employees[[Employee Name]:[Office]],6))</f>
        <v>-----</v>
      </c>
      <c r="G3873" s="24"/>
      <c r="H3873" s="24"/>
      <c r="I3873" s="57"/>
      <c r="K3873" s="51" t="str">
        <f ca="1">LeaveTracker[[#This Row],[Days]]&amp;" "&amp;LeaveTracker[[#This Row],[Type of Leave]]</f>
        <v xml:space="preserve">0 </v>
      </c>
      <c r="L3873" s="23">
        <f ca="1">NETWORKDAYS(LeaveTracker[[#This Row],[Start Date]],LeaveTracker[[#This Row],[End Date]],lstHolidays)</f>
        <v>0</v>
      </c>
      <c r="M3873" s="27"/>
    </row>
    <row r="3874" spans="4:13" ht="30" customHeight="1" x14ac:dyDescent="0.3">
      <c r="D3874" s="19"/>
      <c r="E3874" s="51" t="str">
        <f>IF(ISBLANK(LeaveTracker[[#This Row],[Employee Name]]),"-----",VLOOKUP(LeaveTracker[[#This Row],[Employee Name]],Employees[[Employee Name]:[Office]],7))</f>
        <v>-----</v>
      </c>
      <c r="F3874" s="51" t="str">
        <f>IF(ISBLANK(LeaveTracker[[#This Row],[Employee Name]]),"-----",VLOOKUP(LeaveTracker[[#This Row],[Employee Name]],Employees[[Employee Name]:[Office]],6))</f>
        <v>-----</v>
      </c>
      <c r="G3874" s="24"/>
      <c r="H3874" s="24"/>
      <c r="I3874" s="57"/>
      <c r="K3874" s="51" t="str">
        <f ca="1">LeaveTracker[[#This Row],[Days]]&amp;" "&amp;LeaveTracker[[#This Row],[Type of Leave]]</f>
        <v xml:space="preserve">0 </v>
      </c>
      <c r="L3874" s="23">
        <f ca="1">NETWORKDAYS(LeaveTracker[[#This Row],[Start Date]],LeaveTracker[[#This Row],[End Date]],lstHolidays)</f>
        <v>0</v>
      </c>
      <c r="M3874" s="27"/>
    </row>
    <row r="3875" spans="4:13" ht="30" customHeight="1" x14ac:dyDescent="0.3">
      <c r="D3875" s="19"/>
      <c r="E3875" s="51" t="str">
        <f>IF(ISBLANK(LeaveTracker[[#This Row],[Employee Name]]),"-----",VLOOKUP(LeaveTracker[[#This Row],[Employee Name]],Employees[[Employee Name]:[Office]],7))</f>
        <v>-----</v>
      </c>
      <c r="F3875" s="51" t="str">
        <f>IF(ISBLANK(LeaveTracker[[#This Row],[Employee Name]]),"-----",VLOOKUP(LeaveTracker[[#This Row],[Employee Name]],Employees[[Employee Name]:[Office]],6))</f>
        <v>-----</v>
      </c>
      <c r="G3875" s="24"/>
      <c r="H3875" s="24"/>
      <c r="I3875" s="57"/>
      <c r="K3875" s="51" t="str">
        <f ca="1">LeaveTracker[[#This Row],[Days]]&amp;" "&amp;LeaveTracker[[#This Row],[Type of Leave]]</f>
        <v xml:space="preserve">0 </v>
      </c>
      <c r="L3875" s="23">
        <f ca="1">NETWORKDAYS(LeaveTracker[[#This Row],[Start Date]],LeaveTracker[[#This Row],[End Date]],lstHolidays)</f>
        <v>0</v>
      </c>
      <c r="M3875" s="27"/>
    </row>
    <row r="3876" spans="4:13" ht="30" customHeight="1" x14ac:dyDescent="0.3">
      <c r="D3876" s="19"/>
      <c r="E3876" s="51" t="str">
        <f>IF(ISBLANK(LeaveTracker[[#This Row],[Employee Name]]),"-----",VLOOKUP(LeaveTracker[[#This Row],[Employee Name]],Employees[[Employee Name]:[Office]],7))</f>
        <v>-----</v>
      </c>
      <c r="F3876" s="51" t="str">
        <f>IF(ISBLANK(LeaveTracker[[#This Row],[Employee Name]]),"-----",VLOOKUP(LeaveTracker[[#This Row],[Employee Name]],Employees[[Employee Name]:[Office]],6))</f>
        <v>-----</v>
      </c>
      <c r="G3876" s="24"/>
      <c r="H3876" s="24"/>
      <c r="I3876" s="57"/>
      <c r="K3876" s="51" t="str">
        <f ca="1">LeaveTracker[[#This Row],[Days]]&amp;" "&amp;LeaveTracker[[#This Row],[Type of Leave]]</f>
        <v xml:space="preserve">0 </v>
      </c>
      <c r="L3876" s="23">
        <f ca="1">NETWORKDAYS(LeaveTracker[[#This Row],[Start Date]],LeaveTracker[[#This Row],[End Date]],lstHolidays)</f>
        <v>0</v>
      </c>
      <c r="M3876" s="27"/>
    </row>
    <row r="3877" spans="4:13" ht="30" customHeight="1" x14ac:dyDescent="0.3">
      <c r="D3877" s="19"/>
      <c r="E3877" s="51" t="str">
        <f>IF(ISBLANK(LeaveTracker[[#This Row],[Employee Name]]),"-----",VLOOKUP(LeaveTracker[[#This Row],[Employee Name]],Employees[[Employee Name]:[Office]],7))</f>
        <v>-----</v>
      </c>
      <c r="F3877" s="51" t="str">
        <f>IF(ISBLANK(LeaveTracker[[#This Row],[Employee Name]]),"-----",VLOOKUP(LeaveTracker[[#This Row],[Employee Name]],Employees[[Employee Name]:[Office]],6))</f>
        <v>-----</v>
      </c>
      <c r="G3877" s="24"/>
      <c r="H3877" s="24"/>
      <c r="I3877" s="57"/>
      <c r="K3877" s="51" t="str">
        <f ca="1">LeaveTracker[[#This Row],[Days]]&amp;" "&amp;LeaveTracker[[#This Row],[Type of Leave]]</f>
        <v xml:space="preserve">0 </v>
      </c>
      <c r="L3877" s="23">
        <f ca="1">NETWORKDAYS(LeaveTracker[[#This Row],[Start Date]],LeaveTracker[[#This Row],[End Date]],lstHolidays)</f>
        <v>0</v>
      </c>
      <c r="M3877" s="27"/>
    </row>
    <row r="3878" spans="4:13" ht="30" customHeight="1" x14ac:dyDescent="0.3">
      <c r="D3878" s="19"/>
      <c r="E3878" s="51" t="str">
        <f>IF(ISBLANK(LeaveTracker[[#This Row],[Employee Name]]),"-----",VLOOKUP(LeaveTracker[[#This Row],[Employee Name]],Employees[[Employee Name]:[Office]],7))</f>
        <v>-----</v>
      </c>
      <c r="F3878" s="51" t="str">
        <f>IF(ISBLANK(LeaveTracker[[#This Row],[Employee Name]]),"-----",VLOOKUP(LeaveTracker[[#This Row],[Employee Name]],Employees[[Employee Name]:[Office]],6))</f>
        <v>-----</v>
      </c>
      <c r="G3878" s="24"/>
      <c r="H3878" s="24"/>
      <c r="I3878" s="57"/>
      <c r="K3878" s="51" t="str">
        <f ca="1">LeaveTracker[[#This Row],[Days]]&amp;" "&amp;LeaveTracker[[#This Row],[Type of Leave]]</f>
        <v xml:space="preserve">0 </v>
      </c>
      <c r="L3878" s="23">
        <f ca="1">NETWORKDAYS(LeaveTracker[[#This Row],[Start Date]],LeaveTracker[[#This Row],[End Date]],lstHolidays)</f>
        <v>0</v>
      </c>
      <c r="M3878" s="27"/>
    </row>
    <row r="3879" spans="4:13" ht="30" customHeight="1" x14ac:dyDescent="0.3">
      <c r="D3879" s="19"/>
      <c r="E3879" s="51" t="str">
        <f>IF(ISBLANK(LeaveTracker[[#This Row],[Employee Name]]),"-----",VLOOKUP(LeaveTracker[[#This Row],[Employee Name]],Employees[[Employee Name]:[Office]],7))</f>
        <v>-----</v>
      </c>
      <c r="F3879" s="51" t="str">
        <f>IF(ISBLANK(LeaveTracker[[#This Row],[Employee Name]]),"-----",VLOOKUP(LeaveTracker[[#This Row],[Employee Name]],Employees[[Employee Name]:[Office]],6))</f>
        <v>-----</v>
      </c>
      <c r="G3879" s="24"/>
      <c r="H3879" s="24"/>
      <c r="I3879" s="57"/>
      <c r="K3879" s="51" t="str">
        <f ca="1">LeaveTracker[[#This Row],[Days]]&amp;" "&amp;LeaveTracker[[#This Row],[Type of Leave]]</f>
        <v xml:space="preserve">0 </v>
      </c>
      <c r="L3879" s="23">
        <f ca="1">NETWORKDAYS(LeaveTracker[[#This Row],[Start Date]],LeaveTracker[[#This Row],[End Date]],lstHolidays)</f>
        <v>0</v>
      </c>
      <c r="M3879" s="27"/>
    </row>
    <row r="3880" spans="4:13" ht="30" customHeight="1" x14ac:dyDescent="0.3">
      <c r="D3880" s="19"/>
      <c r="E3880" s="51" t="str">
        <f>IF(ISBLANK(LeaveTracker[[#This Row],[Employee Name]]),"-----",VLOOKUP(LeaveTracker[[#This Row],[Employee Name]],Employees[[Employee Name]:[Office]],7))</f>
        <v>-----</v>
      </c>
      <c r="F3880" s="51" t="str">
        <f>IF(ISBLANK(LeaveTracker[[#This Row],[Employee Name]]),"-----",VLOOKUP(LeaveTracker[[#This Row],[Employee Name]],Employees[[Employee Name]:[Office]],6))</f>
        <v>-----</v>
      </c>
      <c r="G3880" s="24"/>
      <c r="H3880" s="24"/>
      <c r="I3880" s="57"/>
      <c r="K3880" s="51" t="str">
        <f ca="1">LeaveTracker[[#This Row],[Days]]&amp;" "&amp;LeaveTracker[[#This Row],[Type of Leave]]</f>
        <v xml:space="preserve">0 </v>
      </c>
      <c r="L3880" s="23">
        <f ca="1">NETWORKDAYS(LeaveTracker[[#This Row],[Start Date]],LeaveTracker[[#This Row],[End Date]],lstHolidays)</f>
        <v>0</v>
      </c>
      <c r="M3880" s="27"/>
    </row>
    <row r="3881" spans="4:13" ht="30" customHeight="1" x14ac:dyDescent="0.3">
      <c r="D3881" s="19"/>
      <c r="E3881" s="51" t="str">
        <f>IF(ISBLANK(LeaveTracker[[#This Row],[Employee Name]]),"-----",VLOOKUP(LeaveTracker[[#This Row],[Employee Name]],Employees[[Employee Name]:[Office]],7))</f>
        <v>-----</v>
      </c>
      <c r="F3881" s="51" t="str">
        <f>IF(ISBLANK(LeaveTracker[[#This Row],[Employee Name]]),"-----",VLOOKUP(LeaveTracker[[#This Row],[Employee Name]],Employees[[Employee Name]:[Office]],6))</f>
        <v>-----</v>
      </c>
      <c r="G3881" s="24"/>
      <c r="H3881" s="24"/>
      <c r="I3881" s="57"/>
      <c r="K3881" s="51" t="str">
        <f ca="1">LeaveTracker[[#This Row],[Days]]&amp;" "&amp;LeaveTracker[[#This Row],[Type of Leave]]</f>
        <v xml:space="preserve">0 </v>
      </c>
      <c r="L3881" s="23">
        <f ca="1">NETWORKDAYS(LeaveTracker[[#This Row],[Start Date]],LeaveTracker[[#This Row],[End Date]],lstHolidays)</f>
        <v>0</v>
      </c>
      <c r="M3881" s="27"/>
    </row>
    <row r="3882" spans="4:13" ht="30" customHeight="1" x14ac:dyDescent="0.3">
      <c r="D3882" s="19"/>
      <c r="E3882" s="51" t="str">
        <f>IF(ISBLANK(LeaveTracker[[#This Row],[Employee Name]]),"-----",VLOOKUP(LeaveTracker[[#This Row],[Employee Name]],Employees[[Employee Name]:[Office]],7))</f>
        <v>-----</v>
      </c>
      <c r="F3882" s="51" t="str">
        <f>IF(ISBLANK(LeaveTracker[[#This Row],[Employee Name]]),"-----",VLOOKUP(LeaveTracker[[#This Row],[Employee Name]],Employees[[Employee Name]:[Office]],6))</f>
        <v>-----</v>
      </c>
      <c r="G3882" s="24"/>
      <c r="H3882" s="24"/>
      <c r="I3882" s="57"/>
      <c r="K3882" s="51" t="str">
        <f ca="1">LeaveTracker[[#This Row],[Days]]&amp;" "&amp;LeaveTracker[[#This Row],[Type of Leave]]</f>
        <v xml:space="preserve">0 </v>
      </c>
      <c r="L3882" s="23">
        <f ca="1">NETWORKDAYS(LeaveTracker[[#This Row],[Start Date]],LeaveTracker[[#This Row],[End Date]],lstHolidays)</f>
        <v>0</v>
      </c>
      <c r="M3882" s="27"/>
    </row>
    <row r="3883" spans="4:13" ht="30" customHeight="1" x14ac:dyDescent="0.3">
      <c r="D3883" s="19"/>
      <c r="E3883" s="51" t="str">
        <f>IF(ISBLANK(LeaveTracker[[#This Row],[Employee Name]]),"-----",VLOOKUP(LeaveTracker[[#This Row],[Employee Name]],Employees[[Employee Name]:[Office]],7))</f>
        <v>-----</v>
      </c>
      <c r="F3883" s="51" t="str">
        <f>IF(ISBLANK(LeaveTracker[[#This Row],[Employee Name]]),"-----",VLOOKUP(LeaveTracker[[#This Row],[Employee Name]],Employees[[Employee Name]:[Office]],6))</f>
        <v>-----</v>
      </c>
      <c r="G3883" s="24"/>
      <c r="H3883" s="24"/>
      <c r="I3883" s="57"/>
      <c r="K3883" s="51" t="str">
        <f ca="1">LeaveTracker[[#This Row],[Days]]&amp;" "&amp;LeaveTracker[[#This Row],[Type of Leave]]</f>
        <v xml:space="preserve">0 </v>
      </c>
      <c r="L3883" s="23">
        <f ca="1">NETWORKDAYS(LeaveTracker[[#This Row],[Start Date]],LeaveTracker[[#This Row],[End Date]],lstHolidays)</f>
        <v>0</v>
      </c>
      <c r="M3883" s="27"/>
    </row>
    <row r="3884" spans="4:13" ht="30" customHeight="1" x14ac:dyDescent="0.3">
      <c r="D3884" s="19"/>
      <c r="E3884" s="51" t="str">
        <f>IF(ISBLANK(LeaveTracker[[#This Row],[Employee Name]]),"-----",VLOOKUP(LeaveTracker[[#This Row],[Employee Name]],Employees[[Employee Name]:[Office]],7))</f>
        <v>-----</v>
      </c>
      <c r="F3884" s="51" t="str">
        <f>IF(ISBLANK(LeaveTracker[[#This Row],[Employee Name]]),"-----",VLOOKUP(LeaveTracker[[#This Row],[Employee Name]],Employees[[Employee Name]:[Office]],6))</f>
        <v>-----</v>
      </c>
      <c r="G3884" s="24"/>
      <c r="H3884" s="24"/>
      <c r="I3884" s="57"/>
      <c r="K3884" s="51" t="str">
        <f ca="1">LeaveTracker[[#This Row],[Days]]&amp;" "&amp;LeaveTracker[[#This Row],[Type of Leave]]</f>
        <v xml:space="preserve">0 </v>
      </c>
      <c r="L3884" s="23">
        <f ca="1">NETWORKDAYS(LeaveTracker[[#This Row],[Start Date]],LeaveTracker[[#This Row],[End Date]],lstHolidays)</f>
        <v>0</v>
      </c>
      <c r="M3884" s="27"/>
    </row>
    <row r="3885" spans="4:13" ht="30" customHeight="1" x14ac:dyDescent="0.3">
      <c r="D3885" s="19"/>
      <c r="E3885" s="51" t="str">
        <f>IF(ISBLANK(LeaveTracker[[#This Row],[Employee Name]]),"-----",VLOOKUP(LeaveTracker[[#This Row],[Employee Name]],Employees[[Employee Name]:[Office]],7))</f>
        <v>-----</v>
      </c>
      <c r="F3885" s="51" t="str">
        <f>IF(ISBLANK(LeaveTracker[[#This Row],[Employee Name]]),"-----",VLOOKUP(LeaveTracker[[#This Row],[Employee Name]],Employees[[Employee Name]:[Office]],6))</f>
        <v>-----</v>
      </c>
      <c r="G3885" s="24"/>
      <c r="H3885" s="24"/>
      <c r="I3885" s="57"/>
      <c r="K3885" s="51" t="str">
        <f ca="1">LeaveTracker[[#This Row],[Days]]&amp;" "&amp;LeaveTracker[[#This Row],[Type of Leave]]</f>
        <v xml:space="preserve">0 </v>
      </c>
      <c r="L3885" s="23">
        <f ca="1">NETWORKDAYS(LeaveTracker[[#This Row],[Start Date]],LeaveTracker[[#This Row],[End Date]],lstHolidays)</f>
        <v>0</v>
      </c>
      <c r="M3885" s="27"/>
    </row>
    <row r="3886" spans="4:13" ht="30" customHeight="1" x14ac:dyDescent="0.3">
      <c r="D3886" s="19"/>
      <c r="E3886" s="51" t="str">
        <f>IF(ISBLANK(LeaveTracker[[#This Row],[Employee Name]]),"-----",VLOOKUP(LeaveTracker[[#This Row],[Employee Name]],Employees[[Employee Name]:[Office]],7))</f>
        <v>-----</v>
      </c>
      <c r="F3886" s="51" t="str">
        <f>IF(ISBLANK(LeaveTracker[[#This Row],[Employee Name]]),"-----",VLOOKUP(LeaveTracker[[#This Row],[Employee Name]],Employees[[Employee Name]:[Office]],6))</f>
        <v>-----</v>
      </c>
      <c r="G3886" s="24"/>
      <c r="H3886" s="24"/>
      <c r="I3886" s="57"/>
      <c r="K3886" s="51" t="str">
        <f ca="1">LeaveTracker[[#This Row],[Days]]&amp;" "&amp;LeaveTracker[[#This Row],[Type of Leave]]</f>
        <v xml:space="preserve">0 </v>
      </c>
      <c r="L3886" s="23">
        <f ca="1">NETWORKDAYS(LeaveTracker[[#This Row],[Start Date]],LeaveTracker[[#This Row],[End Date]],lstHolidays)</f>
        <v>0</v>
      </c>
      <c r="M3886" s="27"/>
    </row>
    <row r="3887" spans="4:13" ht="30" customHeight="1" x14ac:dyDescent="0.3">
      <c r="D3887" s="19"/>
      <c r="E3887" s="51" t="str">
        <f>IF(ISBLANK(LeaveTracker[[#This Row],[Employee Name]]),"-----",VLOOKUP(LeaveTracker[[#This Row],[Employee Name]],Employees[[Employee Name]:[Office]],7))</f>
        <v>-----</v>
      </c>
      <c r="F3887" s="51" t="str">
        <f>IF(ISBLANK(LeaveTracker[[#This Row],[Employee Name]]),"-----",VLOOKUP(LeaveTracker[[#This Row],[Employee Name]],Employees[[Employee Name]:[Office]],6))</f>
        <v>-----</v>
      </c>
      <c r="G3887" s="24"/>
      <c r="H3887" s="24"/>
      <c r="I3887" s="57"/>
      <c r="K3887" s="51" t="str">
        <f ca="1">LeaveTracker[[#This Row],[Days]]&amp;" "&amp;LeaveTracker[[#This Row],[Type of Leave]]</f>
        <v xml:space="preserve">0 </v>
      </c>
      <c r="L3887" s="23">
        <f ca="1">NETWORKDAYS(LeaveTracker[[#This Row],[Start Date]],LeaveTracker[[#This Row],[End Date]],lstHolidays)</f>
        <v>0</v>
      </c>
      <c r="M3887" s="27"/>
    </row>
    <row r="3888" spans="4:13" ht="30" customHeight="1" x14ac:dyDescent="0.3">
      <c r="D3888" s="19"/>
      <c r="E3888" s="51" t="str">
        <f>IF(ISBLANK(LeaveTracker[[#This Row],[Employee Name]]),"-----",VLOOKUP(LeaveTracker[[#This Row],[Employee Name]],Employees[[Employee Name]:[Office]],7))</f>
        <v>-----</v>
      </c>
      <c r="F3888" s="51" t="str">
        <f>IF(ISBLANK(LeaveTracker[[#This Row],[Employee Name]]),"-----",VLOOKUP(LeaveTracker[[#This Row],[Employee Name]],Employees[[Employee Name]:[Office]],6))</f>
        <v>-----</v>
      </c>
      <c r="G3888" s="24"/>
      <c r="H3888" s="24"/>
      <c r="I3888" s="57"/>
      <c r="K3888" s="51" t="str">
        <f ca="1">LeaveTracker[[#This Row],[Days]]&amp;" "&amp;LeaveTracker[[#This Row],[Type of Leave]]</f>
        <v xml:space="preserve">0 </v>
      </c>
      <c r="L3888" s="23">
        <f ca="1">NETWORKDAYS(LeaveTracker[[#This Row],[Start Date]],LeaveTracker[[#This Row],[End Date]],lstHolidays)</f>
        <v>0</v>
      </c>
      <c r="M3888" s="27"/>
    </row>
    <row r="3889" spans="4:13" ht="30" customHeight="1" x14ac:dyDescent="0.3">
      <c r="D3889" s="19"/>
      <c r="E3889" s="51" t="str">
        <f>IF(ISBLANK(LeaveTracker[[#This Row],[Employee Name]]),"-----",VLOOKUP(LeaveTracker[[#This Row],[Employee Name]],Employees[[Employee Name]:[Office]],7))</f>
        <v>-----</v>
      </c>
      <c r="F3889" s="51" t="str">
        <f>IF(ISBLANK(LeaveTracker[[#This Row],[Employee Name]]),"-----",VLOOKUP(LeaveTracker[[#This Row],[Employee Name]],Employees[[Employee Name]:[Office]],6))</f>
        <v>-----</v>
      </c>
      <c r="G3889" s="24"/>
      <c r="H3889" s="24"/>
      <c r="I3889" s="57"/>
      <c r="K3889" s="51" t="str">
        <f ca="1">LeaveTracker[[#This Row],[Days]]&amp;" "&amp;LeaveTracker[[#This Row],[Type of Leave]]</f>
        <v xml:space="preserve">0 </v>
      </c>
      <c r="L3889" s="23">
        <f ca="1">NETWORKDAYS(LeaveTracker[[#This Row],[Start Date]],LeaveTracker[[#This Row],[End Date]],lstHolidays)</f>
        <v>0</v>
      </c>
      <c r="M3889" s="27"/>
    </row>
    <row r="3890" spans="4:13" ht="30" customHeight="1" x14ac:dyDescent="0.3">
      <c r="D3890" s="19"/>
      <c r="E3890" s="51" t="str">
        <f>IF(ISBLANK(LeaveTracker[[#This Row],[Employee Name]]),"-----",VLOOKUP(LeaveTracker[[#This Row],[Employee Name]],Employees[[Employee Name]:[Office]],7))</f>
        <v>-----</v>
      </c>
      <c r="F3890" s="51" t="str">
        <f>IF(ISBLANK(LeaveTracker[[#This Row],[Employee Name]]),"-----",VLOOKUP(LeaveTracker[[#This Row],[Employee Name]],Employees[[Employee Name]:[Office]],6))</f>
        <v>-----</v>
      </c>
      <c r="G3890" s="24"/>
      <c r="H3890" s="24"/>
      <c r="I3890" s="57"/>
      <c r="K3890" s="51" t="str">
        <f ca="1">LeaveTracker[[#This Row],[Days]]&amp;" "&amp;LeaveTracker[[#This Row],[Type of Leave]]</f>
        <v xml:space="preserve">0 </v>
      </c>
      <c r="L3890" s="23">
        <f ca="1">NETWORKDAYS(LeaveTracker[[#This Row],[Start Date]],LeaveTracker[[#This Row],[End Date]],lstHolidays)</f>
        <v>0</v>
      </c>
      <c r="M3890" s="27"/>
    </row>
    <row r="3891" spans="4:13" ht="30" customHeight="1" x14ac:dyDescent="0.3">
      <c r="D3891" s="19"/>
      <c r="E3891" s="51" t="str">
        <f>IF(ISBLANK(LeaveTracker[[#This Row],[Employee Name]]),"-----",VLOOKUP(LeaveTracker[[#This Row],[Employee Name]],Employees[[Employee Name]:[Office]],7))</f>
        <v>-----</v>
      </c>
      <c r="F3891" s="51" t="str">
        <f>IF(ISBLANK(LeaveTracker[[#This Row],[Employee Name]]),"-----",VLOOKUP(LeaveTracker[[#This Row],[Employee Name]],Employees[[Employee Name]:[Office]],6))</f>
        <v>-----</v>
      </c>
      <c r="G3891" s="24"/>
      <c r="H3891" s="24"/>
      <c r="I3891" s="57"/>
      <c r="K3891" s="51" t="str">
        <f ca="1">LeaveTracker[[#This Row],[Days]]&amp;" "&amp;LeaveTracker[[#This Row],[Type of Leave]]</f>
        <v xml:space="preserve">0 </v>
      </c>
      <c r="L3891" s="23">
        <f ca="1">NETWORKDAYS(LeaveTracker[[#This Row],[Start Date]],LeaveTracker[[#This Row],[End Date]],lstHolidays)</f>
        <v>0</v>
      </c>
      <c r="M3891" s="27"/>
    </row>
    <row r="3892" spans="4:13" ht="30" customHeight="1" x14ac:dyDescent="0.3">
      <c r="D3892" s="19"/>
      <c r="E3892" s="51" t="str">
        <f>IF(ISBLANK(LeaveTracker[[#This Row],[Employee Name]]),"-----",VLOOKUP(LeaveTracker[[#This Row],[Employee Name]],Employees[[Employee Name]:[Office]],7))</f>
        <v>-----</v>
      </c>
      <c r="F3892" s="51" t="str">
        <f>IF(ISBLANK(LeaveTracker[[#This Row],[Employee Name]]),"-----",VLOOKUP(LeaveTracker[[#This Row],[Employee Name]],Employees[[Employee Name]:[Office]],6))</f>
        <v>-----</v>
      </c>
      <c r="G3892" s="24"/>
      <c r="H3892" s="24"/>
      <c r="I3892" s="57"/>
      <c r="K3892" s="51" t="str">
        <f ca="1">LeaveTracker[[#This Row],[Days]]&amp;" "&amp;LeaveTracker[[#This Row],[Type of Leave]]</f>
        <v xml:space="preserve">0 </v>
      </c>
      <c r="L3892" s="23">
        <f ca="1">NETWORKDAYS(LeaveTracker[[#This Row],[Start Date]],LeaveTracker[[#This Row],[End Date]],lstHolidays)</f>
        <v>0</v>
      </c>
      <c r="M3892" s="27"/>
    </row>
    <row r="3893" spans="4:13" ht="30" customHeight="1" x14ac:dyDescent="0.3">
      <c r="D3893" s="19"/>
      <c r="E3893" s="51" t="str">
        <f>IF(ISBLANK(LeaveTracker[[#This Row],[Employee Name]]),"-----",VLOOKUP(LeaveTracker[[#This Row],[Employee Name]],Employees[[Employee Name]:[Office]],7))</f>
        <v>-----</v>
      </c>
      <c r="F3893" s="51" t="str">
        <f>IF(ISBLANK(LeaveTracker[[#This Row],[Employee Name]]),"-----",VLOOKUP(LeaveTracker[[#This Row],[Employee Name]],Employees[[Employee Name]:[Office]],6))</f>
        <v>-----</v>
      </c>
      <c r="G3893" s="24"/>
      <c r="H3893" s="24"/>
      <c r="I3893" s="57"/>
      <c r="K3893" s="51" t="str">
        <f ca="1">LeaveTracker[[#This Row],[Days]]&amp;" "&amp;LeaveTracker[[#This Row],[Type of Leave]]</f>
        <v xml:space="preserve">0 </v>
      </c>
      <c r="L3893" s="23">
        <f ca="1">NETWORKDAYS(LeaveTracker[[#This Row],[Start Date]],LeaveTracker[[#This Row],[End Date]],lstHolidays)</f>
        <v>0</v>
      </c>
      <c r="M3893" s="27"/>
    </row>
    <row r="3894" spans="4:13" ht="30" customHeight="1" x14ac:dyDescent="0.3">
      <c r="D3894" s="19"/>
      <c r="E3894" s="51" t="str">
        <f>IF(ISBLANK(LeaveTracker[[#This Row],[Employee Name]]),"-----",VLOOKUP(LeaveTracker[[#This Row],[Employee Name]],Employees[[Employee Name]:[Office]],7))</f>
        <v>-----</v>
      </c>
      <c r="F3894" s="51" t="str">
        <f>IF(ISBLANK(LeaveTracker[[#This Row],[Employee Name]]),"-----",VLOOKUP(LeaveTracker[[#This Row],[Employee Name]],Employees[[Employee Name]:[Office]],6))</f>
        <v>-----</v>
      </c>
      <c r="G3894" s="24"/>
      <c r="H3894" s="24"/>
      <c r="I3894" s="57"/>
      <c r="K3894" s="51" t="str">
        <f ca="1">LeaveTracker[[#This Row],[Days]]&amp;" "&amp;LeaveTracker[[#This Row],[Type of Leave]]</f>
        <v xml:space="preserve">0 </v>
      </c>
      <c r="L3894" s="23">
        <f ca="1">NETWORKDAYS(LeaveTracker[[#This Row],[Start Date]],LeaveTracker[[#This Row],[End Date]],lstHolidays)</f>
        <v>0</v>
      </c>
      <c r="M3894" s="27"/>
    </row>
    <row r="3895" spans="4:13" ht="30" customHeight="1" x14ac:dyDescent="0.3">
      <c r="D3895" s="19"/>
      <c r="E3895" s="51" t="str">
        <f>IF(ISBLANK(LeaveTracker[[#This Row],[Employee Name]]),"-----",VLOOKUP(LeaveTracker[[#This Row],[Employee Name]],Employees[[Employee Name]:[Office]],7))</f>
        <v>-----</v>
      </c>
      <c r="F3895" s="51" t="str">
        <f>IF(ISBLANK(LeaveTracker[[#This Row],[Employee Name]]),"-----",VLOOKUP(LeaveTracker[[#This Row],[Employee Name]],Employees[[Employee Name]:[Office]],6))</f>
        <v>-----</v>
      </c>
      <c r="G3895" s="24"/>
      <c r="H3895" s="24"/>
      <c r="I3895" s="57"/>
      <c r="K3895" s="51" t="str">
        <f ca="1">LeaveTracker[[#This Row],[Days]]&amp;" "&amp;LeaveTracker[[#This Row],[Type of Leave]]</f>
        <v xml:space="preserve">0 </v>
      </c>
      <c r="L3895" s="23">
        <f ca="1">NETWORKDAYS(LeaveTracker[[#This Row],[Start Date]],LeaveTracker[[#This Row],[End Date]],lstHolidays)</f>
        <v>0</v>
      </c>
      <c r="M3895" s="27"/>
    </row>
    <row r="3896" spans="4:13" ht="30" customHeight="1" x14ac:dyDescent="0.3">
      <c r="D3896" s="19"/>
      <c r="E3896" s="51" t="str">
        <f>IF(ISBLANK(LeaveTracker[[#This Row],[Employee Name]]),"-----",VLOOKUP(LeaveTracker[[#This Row],[Employee Name]],Employees[[Employee Name]:[Office]],7))</f>
        <v>-----</v>
      </c>
      <c r="F3896" s="51" t="str">
        <f>IF(ISBLANK(LeaveTracker[[#This Row],[Employee Name]]),"-----",VLOOKUP(LeaveTracker[[#This Row],[Employee Name]],Employees[[Employee Name]:[Office]],6))</f>
        <v>-----</v>
      </c>
      <c r="G3896" s="24"/>
      <c r="H3896" s="24"/>
      <c r="I3896" s="57"/>
      <c r="K3896" s="51" t="str">
        <f ca="1">LeaveTracker[[#This Row],[Days]]&amp;" "&amp;LeaveTracker[[#This Row],[Type of Leave]]</f>
        <v xml:space="preserve">0 </v>
      </c>
      <c r="L3896" s="23">
        <f ca="1">NETWORKDAYS(LeaveTracker[[#This Row],[Start Date]],LeaveTracker[[#This Row],[End Date]],lstHolidays)</f>
        <v>0</v>
      </c>
      <c r="M3896" s="27"/>
    </row>
    <row r="3897" spans="4:13" ht="30" customHeight="1" x14ac:dyDescent="0.3">
      <c r="D3897" s="19"/>
      <c r="E3897" s="51" t="str">
        <f>IF(ISBLANK(LeaveTracker[[#This Row],[Employee Name]]),"-----",VLOOKUP(LeaveTracker[[#This Row],[Employee Name]],Employees[[Employee Name]:[Office]],7))</f>
        <v>-----</v>
      </c>
      <c r="F3897" s="51" t="str">
        <f>IF(ISBLANK(LeaveTracker[[#This Row],[Employee Name]]),"-----",VLOOKUP(LeaveTracker[[#This Row],[Employee Name]],Employees[[Employee Name]:[Office]],6))</f>
        <v>-----</v>
      </c>
      <c r="G3897" s="24"/>
      <c r="H3897" s="24"/>
      <c r="I3897" s="57"/>
      <c r="K3897" s="51" t="str">
        <f ca="1">LeaveTracker[[#This Row],[Days]]&amp;" "&amp;LeaveTracker[[#This Row],[Type of Leave]]</f>
        <v xml:space="preserve">0 </v>
      </c>
      <c r="L3897" s="23">
        <f ca="1">NETWORKDAYS(LeaveTracker[[#This Row],[Start Date]],LeaveTracker[[#This Row],[End Date]],lstHolidays)</f>
        <v>0</v>
      </c>
      <c r="M3897" s="27"/>
    </row>
    <row r="3898" spans="4:13" ht="30" customHeight="1" x14ac:dyDescent="0.3">
      <c r="D3898" s="19"/>
      <c r="E3898" s="51" t="str">
        <f>IF(ISBLANK(LeaveTracker[[#This Row],[Employee Name]]),"-----",VLOOKUP(LeaveTracker[[#This Row],[Employee Name]],Employees[[Employee Name]:[Office]],7))</f>
        <v>-----</v>
      </c>
      <c r="F3898" s="51" t="str">
        <f>IF(ISBLANK(LeaveTracker[[#This Row],[Employee Name]]),"-----",VLOOKUP(LeaveTracker[[#This Row],[Employee Name]],Employees[[Employee Name]:[Office]],6))</f>
        <v>-----</v>
      </c>
      <c r="G3898" s="24"/>
      <c r="H3898" s="24"/>
      <c r="I3898" s="57"/>
      <c r="K3898" s="51" t="str">
        <f ca="1">LeaveTracker[[#This Row],[Days]]&amp;" "&amp;LeaveTracker[[#This Row],[Type of Leave]]</f>
        <v xml:space="preserve">0 </v>
      </c>
      <c r="L3898" s="23">
        <f ca="1">NETWORKDAYS(LeaveTracker[[#This Row],[Start Date]],LeaveTracker[[#This Row],[End Date]],lstHolidays)</f>
        <v>0</v>
      </c>
      <c r="M3898" s="27"/>
    </row>
    <row r="3899" spans="4:13" ht="30" customHeight="1" x14ac:dyDescent="0.3">
      <c r="D3899" s="19"/>
      <c r="E3899" s="51" t="str">
        <f>IF(ISBLANK(LeaveTracker[[#This Row],[Employee Name]]),"-----",VLOOKUP(LeaveTracker[[#This Row],[Employee Name]],Employees[[Employee Name]:[Office]],7))</f>
        <v>-----</v>
      </c>
      <c r="F3899" s="51" t="str">
        <f>IF(ISBLANK(LeaveTracker[[#This Row],[Employee Name]]),"-----",VLOOKUP(LeaveTracker[[#This Row],[Employee Name]],Employees[[Employee Name]:[Office]],6))</f>
        <v>-----</v>
      </c>
      <c r="G3899" s="24"/>
      <c r="H3899" s="24"/>
      <c r="I3899" s="57"/>
      <c r="K3899" s="51" t="str">
        <f ca="1">LeaveTracker[[#This Row],[Days]]&amp;" "&amp;LeaveTracker[[#This Row],[Type of Leave]]</f>
        <v xml:space="preserve">0 </v>
      </c>
      <c r="L3899" s="23">
        <f ca="1">NETWORKDAYS(LeaveTracker[[#This Row],[Start Date]],LeaveTracker[[#This Row],[End Date]],lstHolidays)</f>
        <v>0</v>
      </c>
      <c r="M3899" s="27"/>
    </row>
    <row r="3900" spans="4:13" ht="30" customHeight="1" x14ac:dyDescent="0.3">
      <c r="D3900" s="19"/>
      <c r="E3900" s="51" t="str">
        <f>IF(ISBLANK(LeaveTracker[[#This Row],[Employee Name]]),"-----",VLOOKUP(LeaveTracker[[#This Row],[Employee Name]],Employees[[Employee Name]:[Office]],7))</f>
        <v>-----</v>
      </c>
      <c r="F3900" s="51" t="str">
        <f>IF(ISBLANK(LeaveTracker[[#This Row],[Employee Name]]),"-----",VLOOKUP(LeaveTracker[[#This Row],[Employee Name]],Employees[[Employee Name]:[Office]],6))</f>
        <v>-----</v>
      </c>
      <c r="G3900" s="24"/>
      <c r="H3900" s="24"/>
      <c r="I3900" s="57"/>
      <c r="K3900" s="51" t="str">
        <f ca="1">LeaveTracker[[#This Row],[Days]]&amp;" "&amp;LeaveTracker[[#This Row],[Type of Leave]]</f>
        <v xml:space="preserve">0 </v>
      </c>
      <c r="L3900" s="23">
        <f ca="1">NETWORKDAYS(LeaveTracker[[#This Row],[Start Date]],LeaveTracker[[#This Row],[End Date]],lstHolidays)</f>
        <v>0</v>
      </c>
      <c r="M3900" s="27"/>
    </row>
    <row r="3901" spans="4:13" ht="30" customHeight="1" x14ac:dyDescent="0.3">
      <c r="D3901" s="19"/>
      <c r="E3901" s="51" t="str">
        <f>IF(ISBLANK(LeaveTracker[[#This Row],[Employee Name]]),"-----",VLOOKUP(LeaveTracker[[#This Row],[Employee Name]],Employees[[Employee Name]:[Office]],7))</f>
        <v>-----</v>
      </c>
      <c r="F3901" s="51" t="str">
        <f>IF(ISBLANK(LeaveTracker[[#This Row],[Employee Name]]),"-----",VLOOKUP(LeaveTracker[[#This Row],[Employee Name]],Employees[[Employee Name]:[Office]],6))</f>
        <v>-----</v>
      </c>
      <c r="G3901" s="24"/>
      <c r="H3901" s="24"/>
      <c r="I3901" s="57"/>
      <c r="K3901" s="51" t="str">
        <f ca="1">LeaveTracker[[#This Row],[Days]]&amp;" "&amp;LeaveTracker[[#This Row],[Type of Leave]]</f>
        <v xml:space="preserve">0 </v>
      </c>
      <c r="L3901" s="23">
        <f ca="1">NETWORKDAYS(LeaveTracker[[#This Row],[Start Date]],LeaveTracker[[#This Row],[End Date]],lstHolidays)</f>
        <v>0</v>
      </c>
      <c r="M3901" s="27"/>
    </row>
    <row r="3902" spans="4:13" ht="30" customHeight="1" x14ac:dyDescent="0.3">
      <c r="D3902" s="19"/>
      <c r="E3902" s="51" t="str">
        <f>IF(ISBLANK(LeaveTracker[[#This Row],[Employee Name]]),"-----",VLOOKUP(LeaveTracker[[#This Row],[Employee Name]],Employees[[Employee Name]:[Office]],7))</f>
        <v>-----</v>
      </c>
      <c r="F3902" s="51" t="str">
        <f>IF(ISBLANK(LeaveTracker[[#This Row],[Employee Name]]),"-----",VLOOKUP(LeaveTracker[[#This Row],[Employee Name]],Employees[[Employee Name]:[Office]],6))</f>
        <v>-----</v>
      </c>
      <c r="G3902" s="24"/>
      <c r="H3902" s="24"/>
      <c r="I3902" s="57"/>
      <c r="K3902" s="51" t="str">
        <f ca="1">LeaveTracker[[#This Row],[Days]]&amp;" "&amp;LeaveTracker[[#This Row],[Type of Leave]]</f>
        <v xml:space="preserve">0 </v>
      </c>
      <c r="L3902" s="23">
        <f ca="1">NETWORKDAYS(LeaveTracker[[#This Row],[Start Date]],LeaveTracker[[#This Row],[End Date]],lstHolidays)</f>
        <v>0</v>
      </c>
      <c r="M3902" s="27"/>
    </row>
    <row r="3903" spans="4:13" ht="30" customHeight="1" x14ac:dyDescent="0.3">
      <c r="D3903" s="19"/>
      <c r="E3903" s="51" t="str">
        <f>IF(ISBLANK(LeaveTracker[[#This Row],[Employee Name]]),"-----",VLOOKUP(LeaveTracker[[#This Row],[Employee Name]],Employees[[Employee Name]:[Office]],7))</f>
        <v>-----</v>
      </c>
      <c r="F3903" s="51" t="str">
        <f>IF(ISBLANK(LeaveTracker[[#This Row],[Employee Name]]),"-----",VLOOKUP(LeaveTracker[[#This Row],[Employee Name]],Employees[[Employee Name]:[Office]],6))</f>
        <v>-----</v>
      </c>
      <c r="G3903" s="24"/>
      <c r="H3903" s="24"/>
      <c r="I3903" s="57"/>
      <c r="K3903" s="51" t="str">
        <f ca="1">LeaveTracker[[#This Row],[Days]]&amp;" "&amp;LeaveTracker[[#This Row],[Type of Leave]]</f>
        <v xml:space="preserve">0 </v>
      </c>
      <c r="L3903" s="23">
        <f ca="1">NETWORKDAYS(LeaveTracker[[#This Row],[Start Date]],LeaveTracker[[#This Row],[End Date]],lstHolidays)</f>
        <v>0</v>
      </c>
      <c r="M3903" s="27"/>
    </row>
    <row r="3904" spans="4:13" ht="30" customHeight="1" x14ac:dyDescent="0.3">
      <c r="D3904" s="19"/>
      <c r="E3904" s="51" t="str">
        <f>IF(ISBLANK(LeaveTracker[[#This Row],[Employee Name]]),"-----",VLOOKUP(LeaveTracker[[#This Row],[Employee Name]],Employees[[Employee Name]:[Office]],7))</f>
        <v>-----</v>
      </c>
      <c r="F3904" s="51" t="str">
        <f>IF(ISBLANK(LeaveTracker[[#This Row],[Employee Name]]),"-----",VLOOKUP(LeaveTracker[[#This Row],[Employee Name]],Employees[[Employee Name]:[Office]],6))</f>
        <v>-----</v>
      </c>
      <c r="G3904" s="24"/>
      <c r="H3904" s="24"/>
      <c r="I3904" s="57"/>
      <c r="K3904" s="51" t="str">
        <f ca="1">LeaveTracker[[#This Row],[Days]]&amp;" "&amp;LeaveTracker[[#This Row],[Type of Leave]]</f>
        <v xml:space="preserve">0 </v>
      </c>
      <c r="L3904" s="23">
        <f ca="1">NETWORKDAYS(LeaveTracker[[#This Row],[Start Date]],LeaveTracker[[#This Row],[End Date]],lstHolidays)</f>
        <v>0</v>
      </c>
      <c r="M3904" s="27"/>
    </row>
    <row r="3905" spans="4:13" ht="30" customHeight="1" x14ac:dyDescent="0.3">
      <c r="D3905" s="19"/>
      <c r="E3905" s="51" t="str">
        <f>IF(ISBLANK(LeaveTracker[[#This Row],[Employee Name]]),"-----",VLOOKUP(LeaveTracker[[#This Row],[Employee Name]],Employees[[Employee Name]:[Office]],7))</f>
        <v>-----</v>
      </c>
      <c r="F3905" s="51" t="str">
        <f>IF(ISBLANK(LeaveTracker[[#This Row],[Employee Name]]),"-----",VLOOKUP(LeaveTracker[[#This Row],[Employee Name]],Employees[[Employee Name]:[Office]],6))</f>
        <v>-----</v>
      </c>
      <c r="G3905" s="24"/>
      <c r="H3905" s="24"/>
      <c r="I3905" s="57"/>
      <c r="K3905" s="51" t="str">
        <f ca="1">LeaveTracker[[#This Row],[Days]]&amp;" "&amp;LeaveTracker[[#This Row],[Type of Leave]]</f>
        <v xml:space="preserve">0 </v>
      </c>
      <c r="L3905" s="23">
        <f ca="1">NETWORKDAYS(LeaveTracker[[#This Row],[Start Date]],LeaveTracker[[#This Row],[End Date]],lstHolidays)</f>
        <v>0</v>
      </c>
      <c r="M3905" s="27"/>
    </row>
    <row r="3906" spans="4:13" ht="30" customHeight="1" x14ac:dyDescent="0.3">
      <c r="D3906" s="19"/>
      <c r="E3906" s="51" t="str">
        <f>IF(ISBLANK(LeaveTracker[[#This Row],[Employee Name]]),"-----",VLOOKUP(LeaveTracker[[#This Row],[Employee Name]],Employees[[Employee Name]:[Office]],7))</f>
        <v>-----</v>
      </c>
      <c r="F3906" s="51" t="str">
        <f>IF(ISBLANK(LeaveTracker[[#This Row],[Employee Name]]),"-----",VLOOKUP(LeaveTracker[[#This Row],[Employee Name]],Employees[[Employee Name]:[Office]],6))</f>
        <v>-----</v>
      </c>
      <c r="G3906" s="24"/>
      <c r="H3906" s="24"/>
      <c r="I3906" s="57"/>
      <c r="K3906" s="51" t="str">
        <f ca="1">LeaveTracker[[#This Row],[Days]]&amp;" "&amp;LeaveTracker[[#This Row],[Type of Leave]]</f>
        <v xml:space="preserve">0 </v>
      </c>
      <c r="L3906" s="23">
        <f ca="1">NETWORKDAYS(LeaveTracker[[#This Row],[Start Date]],LeaveTracker[[#This Row],[End Date]],lstHolidays)</f>
        <v>0</v>
      </c>
      <c r="M3906" s="27"/>
    </row>
    <row r="3907" spans="4:13" ht="30" customHeight="1" x14ac:dyDescent="0.3">
      <c r="D3907" s="19"/>
      <c r="E3907" s="51" t="str">
        <f>IF(ISBLANK(LeaveTracker[[#This Row],[Employee Name]]),"-----",VLOOKUP(LeaveTracker[[#This Row],[Employee Name]],Employees[[Employee Name]:[Office]],7))</f>
        <v>-----</v>
      </c>
      <c r="F3907" s="51" t="str">
        <f>IF(ISBLANK(LeaveTracker[[#This Row],[Employee Name]]),"-----",VLOOKUP(LeaveTracker[[#This Row],[Employee Name]],Employees[[Employee Name]:[Office]],6))</f>
        <v>-----</v>
      </c>
      <c r="G3907" s="24"/>
      <c r="H3907" s="24"/>
      <c r="I3907" s="57"/>
      <c r="K3907" s="51" t="str">
        <f ca="1">LeaveTracker[[#This Row],[Days]]&amp;" "&amp;LeaveTracker[[#This Row],[Type of Leave]]</f>
        <v xml:space="preserve">0 </v>
      </c>
      <c r="L3907" s="23">
        <f ca="1">NETWORKDAYS(LeaveTracker[[#This Row],[Start Date]],LeaveTracker[[#This Row],[End Date]],lstHolidays)</f>
        <v>0</v>
      </c>
      <c r="M3907" s="27"/>
    </row>
    <row r="3908" spans="4:13" ht="30" customHeight="1" x14ac:dyDescent="0.3">
      <c r="D3908" s="19"/>
      <c r="E3908" s="51" t="str">
        <f>IF(ISBLANK(LeaveTracker[[#This Row],[Employee Name]]),"-----",VLOOKUP(LeaveTracker[[#This Row],[Employee Name]],Employees[[Employee Name]:[Office]],7))</f>
        <v>-----</v>
      </c>
      <c r="F3908" s="51" t="str">
        <f>IF(ISBLANK(LeaveTracker[[#This Row],[Employee Name]]),"-----",VLOOKUP(LeaveTracker[[#This Row],[Employee Name]],Employees[[Employee Name]:[Office]],6))</f>
        <v>-----</v>
      </c>
      <c r="G3908" s="24"/>
      <c r="H3908" s="24"/>
      <c r="I3908" s="57"/>
      <c r="K3908" s="51" t="str">
        <f ca="1">LeaveTracker[[#This Row],[Days]]&amp;" "&amp;LeaveTracker[[#This Row],[Type of Leave]]</f>
        <v xml:space="preserve">0 </v>
      </c>
      <c r="L3908" s="23">
        <f ca="1">NETWORKDAYS(LeaveTracker[[#This Row],[Start Date]],LeaveTracker[[#This Row],[End Date]],lstHolidays)</f>
        <v>0</v>
      </c>
      <c r="M3908" s="27"/>
    </row>
    <row r="3909" spans="4:13" ht="30" customHeight="1" x14ac:dyDescent="0.3">
      <c r="D3909" s="19"/>
      <c r="E3909" s="51" t="str">
        <f>IF(ISBLANK(LeaveTracker[[#This Row],[Employee Name]]),"-----",VLOOKUP(LeaveTracker[[#This Row],[Employee Name]],Employees[[Employee Name]:[Office]],7))</f>
        <v>-----</v>
      </c>
      <c r="F3909" s="51" t="str">
        <f>IF(ISBLANK(LeaveTracker[[#This Row],[Employee Name]]),"-----",VLOOKUP(LeaveTracker[[#This Row],[Employee Name]],Employees[[Employee Name]:[Office]],6))</f>
        <v>-----</v>
      </c>
      <c r="G3909" s="24"/>
      <c r="H3909" s="24"/>
      <c r="I3909" s="57"/>
      <c r="K3909" s="51" t="str">
        <f ca="1">LeaveTracker[[#This Row],[Days]]&amp;" "&amp;LeaveTracker[[#This Row],[Type of Leave]]</f>
        <v xml:space="preserve">0 </v>
      </c>
      <c r="L3909" s="23">
        <f ca="1">NETWORKDAYS(LeaveTracker[[#This Row],[Start Date]],LeaveTracker[[#This Row],[End Date]],lstHolidays)</f>
        <v>0</v>
      </c>
      <c r="M3909" s="27"/>
    </row>
    <row r="3910" spans="4:13" ht="30" customHeight="1" x14ac:dyDescent="0.3">
      <c r="D3910" s="19"/>
      <c r="E3910" s="51" t="str">
        <f>IF(ISBLANK(LeaveTracker[[#This Row],[Employee Name]]),"-----",VLOOKUP(LeaveTracker[[#This Row],[Employee Name]],Employees[[Employee Name]:[Office]],7))</f>
        <v>-----</v>
      </c>
      <c r="F3910" s="51" t="str">
        <f>IF(ISBLANK(LeaveTracker[[#This Row],[Employee Name]]),"-----",VLOOKUP(LeaveTracker[[#This Row],[Employee Name]],Employees[[Employee Name]:[Office]],6))</f>
        <v>-----</v>
      </c>
      <c r="G3910" s="24"/>
      <c r="H3910" s="24"/>
      <c r="I3910" s="57"/>
      <c r="K3910" s="51" t="str">
        <f ca="1">LeaveTracker[[#This Row],[Days]]&amp;" "&amp;LeaveTracker[[#This Row],[Type of Leave]]</f>
        <v xml:space="preserve">0 </v>
      </c>
      <c r="L3910" s="23">
        <f ca="1">NETWORKDAYS(LeaveTracker[[#This Row],[Start Date]],LeaveTracker[[#This Row],[End Date]],lstHolidays)</f>
        <v>0</v>
      </c>
      <c r="M3910" s="27"/>
    </row>
    <row r="3911" spans="4:13" ht="30" customHeight="1" x14ac:dyDescent="0.3">
      <c r="D3911" s="19"/>
      <c r="E3911" s="51" t="str">
        <f>IF(ISBLANK(LeaveTracker[[#This Row],[Employee Name]]),"-----",VLOOKUP(LeaveTracker[[#This Row],[Employee Name]],Employees[[Employee Name]:[Office]],7))</f>
        <v>-----</v>
      </c>
      <c r="F3911" s="51" t="str">
        <f>IF(ISBLANK(LeaveTracker[[#This Row],[Employee Name]]),"-----",VLOOKUP(LeaveTracker[[#This Row],[Employee Name]],Employees[[Employee Name]:[Office]],6))</f>
        <v>-----</v>
      </c>
      <c r="G3911" s="24"/>
      <c r="H3911" s="24"/>
      <c r="I3911" s="57"/>
      <c r="K3911" s="51" t="str">
        <f ca="1">LeaveTracker[[#This Row],[Days]]&amp;" "&amp;LeaveTracker[[#This Row],[Type of Leave]]</f>
        <v xml:space="preserve">0 </v>
      </c>
      <c r="L3911" s="23">
        <f ca="1">NETWORKDAYS(LeaveTracker[[#This Row],[Start Date]],LeaveTracker[[#This Row],[End Date]],lstHolidays)</f>
        <v>0</v>
      </c>
      <c r="M3911" s="27"/>
    </row>
    <row r="3912" spans="4:13" ht="30" customHeight="1" x14ac:dyDescent="0.3">
      <c r="D3912" s="19"/>
      <c r="E3912" s="51" t="str">
        <f>IF(ISBLANK(LeaveTracker[[#This Row],[Employee Name]]),"-----",VLOOKUP(LeaveTracker[[#This Row],[Employee Name]],Employees[[Employee Name]:[Office]],7))</f>
        <v>-----</v>
      </c>
      <c r="F3912" s="51" t="str">
        <f>IF(ISBLANK(LeaveTracker[[#This Row],[Employee Name]]),"-----",VLOOKUP(LeaveTracker[[#This Row],[Employee Name]],Employees[[Employee Name]:[Office]],6))</f>
        <v>-----</v>
      </c>
      <c r="G3912" s="24"/>
      <c r="H3912" s="24"/>
      <c r="I3912" s="57"/>
      <c r="K3912" s="51" t="str">
        <f ca="1">LeaveTracker[[#This Row],[Days]]&amp;" "&amp;LeaveTracker[[#This Row],[Type of Leave]]</f>
        <v xml:space="preserve">0 </v>
      </c>
      <c r="L3912" s="23">
        <f ca="1">NETWORKDAYS(LeaveTracker[[#This Row],[Start Date]],LeaveTracker[[#This Row],[End Date]],lstHolidays)</f>
        <v>0</v>
      </c>
      <c r="M3912" s="27"/>
    </row>
    <row r="3913" spans="4:13" ht="30" customHeight="1" x14ac:dyDescent="0.3">
      <c r="D3913" s="19"/>
      <c r="E3913" s="51" t="str">
        <f>IF(ISBLANK(LeaveTracker[[#This Row],[Employee Name]]),"-----",VLOOKUP(LeaveTracker[[#This Row],[Employee Name]],Employees[[Employee Name]:[Office]],7))</f>
        <v>-----</v>
      </c>
      <c r="F3913" s="51" t="str">
        <f>IF(ISBLANK(LeaveTracker[[#This Row],[Employee Name]]),"-----",VLOOKUP(LeaveTracker[[#This Row],[Employee Name]],Employees[[Employee Name]:[Office]],6))</f>
        <v>-----</v>
      </c>
      <c r="G3913" s="24"/>
      <c r="H3913" s="24"/>
      <c r="I3913" s="57"/>
      <c r="K3913" s="51" t="str">
        <f ca="1">LeaveTracker[[#This Row],[Days]]&amp;" "&amp;LeaveTracker[[#This Row],[Type of Leave]]</f>
        <v xml:space="preserve">0 </v>
      </c>
      <c r="L3913" s="23">
        <f ca="1">NETWORKDAYS(LeaveTracker[[#This Row],[Start Date]],LeaveTracker[[#This Row],[End Date]],lstHolidays)</f>
        <v>0</v>
      </c>
      <c r="M3913" s="27"/>
    </row>
    <row r="3914" spans="4:13" ht="30" customHeight="1" x14ac:dyDescent="0.3">
      <c r="D3914" s="19"/>
      <c r="E3914" s="51" t="str">
        <f>IF(ISBLANK(LeaveTracker[[#This Row],[Employee Name]]),"-----",VLOOKUP(LeaveTracker[[#This Row],[Employee Name]],Employees[[Employee Name]:[Office]],7))</f>
        <v>-----</v>
      </c>
      <c r="F3914" s="51" t="str">
        <f>IF(ISBLANK(LeaveTracker[[#This Row],[Employee Name]]),"-----",VLOOKUP(LeaveTracker[[#This Row],[Employee Name]],Employees[[Employee Name]:[Office]],6))</f>
        <v>-----</v>
      </c>
      <c r="G3914" s="24"/>
      <c r="H3914" s="24"/>
      <c r="I3914" s="57"/>
      <c r="K3914" s="51" t="str">
        <f ca="1">LeaveTracker[[#This Row],[Days]]&amp;" "&amp;LeaveTracker[[#This Row],[Type of Leave]]</f>
        <v xml:space="preserve">0 </v>
      </c>
      <c r="L3914" s="23">
        <f ca="1">NETWORKDAYS(LeaveTracker[[#This Row],[Start Date]],LeaveTracker[[#This Row],[End Date]],lstHolidays)</f>
        <v>0</v>
      </c>
      <c r="M3914" s="27"/>
    </row>
    <row r="3915" spans="4:13" ht="30" customHeight="1" x14ac:dyDescent="0.3">
      <c r="D3915" s="19"/>
      <c r="E3915" s="51" t="str">
        <f>IF(ISBLANK(LeaveTracker[[#This Row],[Employee Name]]),"-----",VLOOKUP(LeaveTracker[[#This Row],[Employee Name]],Employees[[Employee Name]:[Office]],7))</f>
        <v>-----</v>
      </c>
      <c r="F3915" s="51" t="str">
        <f>IF(ISBLANK(LeaveTracker[[#This Row],[Employee Name]]),"-----",VLOOKUP(LeaveTracker[[#This Row],[Employee Name]],Employees[[Employee Name]:[Office]],6))</f>
        <v>-----</v>
      </c>
      <c r="G3915" s="24"/>
      <c r="H3915" s="24"/>
      <c r="I3915" s="57"/>
      <c r="K3915" s="51" t="str">
        <f ca="1">LeaveTracker[[#This Row],[Days]]&amp;" "&amp;LeaveTracker[[#This Row],[Type of Leave]]</f>
        <v xml:space="preserve">0 </v>
      </c>
      <c r="L3915" s="23">
        <f ca="1">NETWORKDAYS(LeaveTracker[[#This Row],[Start Date]],LeaveTracker[[#This Row],[End Date]],lstHolidays)</f>
        <v>0</v>
      </c>
      <c r="M3915" s="27"/>
    </row>
    <row r="3916" spans="4:13" ht="30" customHeight="1" x14ac:dyDescent="0.3">
      <c r="D3916" s="19"/>
      <c r="E3916" s="51" t="str">
        <f>IF(ISBLANK(LeaveTracker[[#This Row],[Employee Name]]),"-----",VLOOKUP(LeaveTracker[[#This Row],[Employee Name]],Employees[[Employee Name]:[Office]],7))</f>
        <v>-----</v>
      </c>
      <c r="F3916" s="51" t="str">
        <f>IF(ISBLANK(LeaveTracker[[#This Row],[Employee Name]]),"-----",VLOOKUP(LeaveTracker[[#This Row],[Employee Name]],Employees[[Employee Name]:[Office]],6))</f>
        <v>-----</v>
      </c>
      <c r="G3916" s="24"/>
      <c r="H3916" s="24"/>
      <c r="I3916" s="57"/>
      <c r="K3916" s="51" t="str">
        <f ca="1">LeaveTracker[[#This Row],[Days]]&amp;" "&amp;LeaveTracker[[#This Row],[Type of Leave]]</f>
        <v xml:space="preserve">0 </v>
      </c>
      <c r="L3916" s="23">
        <f ca="1">NETWORKDAYS(LeaveTracker[[#This Row],[Start Date]],LeaveTracker[[#This Row],[End Date]],lstHolidays)</f>
        <v>0</v>
      </c>
      <c r="M3916" s="27"/>
    </row>
    <row r="3917" spans="4:13" ht="30" customHeight="1" x14ac:dyDescent="0.3">
      <c r="D3917" s="19"/>
      <c r="E3917" s="51" t="str">
        <f>IF(ISBLANK(LeaveTracker[[#This Row],[Employee Name]]),"-----",VLOOKUP(LeaveTracker[[#This Row],[Employee Name]],Employees[[Employee Name]:[Office]],7))</f>
        <v>-----</v>
      </c>
      <c r="F3917" s="51" t="str">
        <f>IF(ISBLANK(LeaveTracker[[#This Row],[Employee Name]]),"-----",VLOOKUP(LeaveTracker[[#This Row],[Employee Name]],Employees[[Employee Name]:[Office]],6))</f>
        <v>-----</v>
      </c>
      <c r="G3917" s="24"/>
      <c r="H3917" s="24"/>
      <c r="I3917" s="57"/>
      <c r="K3917" s="51" t="str">
        <f ca="1">LeaveTracker[[#This Row],[Days]]&amp;" "&amp;LeaveTracker[[#This Row],[Type of Leave]]</f>
        <v xml:space="preserve">0 </v>
      </c>
      <c r="L3917" s="23">
        <f ca="1">NETWORKDAYS(LeaveTracker[[#This Row],[Start Date]],LeaveTracker[[#This Row],[End Date]],lstHolidays)</f>
        <v>0</v>
      </c>
      <c r="M3917" s="27"/>
    </row>
    <row r="3918" spans="4:13" ht="30" customHeight="1" x14ac:dyDescent="0.3">
      <c r="D3918" s="19"/>
      <c r="E3918" s="51" t="str">
        <f>IF(ISBLANK(LeaveTracker[[#This Row],[Employee Name]]),"-----",VLOOKUP(LeaveTracker[[#This Row],[Employee Name]],Employees[[Employee Name]:[Office]],7))</f>
        <v>-----</v>
      </c>
      <c r="F3918" s="51" t="str">
        <f>IF(ISBLANK(LeaveTracker[[#This Row],[Employee Name]]),"-----",VLOOKUP(LeaveTracker[[#This Row],[Employee Name]],Employees[[Employee Name]:[Office]],6))</f>
        <v>-----</v>
      </c>
      <c r="G3918" s="24"/>
      <c r="H3918" s="24"/>
      <c r="I3918" s="57"/>
      <c r="K3918" s="51" t="str">
        <f ca="1">LeaveTracker[[#This Row],[Days]]&amp;" "&amp;LeaveTracker[[#This Row],[Type of Leave]]</f>
        <v xml:space="preserve">0 </v>
      </c>
      <c r="L3918" s="23">
        <f ca="1">NETWORKDAYS(LeaveTracker[[#This Row],[Start Date]],LeaveTracker[[#This Row],[End Date]],lstHolidays)</f>
        <v>0</v>
      </c>
      <c r="M3918" s="27"/>
    </row>
    <row r="3919" spans="4:13" ht="30" customHeight="1" x14ac:dyDescent="0.3">
      <c r="D3919" s="19"/>
      <c r="E3919" s="51" t="str">
        <f>IF(ISBLANK(LeaveTracker[[#This Row],[Employee Name]]),"-----",VLOOKUP(LeaveTracker[[#This Row],[Employee Name]],Employees[[Employee Name]:[Office]],7))</f>
        <v>-----</v>
      </c>
      <c r="F3919" s="51" t="str">
        <f>IF(ISBLANK(LeaveTracker[[#This Row],[Employee Name]]),"-----",VLOOKUP(LeaveTracker[[#This Row],[Employee Name]],Employees[[Employee Name]:[Office]],6))</f>
        <v>-----</v>
      </c>
      <c r="G3919" s="24"/>
      <c r="H3919" s="24"/>
      <c r="I3919" s="57"/>
      <c r="K3919" s="51" t="str">
        <f ca="1">LeaveTracker[[#This Row],[Days]]&amp;" "&amp;LeaveTracker[[#This Row],[Type of Leave]]</f>
        <v xml:space="preserve">0 </v>
      </c>
      <c r="L3919" s="23">
        <f ca="1">NETWORKDAYS(LeaveTracker[[#This Row],[Start Date]],LeaveTracker[[#This Row],[End Date]],lstHolidays)</f>
        <v>0</v>
      </c>
      <c r="M3919" s="27"/>
    </row>
    <row r="3920" spans="4:13" ht="30" customHeight="1" x14ac:dyDescent="0.3">
      <c r="D3920" s="19"/>
      <c r="E3920" s="51" t="str">
        <f>IF(ISBLANK(LeaveTracker[[#This Row],[Employee Name]]),"-----",VLOOKUP(LeaveTracker[[#This Row],[Employee Name]],Employees[[Employee Name]:[Office]],7))</f>
        <v>-----</v>
      </c>
      <c r="F3920" s="51" t="str">
        <f>IF(ISBLANK(LeaveTracker[[#This Row],[Employee Name]]),"-----",VLOOKUP(LeaveTracker[[#This Row],[Employee Name]],Employees[[Employee Name]:[Office]],6))</f>
        <v>-----</v>
      </c>
      <c r="G3920" s="24"/>
      <c r="H3920" s="24"/>
      <c r="I3920" s="57"/>
      <c r="K3920" s="51" t="str">
        <f ca="1">LeaveTracker[[#This Row],[Days]]&amp;" "&amp;LeaveTracker[[#This Row],[Type of Leave]]</f>
        <v xml:space="preserve">0 </v>
      </c>
      <c r="L3920" s="23">
        <f ca="1">NETWORKDAYS(LeaveTracker[[#This Row],[Start Date]],LeaveTracker[[#This Row],[End Date]],lstHolidays)</f>
        <v>0</v>
      </c>
      <c r="M3920" s="27"/>
    </row>
    <row r="3921" spans="4:13" ht="30" customHeight="1" x14ac:dyDescent="0.3">
      <c r="D3921" s="19"/>
      <c r="E3921" s="51" t="str">
        <f>IF(ISBLANK(LeaveTracker[[#This Row],[Employee Name]]),"-----",VLOOKUP(LeaveTracker[[#This Row],[Employee Name]],Employees[[Employee Name]:[Office]],7))</f>
        <v>-----</v>
      </c>
      <c r="F3921" s="51" t="str">
        <f>IF(ISBLANK(LeaveTracker[[#This Row],[Employee Name]]),"-----",VLOOKUP(LeaveTracker[[#This Row],[Employee Name]],Employees[[Employee Name]:[Office]],6))</f>
        <v>-----</v>
      </c>
      <c r="G3921" s="24"/>
      <c r="H3921" s="24"/>
      <c r="I3921" s="57"/>
      <c r="K3921" s="51" t="str">
        <f ca="1">LeaveTracker[[#This Row],[Days]]&amp;" "&amp;LeaveTracker[[#This Row],[Type of Leave]]</f>
        <v xml:space="preserve">0 </v>
      </c>
      <c r="L3921" s="23">
        <f ca="1">NETWORKDAYS(LeaveTracker[[#This Row],[Start Date]],LeaveTracker[[#This Row],[End Date]],lstHolidays)</f>
        <v>0</v>
      </c>
      <c r="M3921" s="27"/>
    </row>
    <row r="3922" spans="4:13" ht="30" customHeight="1" x14ac:dyDescent="0.3">
      <c r="D3922" s="19"/>
      <c r="E3922" s="51" t="str">
        <f>IF(ISBLANK(LeaveTracker[[#This Row],[Employee Name]]),"-----",VLOOKUP(LeaveTracker[[#This Row],[Employee Name]],Employees[[Employee Name]:[Office]],7))</f>
        <v>-----</v>
      </c>
      <c r="F3922" s="51" t="str">
        <f>IF(ISBLANK(LeaveTracker[[#This Row],[Employee Name]]),"-----",VLOOKUP(LeaveTracker[[#This Row],[Employee Name]],Employees[[Employee Name]:[Office]],6))</f>
        <v>-----</v>
      </c>
      <c r="G3922" s="24"/>
      <c r="H3922" s="24"/>
      <c r="I3922" s="57"/>
      <c r="K3922" s="51" t="str">
        <f ca="1">LeaveTracker[[#This Row],[Days]]&amp;" "&amp;LeaveTracker[[#This Row],[Type of Leave]]</f>
        <v xml:space="preserve">0 </v>
      </c>
      <c r="L3922" s="23">
        <f ca="1">NETWORKDAYS(LeaveTracker[[#This Row],[Start Date]],LeaveTracker[[#This Row],[End Date]],lstHolidays)</f>
        <v>0</v>
      </c>
      <c r="M3922" s="27"/>
    </row>
    <row r="3923" spans="4:13" ht="30" customHeight="1" x14ac:dyDescent="0.3">
      <c r="D3923" s="19"/>
      <c r="E3923" s="51" t="str">
        <f>IF(ISBLANK(LeaveTracker[[#This Row],[Employee Name]]),"-----",VLOOKUP(LeaveTracker[[#This Row],[Employee Name]],Employees[[Employee Name]:[Office]],7))</f>
        <v>-----</v>
      </c>
      <c r="F3923" s="51" t="str">
        <f>IF(ISBLANK(LeaveTracker[[#This Row],[Employee Name]]),"-----",VLOOKUP(LeaveTracker[[#This Row],[Employee Name]],Employees[[Employee Name]:[Office]],6))</f>
        <v>-----</v>
      </c>
      <c r="G3923" s="24"/>
      <c r="H3923" s="24"/>
      <c r="I3923" s="57"/>
      <c r="K3923" s="51" t="str">
        <f ca="1">LeaveTracker[[#This Row],[Days]]&amp;" "&amp;LeaveTracker[[#This Row],[Type of Leave]]</f>
        <v xml:space="preserve">0 </v>
      </c>
      <c r="L3923" s="23">
        <f ca="1">NETWORKDAYS(LeaveTracker[[#This Row],[Start Date]],LeaveTracker[[#This Row],[End Date]],lstHolidays)</f>
        <v>0</v>
      </c>
      <c r="M3923" s="27"/>
    </row>
    <row r="3924" spans="4:13" ht="30" customHeight="1" x14ac:dyDescent="0.3">
      <c r="D3924" s="19"/>
      <c r="E3924" s="51" t="str">
        <f>IF(ISBLANK(LeaveTracker[[#This Row],[Employee Name]]),"-----",VLOOKUP(LeaveTracker[[#This Row],[Employee Name]],Employees[[Employee Name]:[Office]],7))</f>
        <v>-----</v>
      </c>
      <c r="F3924" s="51" t="str">
        <f>IF(ISBLANK(LeaveTracker[[#This Row],[Employee Name]]),"-----",VLOOKUP(LeaveTracker[[#This Row],[Employee Name]],Employees[[Employee Name]:[Office]],6))</f>
        <v>-----</v>
      </c>
      <c r="G3924" s="24"/>
      <c r="H3924" s="24"/>
      <c r="I3924" s="57"/>
      <c r="K3924" s="51" t="str">
        <f ca="1">LeaveTracker[[#This Row],[Days]]&amp;" "&amp;LeaveTracker[[#This Row],[Type of Leave]]</f>
        <v xml:space="preserve">0 </v>
      </c>
      <c r="L3924" s="23">
        <f ca="1">NETWORKDAYS(LeaveTracker[[#This Row],[Start Date]],LeaveTracker[[#This Row],[End Date]],lstHolidays)</f>
        <v>0</v>
      </c>
      <c r="M3924" s="27"/>
    </row>
    <row r="3925" spans="4:13" ht="30" customHeight="1" x14ac:dyDescent="0.3">
      <c r="D3925" s="19"/>
      <c r="E3925" s="51" t="str">
        <f>IF(ISBLANK(LeaveTracker[[#This Row],[Employee Name]]),"-----",VLOOKUP(LeaveTracker[[#This Row],[Employee Name]],Employees[[Employee Name]:[Office]],7))</f>
        <v>-----</v>
      </c>
      <c r="F3925" s="51" t="str">
        <f>IF(ISBLANK(LeaveTracker[[#This Row],[Employee Name]]),"-----",VLOOKUP(LeaveTracker[[#This Row],[Employee Name]],Employees[[Employee Name]:[Office]],6))</f>
        <v>-----</v>
      </c>
      <c r="G3925" s="24"/>
      <c r="H3925" s="24"/>
      <c r="I3925" s="57"/>
      <c r="K3925" s="51" t="str">
        <f ca="1">LeaveTracker[[#This Row],[Days]]&amp;" "&amp;LeaveTracker[[#This Row],[Type of Leave]]</f>
        <v xml:space="preserve">0 </v>
      </c>
      <c r="L3925" s="23">
        <f ca="1">NETWORKDAYS(LeaveTracker[[#This Row],[Start Date]],LeaveTracker[[#This Row],[End Date]],lstHolidays)</f>
        <v>0</v>
      </c>
      <c r="M3925" s="27"/>
    </row>
    <row r="3926" spans="4:13" ht="30" customHeight="1" x14ac:dyDescent="0.3">
      <c r="D3926" s="19"/>
      <c r="E3926" s="51" t="str">
        <f>IF(ISBLANK(LeaveTracker[[#This Row],[Employee Name]]),"-----",VLOOKUP(LeaveTracker[[#This Row],[Employee Name]],Employees[[Employee Name]:[Office]],7))</f>
        <v>-----</v>
      </c>
      <c r="F3926" s="51" t="str">
        <f>IF(ISBLANK(LeaveTracker[[#This Row],[Employee Name]]),"-----",VLOOKUP(LeaveTracker[[#This Row],[Employee Name]],Employees[[Employee Name]:[Office]],6))</f>
        <v>-----</v>
      </c>
      <c r="G3926" s="24"/>
      <c r="H3926" s="24"/>
      <c r="I3926" s="57"/>
      <c r="K3926" s="51" t="str">
        <f ca="1">LeaveTracker[[#This Row],[Days]]&amp;" "&amp;LeaveTracker[[#This Row],[Type of Leave]]</f>
        <v xml:space="preserve">0 </v>
      </c>
      <c r="L3926" s="23">
        <f ca="1">NETWORKDAYS(LeaveTracker[[#This Row],[Start Date]],LeaveTracker[[#This Row],[End Date]],lstHolidays)</f>
        <v>0</v>
      </c>
      <c r="M3926" s="27"/>
    </row>
    <row r="3927" spans="4:13" ht="30" customHeight="1" x14ac:dyDescent="0.3">
      <c r="D3927" s="19"/>
      <c r="E3927" s="51" t="str">
        <f>IF(ISBLANK(LeaveTracker[[#This Row],[Employee Name]]),"-----",VLOOKUP(LeaveTracker[[#This Row],[Employee Name]],Employees[[Employee Name]:[Office]],7))</f>
        <v>-----</v>
      </c>
      <c r="F3927" s="51" t="str">
        <f>IF(ISBLANK(LeaveTracker[[#This Row],[Employee Name]]),"-----",VLOOKUP(LeaveTracker[[#This Row],[Employee Name]],Employees[[Employee Name]:[Office]],6))</f>
        <v>-----</v>
      </c>
      <c r="G3927" s="24"/>
      <c r="H3927" s="24"/>
      <c r="I3927" s="57"/>
      <c r="K3927" s="51" t="str">
        <f ca="1">LeaveTracker[[#This Row],[Days]]&amp;" "&amp;LeaveTracker[[#This Row],[Type of Leave]]</f>
        <v xml:space="preserve">0 </v>
      </c>
      <c r="L3927" s="23">
        <f ca="1">NETWORKDAYS(LeaveTracker[[#This Row],[Start Date]],LeaveTracker[[#This Row],[End Date]],lstHolidays)</f>
        <v>0</v>
      </c>
      <c r="M3927" s="27"/>
    </row>
    <row r="3928" spans="4:13" ht="30" customHeight="1" x14ac:dyDescent="0.3">
      <c r="D3928" s="19"/>
      <c r="E3928" s="51" t="str">
        <f>IF(ISBLANK(LeaveTracker[[#This Row],[Employee Name]]),"-----",VLOOKUP(LeaveTracker[[#This Row],[Employee Name]],Employees[[Employee Name]:[Office]],7))</f>
        <v>-----</v>
      </c>
      <c r="F3928" s="51" t="str">
        <f>IF(ISBLANK(LeaveTracker[[#This Row],[Employee Name]]),"-----",VLOOKUP(LeaveTracker[[#This Row],[Employee Name]],Employees[[Employee Name]:[Office]],6))</f>
        <v>-----</v>
      </c>
      <c r="G3928" s="24"/>
      <c r="H3928" s="24"/>
      <c r="I3928" s="57"/>
      <c r="K3928" s="51" t="str">
        <f ca="1">LeaveTracker[[#This Row],[Days]]&amp;" "&amp;LeaveTracker[[#This Row],[Type of Leave]]</f>
        <v xml:space="preserve">0 </v>
      </c>
      <c r="L3928" s="23">
        <f ca="1">NETWORKDAYS(LeaveTracker[[#This Row],[Start Date]],LeaveTracker[[#This Row],[End Date]],lstHolidays)</f>
        <v>0</v>
      </c>
      <c r="M3928" s="27"/>
    </row>
    <row r="3929" spans="4:13" ht="30" customHeight="1" x14ac:dyDescent="0.3">
      <c r="D3929" s="19"/>
      <c r="E3929" s="51" t="str">
        <f>IF(ISBLANK(LeaveTracker[[#This Row],[Employee Name]]),"-----",VLOOKUP(LeaveTracker[[#This Row],[Employee Name]],Employees[[Employee Name]:[Office]],7))</f>
        <v>-----</v>
      </c>
      <c r="F3929" s="51" t="str">
        <f>IF(ISBLANK(LeaveTracker[[#This Row],[Employee Name]]),"-----",VLOOKUP(LeaveTracker[[#This Row],[Employee Name]],Employees[[Employee Name]:[Office]],6))</f>
        <v>-----</v>
      </c>
      <c r="G3929" s="24"/>
      <c r="H3929" s="24"/>
      <c r="I3929" s="57"/>
      <c r="K3929" s="51" t="str">
        <f ca="1">LeaveTracker[[#This Row],[Days]]&amp;" "&amp;LeaveTracker[[#This Row],[Type of Leave]]</f>
        <v xml:space="preserve">0 </v>
      </c>
      <c r="L3929" s="23">
        <f ca="1">NETWORKDAYS(LeaveTracker[[#This Row],[Start Date]],LeaveTracker[[#This Row],[End Date]],lstHolidays)</f>
        <v>0</v>
      </c>
      <c r="M3929" s="27"/>
    </row>
    <row r="3930" spans="4:13" ht="30" customHeight="1" x14ac:dyDescent="0.3">
      <c r="D3930" s="19"/>
      <c r="E3930" s="51" t="str">
        <f>IF(ISBLANK(LeaveTracker[[#This Row],[Employee Name]]),"-----",VLOOKUP(LeaveTracker[[#This Row],[Employee Name]],Employees[[Employee Name]:[Office]],7))</f>
        <v>-----</v>
      </c>
      <c r="F3930" s="51" t="str">
        <f>IF(ISBLANK(LeaveTracker[[#This Row],[Employee Name]]),"-----",VLOOKUP(LeaveTracker[[#This Row],[Employee Name]],Employees[[Employee Name]:[Office]],6))</f>
        <v>-----</v>
      </c>
      <c r="G3930" s="24"/>
      <c r="H3930" s="24"/>
      <c r="I3930" s="57"/>
      <c r="K3930" s="51" t="str">
        <f ca="1">LeaveTracker[[#This Row],[Days]]&amp;" "&amp;LeaveTracker[[#This Row],[Type of Leave]]</f>
        <v xml:space="preserve">0 </v>
      </c>
      <c r="L3930" s="23">
        <f ca="1">NETWORKDAYS(LeaveTracker[[#This Row],[Start Date]],LeaveTracker[[#This Row],[End Date]],lstHolidays)</f>
        <v>0</v>
      </c>
      <c r="M3930" s="27"/>
    </row>
    <row r="3931" spans="4:13" ht="30" customHeight="1" x14ac:dyDescent="0.3">
      <c r="D3931" s="19"/>
      <c r="E3931" s="51" t="str">
        <f>IF(ISBLANK(LeaveTracker[[#This Row],[Employee Name]]),"-----",VLOOKUP(LeaveTracker[[#This Row],[Employee Name]],Employees[[Employee Name]:[Office]],7))</f>
        <v>-----</v>
      </c>
      <c r="F3931" s="51" t="str">
        <f>IF(ISBLANK(LeaveTracker[[#This Row],[Employee Name]]),"-----",VLOOKUP(LeaveTracker[[#This Row],[Employee Name]],Employees[[Employee Name]:[Office]],6))</f>
        <v>-----</v>
      </c>
      <c r="G3931" s="24"/>
      <c r="H3931" s="24"/>
      <c r="I3931" s="57"/>
      <c r="K3931" s="51" t="str">
        <f ca="1">LeaveTracker[[#This Row],[Days]]&amp;" "&amp;LeaveTracker[[#This Row],[Type of Leave]]</f>
        <v xml:space="preserve">0 </v>
      </c>
      <c r="L3931" s="23">
        <f ca="1">NETWORKDAYS(LeaveTracker[[#This Row],[Start Date]],LeaveTracker[[#This Row],[End Date]],lstHolidays)</f>
        <v>0</v>
      </c>
      <c r="M3931" s="27"/>
    </row>
    <row r="3932" spans="4:13" ht="30" customHeight="1" x14ac:dyDescent="0.3">
      <c r="D3932" s="19"/>
      <c r="E3932" s="51" t="str">
        <f>IF(ISBLANK(LeaveTracker[[#This Row],[Employee Name]]),"-----",VLOOKUP(LeaveTracker[[#This Row],[Employee Name]],Employees[[Employee Name]:[Office]],7))</f>
        <v>-----</v>
      </c>
      <c r="F3932" s="51" t="str">
        <f>IF(ISBLANK(LeaveTracker[[#This Row],[Employee Name]]),"-----",VLOOKUP(LeaveTracker[[#This Row],[Employee Name]],Employees[[Employee Name]:[Office]],6))</f>
        <v>-----</v>
      </c>
      <c r="G3932" s="24"/>
      <c r="H3932" s="24"/>
      <c r="I3932" s="57"/>
      <c r="K3932" s="51" t="str">
        <f ca="1">LeaveTracker[[#This Row],[Days]]&amp;" "&amp;LeaveTracker[[#This Row],[Type of Leave]]</f>
        <v xml:space="preserve">0 </v>
      </c>
      <c r="L3932" s="23">
        <f ca="1">NETWORKDAYS(LeaveTracker[[#This Row],[Start Date]],LeaveTracker[[#This Row],[End Date]],lstHolidays)</f>
        <v>0</v>
      </c>
      <c r="M3932" s="27"/>
    </row>
    <row r="3933" spans="4:13" ht="30" customHeight="1" x14ac:dyDescent="0.3">
      <c r="D3933" s="19"/>
      <c r="E3933" s="51" t="str">
        <f>IF(ISBLANK(LeaveTracker[[#This Row],[Employee Name]]),"-----",VLOOKUP(LeaveTracker[[#This Row],[Employee Name]],Employees[[Employee Name]:[Office]],7))</f>
        <v>-----</v>
      </c>
      <c r="F3933" s="51" t="str">
        <f>IF(ISBLANK(LeaveTracker[[#This Row],[Employee Name]]),"-----",VLOOKUP(LeaveTracker[[#This Row],[Employee Name]],Employees[[Employee Name]:[Office]],6))</f>
        <v>-----</v>
      </c>
      <c r="G3933" s="24"/>
      <c r="H3933" s="24"/>
      <c r="I3933" s="57"/>
      <c r="K3933" s="51" t="str">
        <f ca="1">LeaveTracker[[#This Row],[Days]]&amp;" "&amp;LeaveTracker[[#This Row],[Type of Leave]]</f>
        <v xml:space="preserve">0 </v>
      </c>
      <c r="L3933" s="23">
        <f ca="1">NETWORKDAYS(LeaveTracker[[#This Row],[Start Date]],LeaveTracker[[#This Row],[End Date]],lstHolidays)</f>
        <v>0</v>
      </c>
      <c r="M3933" s="27"/>
    </row>
    <row r="3934" spans="4:13" ht="30" customHeight="1" x14ac:dyDescent="0.3">
      <c r="D3934" s="19"/>
      <c r="E3934" s="51" t="str">
        <f>IF(ISBLANK(LeaveTracker[[#This Row],[Employee Name]]),"-----",VLOOKUP(LeaveTracker[[#This Row],[Employee Name]],Employees[[Employee Name]:[Office]],7))</f>
        <v>-----</v>
      </c>
      <c r="F3934" s="51" t="str">
        <f>IF(ISBLANK(LeaveTracker[[#This Row],[Employee Name]]),"-----",VLOOKUP(LeaveTracker[[#This Row],[Employee Name]],Employees[[Employee Name]:[Office]],6))</f>
        <v>-----</v>
      </c>
      <c r="G3934" s="24"/>
      <c r="H3934" s="24"/>
      <c r="I3934" s="57"/>
      <c r="K3934" s="51" t="str">
        <f ca="1">LeaveTracker[[#This Row],[Days]]&amp;" "&amp;LeaveTracker[[#This Row],[Type of Leave]]</f>
        <v xml:space="preserve">0 </v>
      </c>
      <c r="L3934" s="23">
        <f ca="1">NETWORKDAYS(LeaveTracker[[#This Row],[Start Date]],LeaveTracker[[#This Row],[End Date]],lstHolidays)</f>
        <v>0</v>
      </c>
      <c r="M3934" s="27"/>
    </row>
    <row r="3935" spans="4:13" ht="30" customHeight="1" x14ac:dyDescent="0.3">
      <c r="D3935" s="19"/>
      <c r="E3935" s="51" t="str">
        <f>IF(ISBLANK(LeaveTracker[[#This Row],[Employee Name]]),"-----",VLOOKUP(LeaveTracker[[#This Row],[Employee Name]],Employees[[Employee Name]:[Office]],7))</f>
        <v>-----</v>
      </c>
      <c r="F3935" s="51" t="str">
        <f>IF(ISBLANK(LeaveTracker[[#This Row],[Employee Name]]),"-----",VLOOKUP(LeaveTracker[[#This Row],[Employee Name]],Employees[[Employee Name]:[Office]],6))</f>
        <v>-----</v>
      </c>
      <c r="G3935" s="24"/>
      <c r="H3935" s="24"/>
      <c r="I3935" s="57"/>
      <c r="K3935" s="51" t="str">
        <f ca="1">LeaveTracker[[#This Row],[Days]]&amp;" "&amp;LeaveTracker[[#This Row],[Type of Leave]]</f>
        <v xml:space="preserve">0 </v>
      </c>
      <c r="L3935" s="23">
        <f ca="1">NETWORKDAYS(LeaveTracker[[#This Row],[Start Date]],LeaveTracker[[#This Row],[End Date]],lstHolidays)</f>
        <v>0</v>
      </c>
      <c r="M3935" s="27"/>
    </row>
    <row r="3936" spans="4:13" ht="30" customHeight="1" x14ac:dyDescent="0.3">
      <c r="D3936" s="19"/>
      <c r="E3936" s="51" t="str">
        <f>IF(ISBLANK(LeaveTracker[[#This Row],[Employee Name]]),"-----",VLOOKUP(LeaveTracker[[#This Row],[Employee Name]],Employees[[Employee Name]:[Office]],7))</f>
        <v>-----</v>
      </c>
      <c r="F3936" s="51" t="str">
        <f>IF(ISBLANK(LeaveTracker[[#This Row],[Employee Name]]),"-----",VLOOKUP(LeaveTracker[[#This Row],[Employee Name]],Employees[[Employee Name]:[Office]],6))</f>
        <v>-----</v>
      </c>
      <c r="G3936" s="24"/>
      <c r="H3936" s="24"/>
      <c r="I3936" s="57"/>
      <c r="K3936" s="51" t="str">
        <f ca="1">LeaveTracker[[#This Row],[Days]]&amp;" "&amp;LeaveTracker[[#This Row],[Type of Leave]]</f>
        <v xml:space="preserve">0 </v>
      </c>
      <c r="L3936" s="23">
        <f ca="1">NETWORKDAYS(LeaveTracker[[#This Row],[Start Date]],LeaveTracker[[#This Row],[End Date]],lstHolidays)</f>
        <v>0</v>
      </c>
      <c r="M3936" s="27"/>
    </row>
    <row r="3937" spans="4:13" ht="30" customHeight="1" x14ac:dyDescent="0.3">
      <c r="D3937" s="19"/>
      <c r="E3937" s="51" t="str">
        <f>IF(ISBLANK(LeaveTracker[[#This Row],[Employee Name]]),"-----",VLOOKUP(LeaveTracker[[#This Row],[Employee Name]],Employees[[Employee Name]:[Office]],7))</f>
        <v>-----</v>
      </c>
      <c r="F3937" s="51" t="str">
        <f>IF(ISBLANK(LeaveTracker[[#This Row],[Employee Name]]),"-----",VLOOKUP(LeaveTracker[[#This Row],[Employee Name]],Employees[[Employee Name]:[Office]],6))</f>
        <v>-----</v>
      </c>
      <c r="G3937" s="24"/>
      <c r="H3937" s="24"/>
      <c r="I3937" s="57"/>
      <c r="K3937" s="51" t="str">
        <f ca="1">LeaveTracker[[#This Row],[Days]]&amp;" "&amp;LeaveTracker[[#This Row],[Type of Leave]]</f>
        <v xml:space="preserve">0 </v>
      </c>
      <c r="L3937" s="23">
        <f ca="1">NETWORKDAYS(LeaveTracker[[#This Row],[Start Date]],LeaveTracker[[#This Row],[End Date]],lstHolidays)</f>
        <v>0</v>
      </c>
      <c r="M3937" s="27"/>
    </row>
    <row r="3938" spans="4:13" ht="30" customHeight="1" x14ac:dyDescent="0.3">
      <c r="D3938" s="19"/>
      <c r="E3938" s="51" t="str">
        <f>IF(ISBLANK(LeaveTracker[[#This Row],[Employee Name]]),"-----",VLOOKUP(LeaveTracker[[#This Row],[Employee Name]],Employees[[Employee Name]:[Office]],7))</f>
        <v>-----</v>
      </c>
      <c r="F3938" s="51" t="str">
        <f>IF(ISBLANK(LeaveTracker[[#This Row],[Employee Name]]),"-----",VLOOKUP(LeaveTracker[[#This Row],[Employee Name]],Employees[[Employee Name]:[Office]],6))</f>
        <v>-----</v>
      </c>
      <c r="G3938" s="24"/>
      <c r="H3938" s="24"/>
      <c r="I3938" s="57"/>
      <c r="K3938" s="51" t="str">
        <f ca="1">LeaveTracker[[#This Row],[Days]]&amp;" "&amp;LeaveTracker[[#This Row],[Type of Leave]]</f>
        <v xml:space="preserve">0 </v>
      </c>
      <c r="L3938" s="23">
        <f ca="1">NETWORKDAYS(LeaveTracker[[#This Row],[Start Date]],LeaveTracker[[#This Row],[End Date]],lstHolidays)</f>
        <v>0</v>
      </c>
      <c r="M3938" s="27"/>
    </row>
    <row r="3939" spans="4:13" ht="30" customHeight="1" x14ac:dyDescent="0.3">
      <c r="D3939" s="19"/>
      <c r="E3939" s="51" t="str">
        <f>IF(ISBLANK(LeaveTracker[[#This Row],[Employee Name]]),"-----",VLOOKUP(LeaveTracker[[#This Row],[Employee Name]],Employees[[Employee Name]:[Office]],7))</f>
        <v>-----</v>
      </c>
      <c r="F3939" s="51" t="str">
        <f>IF(ISBLANK(LeaveTracker[[#This Row],[Employee Name]]),"-----",VLOOKUP(LeaveTracker[[#This Row],[Employee Name]],Employees[[Employee Name]:[Office]],6))</f>
        <v>-----</v>
      </c>
      <c r="G3939" s="24"/>
      <c r="H3939" s="24"/>
      <c r="I3939" s="57"/>
      <c r="K3939" s="51" t="str">
        <f ca="1">LeaveTracker[[#This Row],[Days]]&amp;" "&amp;LeaveTracker[[#This Row],[Type of Leave]]</f>
        <v xml:space="preserve">0 </v>
      </c>
      <c r="L3939" s="23">
        <f ca="1">NETWORKDAYS(LeaveTracker[[#This Row],[Start Date]],LeaveTracker[[#This Row],[End Date]],lstHolidays)</f>
        <v>0</v>
      </c>
      <c r="M3939" s="27"/>
    </row>
    <row r="3940" spans="4:13" ht="30" customHeight="1" x14ac:dyDescent="0.3">
      <c r="D3940" s="19"/>
      <c r="E3940" s="51" t="str">
        <f>IF(ISBLANK(LeaveTracker[[#This Row],[Employee Name]]),"-----",VLOOKUP(LeaveTracker[[#This Row],[Employee Name]],Employees[[Employee Name]:[Office]],7))</f>
        <v>-----</v>
      </c>
      <c r="F3940" s="51" t="str">
        <f>IF(ISBLANK(LeaveTracker[[#This Row],[Employee Name]]),"-----",VLOOKUP(LeaveTracker[[#This Row],[Employee Name]],Employees[[Employee Name]:[Office]],6))</f>
        <v>-----</v>
      </c>
      <c r="G3940" s="24"/>
      <c r="H3940" s="24"/>
      <c r="I3940" s="57"/>
      <c r="K3940" s="51" t="str">
        <f ca="1">LeaveTracker[[#This Row],[Days]]&amp;" "&amp;LeaveTracker[[#This Row],[Type of Leave]]</f>
        <v xml:space="preserve">0 </v>
      </c>
      <c r="L3940" s="23">
        <f ca="1">NETWORKDAYS(LeaveTracker[[#This Row],[Start Date]],LeaveTracker[[#This Row],[End Date]],lstHolidays)</f>
        <v>0</v>
      </c>
      <c r="M3940" s="27"/>
    </row>
    <row r="3941" spans="4:13" ht="30" customHeight="1" x14ac:dyDescent="0.3">
      <c r="D3941" s="19"/>
      <c r="E3941" s="51" t="str">
        <f>IF(ISBLANK(LeaveTracker[[#This Row],[Employee Name]]),"-----",VLOOKUP(LeaveTracker[[#This Row],[Employee Name]],Employees[[Employee Name]:[Office]],7))</f>
        <v>-----</v>
      </c>
      <c r="F3941" s="51" t="str">
        <f>IF(ISBLANK(LeaveTracker[[#This Row],[Employee Name]]),"-----",VLOOKUP(LeaveTracker[[#This Row],[Employee Name]],Employees[[Employee Name]:[Office]],6))</f>
        <v>-----</v>
      </c>
      <c r="G3941" s="24"/>
      <c r="H3941" s="24"/>
      <c r="I3941" s="57"/>
      <c r="K3941" s="51" t="str">
        <f ca="1">LeaveTracker[[#This Row],[Days]]&amp;" "&amp;LeaveTracker[[#This Row],[Type of Leave]]</f>
        <v xml:space="preserve">0 </v>
      </c>
      <c r="L3941" s="23">
        <f ca="1">NETWORKDAYS(LeaveTracker[[#This Row],[Start Date]],LeaveTracker[[#This Row],[End Date]],lstHolidays)</f>
        <v>0</v>
      </c>
      <c r="M3941" s="27"/>
    </row>
    <row r="3942" spans="4:13" ht="30" customHeight="1" x14ac:dyDescent="0.3">
      <c r="D3942" s="19"/>
      <c r="E3942" s="51" t="str">
        <f>IF(ISBLANK(LeaveTracker[[#This Row],[Employee Name]]),"-----",VLOOKUP(LeaveTracker[[#This Row],[Employee Name]],Employees[[Employee Name]:[Office]],7))</f>
        <v>-----</v>
      </c>
      <c r="F3942" s="51" t="str">
        <f>IF(ISBLANK(LeaveTracker[[#This Row],[Employee Name]]),"-----",VLOOKUP(LeaveTracker[[#This Row],[Employee Name]],Employees[[Employee Name]:[Office]],6))</f>
        <v>-----</v>
      </c>
      <c r="G3942" s="24"/>
      <c r="H3942" s="24"/>
      <c r="I3942" s="57"/>
      <c r="K3942" s="51" t="str">
        <f ca="1">LeaveTracker[[#This Row],[Days]]&amp;" "&amp;LeaveTracker[[#This Row],[Type of Leave]]</f>
        <v xml:space="preserve">0 </v>
      </c>
      <c r="L3942" s="23">
        <f ca="1">NETWORKDAYS(LeaveTracker[[#This Row],[Start Date]],LeaveTracker[[#This Row],[End Date]],lstHolidays)</f>
        <v>0</v>
      </c>
      <c r="M3942" s="27"/>
    </row>
    <row r="3943" spans="4:13" ht="30" customHeight="1" x14ac:dyDescent="0.3">
      <c r="D3943" s="19"/>
      <c r="E3943" s="51" t="str">
        <f>IF(ISBLANK(LeaveTracker[[#This Row],[Employee Name]]),"-----",VLOOKUP(LeaveTracker[[#This Row],[Employee Name]],Employees[[Employee Name]:[Office]],7))</f>
        <v>-----</v>
      </c>
      <c r="F3943" s="51" t="str">
        <f>IF(ISBLANK(LeaveTracker[[#This Row],[Employee Name]]),"-----",VLOOKUP(LeaveTracker[[#This Row],[Employee Name]],Employees[[Employee Name]:[Office]],6))</f>
        <v>-----</v>
      </c>
      <c r="G3943" s="24"/>
      <c r="H3943" s="24"/>
      <c r="I3943" s="57"/>
      <c r="K3943" s="51" t="str">
        <f ca="1">LeaveTracker[[#This Row],[Days]]&amp;" "&amp;LeaveTracker[[#This Row],[Type of Leave]]</f>
        <v xml:space="preserve">0 </v>
      </c>
      <c r="L3943" s="23">
        <f ca="1">NETWORKDAYS(LeaveTracker[[#This Row],[Start Date]],LeaveTracker[[#This Row],[End Date]],lstHolidays)</f>
        <v>0</v>
      </c>
      <c r="M3943" s="27"/>
    </row>
    <row r="3944" spans="4:13" ht="30" customHeight="1" x14ac:dyDescent="0.3">
      <c r="D3944" s="19"/>
      <c r="E3944" s="51" t="str">
        <f>IF(ISBLANK(LeaveTracker[[#This Row],[Employee Name]]),"-----",VLOOKUP(LeaveTracker[[#This Row],[Employee Name]],Employees[[Employee Name]:[Office]],7))</f>
        <v>-----</v>
      </c>
      <c r="F3944" s="51" t="str">
        <f>IF(ISBLANK(LeaveTracker[[#This Row],[Employee Name]]),"-----",VLOOKUP(LeaveTracker[[#This Row],[Employee Name]],Employees[[Employee Name]:[Office]],6))</f>
        <v>-----</v>
      </c>
      <c r="G3944" s="24"/>
      <c r="H3944" s="24"/>
      <c r="I3944" s="57"/>
      <c r="K3944" s="51" t="str">
        <f ca="1">LeaveTracker[[#This Row],[Days]]&amp;" "&amp;LeaveTracker[[#This Row],[Type of Leave]]</f>
        <v xml:space="preserve">0 </v>
      </c>
      <c r="L3944" s="23">
        <f ca="1">NETWORKDAYS(LeaveTracker[[#This Row],[Start Date]],LeaveTracker[[#This Row],[End Date]],lstHolidays)</f>
        <v>0</v>
      </c>
      <c r="M3944" s="27"/>
    </row>
    <row r="3945" spans="4:13" ht="30" customHeight="1" x14ac:dyDescent="0.3">
      <c r="D3945" s="19"/>
      <c r="E3945" s="51" t="str">
        <f>IF(ISBLANK(LeaveTracker[[#This Row],[Employee Name]]),"-----",VLOOKUP(LeaveTracker[[#This Row],[Employee Name]],Employees[[Employee Name]:[Office]],7))</f>
        <v>-----</v>
      </c>
      <c r="F3945" s="51" t="str">
        <f>IF(ISBLANK(LeaveTracker[[#This Row],[Employee Name]]),"-----",VLOOKUP(LeaveTracker[[#This Row],[Employee Name]],Employees[[Employee Name]:[Office]],6))</f>
        <v>-----</v>
      </c>
      <c r="G3945" s="24"/>
      <c r="H3945" s="24"/>
      <c r="I3945" s="57"/>
      <c r="K3945" s="51" t="str">
        <f ca="1">LeaveTracker[[#This Row],[Days]]&amp;" "&amp;LeaveTracker[[#This Row],[Type of Leave]]</f>
        <v xml:space="preserve">0 </v>
      </c>
      <c r="L3945" s="23">
        <f ca="1">NETWORKDAYS(LeaveTracker[[#This Row],[Start Date]],LeaveTracker[[#This Row],[End Date]],lstHolidays)</f>
        <v>0</v>
      </c>
      <c r="M3945" s="27"/>
    </row>
    <row r="3946" spans="4:13" ht="30" customHeight="1" x14ac:dyDescent="0.3">
      <c r="D3946" s="19"/>
      <c r="E3946" s="51" t="str">
        <f>IF(ISBLANK(LeaveTracker[[#This Row],[Employee Name]]),"-----",VLOOKUP(LeaveTracker[[#This Row],[Employee Name]],Employees[[Employee Name]:[Office]],7))</f>
        <v>-----</v>
      </c>
      <c r="F3946" s="51" t="str">
        <f>IF(ISBLANK(LeaveTracker[[#This Row],[Employee Name]]),"-----",VLOOKUP(LeaveTracker[[#This Row],[Employee Name]],Employees[[Employee Name]:[Office]],6))</f>
        <v>-----</v>
      </c>
      <c r="G3946" s="24"/>
      <c r="H3946" s="24"/>
      <c r="I3946" s="57"/>
      <c r="K3946" s="51" t="str">
        <f ca="1">LeaveTracker[[#This Row],[Days]]&amp;" "&amp;LeaveTracker[[#This Row],[Type of Leave]]</f>
        <v xml:space="preserve">0 </v>
      </c>
      <c r="L3946" s="23">
        <f ca="1">NETWORKDAYS(LeaveTracker[[#This Row],[Start Date]],LeaveTracker[[#This Row],[End Date]],lstHolidays)</f>
        <v>0</v>
      </c>
      <c r="M3946" s="27"/>
    </row>
    <row r="3947" spans="4:13" ht="30" customHeight="1" x14ac:dyDescent="0.3">
      <c r="D3947" s="19"/>
      <c r="E3947" s="51" t="str">
        <f>IF(ISBLANK(LeaveTracker[[#This Row],[Employee Name]]),"-----",VLOOKUP(LeaveTracker[[#This Row],[Employee Name]],Employees[[Employee Name]:[Office]],7))</f>
        <v>-----</v>
      </c>
      <c r="F3947" s="51" t="str">
        <f>IF(ISBLANK(LeaveTracker[[#This Row],[Employee Name]]),"-----",VLOOKUP(LeaveTracker[[#This Row],[Employee Name]],Employees[[Employee Name]:[Office]],6))</f>
        <v>-----</v>
      </c>
      <c r="G3947" s="24"/>
      <c r="H3947" s="24"/>
      <c r="I3947" s="57"/>
      <c r="K3947" s="51" t="str">
        <f ca="1">LeaveTracker[[#This Row],[Days]]&amp;" "&amp;LeaveTracker[[#This Row],[Type of Leave]]</f>
        <v xml:space="preserve">0 </v>
      </c>
      <c r="L3947" s="23">
        <f ca="1">NETWORKDAYS(LeaveTracker[[#This Row],[Start Date]],LeaveTracker[[#This Row],[End Date]],lstHolidays)</f>
        <v>0</v>
      </c>
      <c r="M3947" s="27"/>
    </row>
    <row r="3948" spans="4:13" ht="30" customHeight="1" x14ac:dyDescent="0.3">
      <c r="D3948" s="19"/>
      <c r="E3948" s="51" t="str">
        <f>IF(ISBLANK(LeaveTracker[[#This Row],[Employee Name]]),"-----",VLOOKUP(LeaveTracker[[#This Row],[Employee Name]],Employees[[Employee Name]:[Office]],7))</f>
        <v>-----</v>
      </c>
      <c r="F3948" s="51" t="str">
        <f>IF(ISBLANK(LeaveTracker[[#This Row],[Employee Name]]),"-----",VLOOKUP(LeaveTracker[[#This Row],[Employee Name]],Employees[[Employee Name]:[Office]],6))</f>
        <v>-----</v>
      </c>
      <c r="G3948" s="24"/>
      <c r="H3948" s="24"/>
      <c r="I3948" s="57"/>
      <c r="K3948" s="51" t="str">
        <f ca="1">LeaveTracker[[#This Row],[Days]]&amp;" "&amp;LeaveTracker[[#This Row],[Type of Leave]]</f>
        <v xml:space="preserve">0 </v>
      </c>
      <c r="L3948" s="23">
        <f ca="1">NETWORKDAYS(LeaveTracker[[#This Row],[Start Date]],LeaveTracker[[#This Row],[End Date]],lstHolidays)</f>
        <v>0</v>
      </c>
      <c r="M3948" s="27"/>
    </row>
    <row r="3949" spans="4:13" ht="30" customHeight="1" x14ac:dyDescent="0.3">
      <c r="D3949" s="19"/>
      <c r="E3949" s="51" t="str">
        <f>IF(ISBLANK(LeaveTracker[[#This Row],[Employee Name]]),"-----",VLOOKUP(LeaveTracker[[#This Row],[Employee Name]],Employees[[Employee Name]:[Office]],7))</f>
        <v>-----</v>
      </c>
      <c r="F3949" s="51" t="str">
        <f>IF(ISBLANK(LeaveTracker[[#This Row],[Employee Name]]),"-----",VLOOKUP(LeaveTracker[[#This Row],[Employee Name]],Employees[[Employee Name]:[Office]],6))</f>
        <v>-----</v>
      </c>
      <c r="G3949" s="24"/>
      <c r="H3949" s="24"/>
      <c r="I3949" s="57"/>
      <c r="K3949" s="51" t="str">
        <f ca="1">LeaveTracker[[#This Row],[Days]]&amp;" "&amp;LeaveTracker[[#This Row],[Type of Leave]]</f>
        <v xml:space="preserve">0 </v>
      </c>
      <c r="L3949" s="23">
        <f ca="1">NETWORKDAYS(LeaveTracker[[#This Row],[Start Date]],LeaveTracker[[#This Row],[End Date]],lstHolidays)</f>
        <v>0</v>
      </c>
      <c r="M3949" s="27"/>
    </row>
    <row r="3950" spans="4:13" ht="30" customHeight="1" x14ac:dyDescent="0.3">
      <c r="D3950" s="19"/>
      <c r="E3950" s="51" t="str">
        <f>IF(ISBLANK(LeaveTracker[[#This Row],[Employee Name]]),"-----",VLOOKUP(LeaveTracker[[#This Row],[Employee Name]],Employees[[Employee Name]:[Office]],7))</f>
        <v>-----</v>
      </c>
      <c r="F3950" s="51" t="str">
        <f>IF(ISBLANK(LeaveTracker[[#This Row],[Employee Name]]),"-----",VLOOKUP(LeaveTracker[[#This Row],[Employee Name]],Employees[[Employee Name]:[Office]],6))</f>
        <v>-----</v>
      </c>
      <c r="G3950" s="24"/>
      <c r="H3950" s="24"/>
      <c r="I3950" s="57"/>
      <c r="K3950" s="51" t="str">
        <f ca="1">LeaveTracker[[#This Row],[Days]]&amp;" "&amp;LeaveTracker[[#This Row],[Type of Leave]]</f>
        <v xml:space="preserve">0 </v>
      </c>
      <c r="L3950" s="23">
        <f ca="1">NETWORKDAYS(LeaveTracker[[#This Row],[Start Date]],LeaveTracker[[#This Row],[End Date]],lstHolidays)</f>
        <v>0</v>
      </c>
      <c r="M3950" s="27"/>
    </row>
    <row r="3951" spans="4:13" ht="30" customHeight="1" x14ac:dyDescent="0.3">
      <c r="D3951" s="19"/>
      <c r="E3951" s="51" t="str">
        <f>IF(ISBLANK(LeaveTracker[[#This Row],[Employee Name]]),"-----",VLOOKUP(LeaveTracker[[#This Row],[Employee Name]],Employees[[Employee Name]:[Office]],7))</f>
        <v>-----</v>
      </c>
      <c r="F3951" s="51" t="str">
        <f>IF(ISBLANK(LeaveTracker[[#This Row],[Employee Name]]),"-----",VLOOKUP(LeaveTracker[[#This Row],[Employee Name]],Employees[[Employee Name]:[Office]],6))</f>
        <v>-----</v>
      </c>
      <c r="G3951" s="24"/>
      <c r="H3951" s="24"/>
      <c r="I3951" s="57"/>
      <c r="K3951" s="51" t="str">
        <f ca="1">LeaveTracker[[#This Row],[Days]]&amp;" "&amp;LeaveTracker[[#This Row],[Type of Leave]]</f>
        <v xml:space="preserve">0 </v>
      </c>
      <c r="L3951" s="23">
        <f ca="1">NETWORKDAYS(LeaveTracker[[#This Row],[Start Date]],LeaveTracker[[#This Row],[End Date]],lstHolidays)</f>
        <v>0</v>
      </c>
      <c r="M3951" s="27"/>
    </row>
    <row r="3952" spans="4:13" ht="30" customHeight="1" x14ac:dyDescent="0.3">
      <c r="D3952" s="19"/>
      <c r="E3952" s="51" t="str">
        <f>IF(ISBLANK(LeaveTracker[[#This Row],[Employee Name]]),"-----",VLOOKUP(LeaveTracker[[#This Row],[Employee Name]],Employees[[Employee Name]:[Office]],7))</f>
        <v>-----</v>
      </c>
      <c r="F3952" s="51" t="str">
        <f>IF(ISBLANK(LeaveTracker[[#This Row],[Employee Name]]),"-----",VLOOKUP(LeaveTracker[[#This Row],[Employee Name]],Employees[[Employee Name]:[Office]],6))</f>
        <v>-----</v>
      </c>
      <c r="G3952" s="24"/>
      <c r="H3952" s="24"/>
      <c r="I3952" s="57"/>
      <c r="K3952" s="51" t="str">
        <f ca="1">LeaveTracker[[#This Row],[Days]]&amp;" "&amp;LeaveTracker[[#This Row],[Type of Leave]]</f>
        <v xml:space="preserve">0 </v>
      </c>
      <c r="L3952" s="23">
        <f ca="1">NETWORKDAYS(LeaveTracker[[#This Row],[Start Date]],LeaveTracker[[#This Row],[End Date]],lstHolidays)</f>
        <v>0</v>
      </c>
      <c r="M3952" s="27"/>
    </row>
    <row r="3953" spans="4:13" ht="30" customHeight="1" x14ac:dyDescent="0.3">
      <c r="D3953" s="19"/>
      <c r="E3953" s="51" t="str">
        <f>IF(ISBLANK(LeaveTracker[[#This Row],[Employee Name]]),"-----",VLOOKUP(LeaveTracker[[#This Row],[Employee Name]],Employees[[Employee Name]:[Office]],7))</f>
        <v>-----</v>
      </c>
      <c r="F3953" s="51" t="str">
        <f>IF(ISBLANK(LeaveTracker[[#This Row],[Employee Name]]),"-----",VLOOKUP(LeaveTracker[[#This Row],[Employee Name]],Employees[[Employee Name]:[Office]],6))</f>
        <v>-----</v>
      </c>
      <c r="G3953" s="24"/>
      <c r="H3953" s="24"/>
      <c r="I3953" s="57"/>
      <c r="K3953" s="51" t="str">
        <f ca="1">LeaveTracker[[#This Row],[Days]]&amp;" "&amp;LeaveTracker[[#This Row],[Type of Leave]]</f>
        <v xml:space="preserve">0 </v>
      </c>
      <c r="L3953" s="23">
        <f ca="1">NETWORKDAYS(LeaveTracker[[#This Row],[Start Date]],LeaveTracker[[#This Row],[End Date]],lstHolidays)</f>
        <v>0</v>
      </c>
      <c r="M3953" s="27"/>
    </row>
    <row r="3954" spans="4:13" ht="30" customHeight="1" x14ac:dyDescent="0.3">
      <c r="D3954" s="19"/>
      <c r="E3954" s="51" t="str">
        <f>IF(ISBLANK(LeaveTracker[[#This Row],[Employee Name]]),"-----",VLOOKUP(LeaveTracker[[#This Row],[Employee Name]],Employees[[Employee Name]:[Office]],7))</f>
        <v>-----</v>
      </c>
      <c r="F3954" s="51" t="str">
        <f>IF(ISBLANK(LeaveTracker[[#This Row],[Employee Name]]),"-----",VLOOKUP(LeaveTracker[[#This Row],[Employee Name]],Employees[[Employee Name]:[Office]],6))</f>
        <v>-----</v>
      </c>
      <c r="G3954" s="24"/>
      <c r="H3954" s="24"/>
      <c r="I3954" s="57"/>
      <c r="K3954" s="51" t="str">
        <f ca="1">LeaveTracker[[#This Row],[Days]]&amp;" "&amp;LeaveTracker[[#This Row],[Type of Leave]]</f>
        <v xml:space="preserve">0 </v>
      </c>
      <c r="L3954" s="23">
        <f ca="1">NETWORKDAYS(LeaveTracker[[#This Row],[Start Date]],LeaveTracker[[#This Row],[End Date]],lstHolidays)</f>
        <v>0</v>
      </c>
      <c r="M3954" s="27"/>
    </row>
    <row r="3955" spans="4:13" ht="30" customHeight="1" x14ac:dyDescent="0.3">
      <c r="D3955" s="19"/>
      <c r="E3955" s="51" t="str">
        <f>IF(ISBLANK(LeaveTracker[[#This Row],[Employee Name]]),"-----",VLOOKUP(LeaveTracker[[#This Row],[Employee Name]],Employees[[Employee Name]:[Office]],7))</f>
        <v>-----</v>
      </c>
      <c r="F3955" s="51" t="str">
        <f>IF(ISBLANK(LeaveTracker[[#This Row],[Employee Name]]),"-----",VLOOKUP(LeaveTracker[[#This Row],[Employee Name]],Employees[[Employee Name]:[Office]],6))</f>
        <v>-----</v>
      </c>
      <c r="G3955" s="24"/>
      <c r="H3955" s="24"/>
      <c r="I3955" s="57"/>
      <c r="K3955" s="51" t="str">
        <f ca="1">LeaveTracker[[#This Row],[Days]]&amp;" "&amp;LeaveTracker[[#This Row],[Type of Leave]]</f>
        <v xml:space="preserve">0 </v>
      </c>
      <c r="L3955" s="23">
        <f ca="1">NETWORKDAYS(LeaveTracker[[#This Row],[Start Date]],LeaveTracker[[#This Row],[End Date]],lstHolidays)</f>
        <v>0</v>
      </c>
      <c r="M3955" s="27"/>
    </row>
    <row r="3956" spans="4:13" ht="30" customHeight="1" x14ac:dyDescent="0.3">
      <c r="D3956" s="19"/>
      <c r="E3956" s="51" t="str">
        <f>IF(ISBLANK(LeaveTracker[[#This Row],[Employee Name]]),"-----",VLOOKUP(LeaveTracker[[#This Row],[Employee Name]],Employees[[Employee Name]:[Office]],7))</f>
        <v>-----</v>
      </c>
      <c r="F3956" s="51" t="str">
        <f>IF(ISBLANK(LeaveTracker[[#This Row],[Employee Name]]),"-----",VLOOKUP(LeaveTracker[[#This Row],[Employee Name]],Employees[[Employee Name]:[Office]],6))</f>
        <v>-----</v>
      </c>
      <c r="G3956" s="24"/>
      <c r="H3956" s="24"/>
      <c r="I3956" s="57"/>
      <c r="K3956" s="51" t="str">
        <f ca="1">LeaveTracker[[#This Row],[Days]]&amp;" "&amp;LeaveTracker[[#This Row],[Type of Leave]]</f>
        <v xml:space="preserve">0 </v>
      </c>
      <c r="L3956" s="23">
        <f ca="1">NETWORKDAYS(LeaveTracker[[#This Row],[Start Date]],LeaveTracker[[#This Row],[End Date]],lstHolidays)</f>
        <v>0</v>
      </c>
      <c r="M3956" s="27"/>
    </row>
    <row r="3957" spans="4:13" ht="30" customHeight="1" x14ac:dyDescent="0.3">
      <c r="D3957" s="19"/>
      <c r="E3957" s="51" t="str">
        <f>IF(ISBLANK(LeaveTracker[[#This Row],[Employee Name]]),"-----",VLOOKUP(LeaveTracker[[#This Row],[Employee Name]],Employees[[Employee Name]:[Office]],7))</f>
        <v>-----</v>
      </c>
      <c r="F3957" s="51" t="str">
        <f>IF(ISBLANK(LeaveTracker[[#This Row],[Employee Name]]),"-----",VLOOKUP(LeaveTracker[[#This Row],[Employee Name]],Employees[[Employee Name]:[Office]],6))</f>
        <v>-----</v>
      </c>
      <c r="G3957" s="24"/>
      <c r="H3957" s="24"/>
      <c r="I3957" s="57"/>
      <c r="K3957" s="51" t="str">
        <f ca="1">LeaveTracker[[#This Row],[Days]]&amp;" "&amp;LeaveTracker[[#This Row],[Type of Leave]]</f>
        <v xml:space="preserve">0 </v>
      </c>
      <c r="L3957" s="23">
        <f ca="1">NETWORKDAYS(LeaveTracker[[#This Row],[Start Date]],LeaveTracker[[#This Row],[End Date]],lstHolidays)</f>
        <v>0</v>
      </c>
      <c r="M3957" s="27"/>
    </row>
    <row r="3958" spans="4:13" ht="30" customHeight="1" x14ac:dyDescent="0.3">
      <c r="D3958" s="19"/>
      <c r="E3958" s="51" t="str">
        <f>IF(ISBLANK(LeaveTracker[[#This Row],[Employee Name]]),"-----",VLOOKUP(LeaveTracker[[#This Row],[Employee Name]],Employees[[Employee Name]:[Office]],7))</f>
        <v>-----</v>
      </c>
      <c r="F3958" s="51" t="str">
        <f>IF(ISBLANK(LeaveTracker[[#This Row],[Employee Name]]),"-----",VLOOKUP(LeaveTracker[[#This Row],[Employee Name]],Employees[[Employee Name]:[Office]],6))</f>
        <v>-----</v>
      </c>
      <c r="G3958" s="24"/>
      <c r="H3958" s="24"/>
      <c r="I3958" s="57"/>
      <c r="K3958" s="51" t="str">
        <f ca="1">LeaveTracker[[#This Row],[Days]]&amp;" "&amp;LeaveTracker[[#This Row],[Type of Leave]]</f>
        <v xml:space="preserve">0 </v>
      </c>
      <c r="L3958" s="23">
        <f ca="1">NETWORKDAYS(LeaveTracker[[#This Row],[Start Date]],LeaveTracker[[#This Row],[End Date]],lstHolidays)</f>
        <v>0</v>
      </c>
      <c r="M3958" s="27"/>
    </row>
    <row r="3959" spans="4:13" ht="30" customHeight="1" x14ac:dyDescent="0.3">
      <c r="D3959" s="19"/>
      <c r="E3959" s="51" t="str">
        <f>IF(ISBLANK(LeaveTracker[[#This Row],[Employee Name]]),"-----",VLOOKUP(LeaveTracker[[#This Row],[Employee Name]],Employees[[Employee Name]:[Office]],7))</f>
        <v>-----</v>
      </c>
      <c r="F3959" s="51" t="str">
        <f>IF(ISBLANK(LeaveTracker[[#This Row],[Employee Name]]),"-----",VLOOKUP(LeaveTracker[[#This Row],[Employee Name]],Employees[[Employee Name]:[Office]],6))</f>
        <v>-----</v>
      </c>
      <c r="G3959" s="24"/>
      <c r="H3959" s="24"/>
      <c r="I3959" s="57"/>
      <c r="K3959" s="51" t="str">
        <f ca="1">LeaveTracker[[#This Row],[Days]]&amp;" "&amp;LeaveTracker[[#This Row],[Type of Leave]]</f>
        <v xml:space="preserve">0 </v>
      </c>
      <c r="L3959" s="23">
        <f ca="1">NETWORKDAYS(LeaveTracker[[#This Row],[Start Date]],LeaveTracker[[#This Row],[End Date]],lstHolidays)</f>
        <v>0</v>
      </c>
      <c r="M3959" s="27"/>
    </row>
    <row r="3960" spans="4:13" ht="30" customHeight="1" x14ac:dyDescent="0.3">
      <c r="D3960" s="19"/>
      <c r="E3960" s="51" t="str">
        <f>IF(ISBLANK(LeaveTracker[[#This Row],[Employee Name]]),"-----",VLOOKUP(LeaveTracker[[#This Row],[Employee Name]],Employees[[Employee Name]:[Office]],7))</f>
        <v>-----</v>
      </c>
      <c r="F3960" s="51" t="str">
        <f>IF(ISBLANK(LeaveTracker[[#This Row],[Employee Name]]),"-----",VLOOKUP(LeaveTracker[[#This Row],[Employee Name]],Employees[[Employee Name]:[Office]],6))</f>
        <v>-----</v>
      </c>
      <c r="G3960" s="24"/>
      <c r="H3960" s="24"/>
      <c r="I3960" s="57"/>
      <c r="K3960" s="51" t="str">
        <f ca="1">LeaveTracker[[#This Row],[Days]]&amp;" "&amp;LeaveTracker[[#This Row],[Type of Leave]]</f>
        <v xml:space="preserve">0 </v>
      </c>
      <c r="L3960" s="23">
        <f ca="1">NETWORKDAYS(LeaveTracker[[#This Row],[Start Date]],LeaveTracker[[#This Row],[End Date]],lstHolidays)</f>
        <v>0</v>
      </c>
      <c r="M3960" s="27"/>
    </row>
    <row r="3961" spans="4:13" ht="30" customHeight="1" x14ac:dyDescent="0.3">
      <c r="D3961" s="19"/>
      <c r="E3961" s="51" t="str">
        <f>IF(ISBLANK(LeaveTracker[[#This Row],[Employee Name]]),"-----",VLOOKUP(LeaveTracker[[#This Row],[Employee Name]],Employees[[Employee Name]:[Office]],7))</f>
        <v>-----</v>
      </c>
      <c r="F3961" s="51" t="str">
        <f>IF(ISBLANK(LeaveTracker[[#This Row],[Employee Name]]),"-----",VLOOKUP(LeaveTracker[[#This Row],[Employee Name]],Employees[[Employee Name]:[Office]],6))</f>
        <v>-----</v>
      </c>
      <c r="G3961" s="24"/>
      <c r="H3961" s="24"/>
      <c r="I3961" s="57"/>
      <c r="K3961" s="51" t="str">
        <f ca="1">LeaveTracker[[#This Row],[Days]]&amp;" "&amp;LeaveTracker[[#This Row],[Type of Leave]]</f>
        <v xml:space="preserve">0 </v>
      </c>
      <c r="L3961" s="23">
        <f ca="1">NETWORKDAYS(LeaveTracker[[#This Row],[Start Date]],LeaveTracker[[#This Row],[End Date]],lstHolidays)</f>
        <v>0</v>
      </c>
      <c r="M3961" s="27"/>
    </row>
    <row r="3962" spans="4:13" ht="30" customHeight="1" x14ac:dyDescent="0.3">
      <c r="D3962" s="19"/>
      <c r="E3962" s="51" t="str">
        <f>IF(ISBLANK(LeaveTracker[[#This Row],[Employee Name]]),"-----",VLOOKUP(LeaveTracker[[#This Row],[Employee Name]],Employees[[Employee Name]:[Office]],7))</f>
        <v>-----</v>
      </c>
      <c r="F3962" s="51" t="str">
        <f>IF(ISBLANK(LeaveTracker[[#This Row],[Employee Name]]),"-----",VLOOKUP(LeaveTracker[[#This Row],[Employee Name]],Employees[[Employee Name]:[Office]],6))</f>
        <v>-----</v>
      </c>
      <c r="G3962" s="24"/>
      <c r="H3962" s="24"/>
      <c r="I3962" s="57"/>
      <c r="K3962" s="51" t="str">
        <f ca="1">LeaveTracker[[#This Row],[Days]]&amp;" "&amp;LeaveTracker[[#This Row],[Type of Leave]]</f>
        <v xml:space="preserve">0 </v>
      </c>
      <c r="L3962" s="23">
        <f ca="1">NETWORKDAYS(LeaveTracker[[#This Row],[Start Date]],LeaveTracker[[#This Row],[End Date]],lstHolidays)</f>
        <v>0</v>
      </c>
      <c r="M3962" s="27"/>
    </row>
    <row r="3963" spans="4:13" ht="30" customHeight="1" x14ac:dyDescent="0.3">
      <c r="D3963" s="19"/>
      <c r="E3963" s="51" t="str">
        <f>IF(ISBLANK(LeaveTracker[[#This Row],[Employee Name]]),"-----",VLOOKUP(LeaveTracker[[#This Row],[Employee Name]],Employees[[Employee Name]:[Office]],7))</f>
        <v>-----</v>
      </c>
      <c r="F3963" s="51" t="str">
        <f>IF(ISBLANK(LeaveTracker[[#This Row],[Employee Name]]),"-----",VLOOKUP(LeaveTracker[[#This Row],[Employee Name]],Employees[[Employee Name]:[Office]],6))</f>
        <v>-----</v>
      </c>
      <c r="G3963" s="24"/>
      <c r="H3963" s="24"/>
      <c r="I3963" s="57"/>
      <c r="K3963" s="51" t="str">
        <f ca="1">LeaveTracker[[#This Row],[Days]]&amp;" "&amp;LeaveTracker[[#This Row],[Type of Leave]]</f>
        <v xml:space="preserve">0 </v>
      </c>
      <c r="L3963" s="23">
        <f ca="1">NETWORKDAYS(LeaveTracker[[#This Row],[Start Date]],LeaveTracker[[#This Row],[End Date]],lstHolidays)</f>
        <v>0</v>
      </c>
      <c r="M3963" s="27"/>
    </row>
    <row r="3964" spans="4:13" ht="30" customHeight="1" x14ac:dyDescent="0.3">
      <c r="D3964" s="19"/>
      <c r="E3964" s="51" t="str">
        <f>IF(ISBLANK(LeaveTracker[[#This Row],[Employee Name]]),"-----",VLOOKUP(LeaveTracker[[#This Row],[Employee Name]],Employees[[Employee Name]:[Office]],7))</f>
        <v>-----</v>
      </c>
      <c r="F3964" s="51" t="str">
        <f>IF(ISBLANK(LeaveTracker[[#This Row],[Employee Name]]),"-----",VLOOKUP(LeaveTracker[[#This Row],[Employee Name]],Employees[[Employee Name]:[Office]],6))</f>
        <v>-----</v>
      </c>
      <c r="G3964" s="24"/>
      <c r="H3964" s="24"/>
      <c r="I3964" s="57"/>
      <c r="K3964" s="51" t="str">
        <f ca="1">LeaveTracker[[#This Row],[Days]]&amp;" "&amp;LeaveTracker[[#This Row],[Type of Leave]]</f>
        <v xml:space="preserve">0 </v>
      </c>
      <c r="L3964" s="23">
        <f ca="1">NETWORKDAYS(LeaveTracker[[#This Row],[Start Date]],LeaveTracker[[#This Row],[End Date]],lstHolidays)</f>
        <v>0</v>
      </c>
      <c r="M3964" s="27"/>
    </row>
    <row r="3965" spans="4:13" ht="30" customHeight="1" x14ac:dyDescent="0.3">
      <c r="D3965" s="19"/>
      <c r="E3965" s="51" t="str">
        <f>IF(ISBLANK(LeaveTracker[[#This Row],[Employee Name]]),"-----",VLOOKUP(LeaveTracker[[#This Row],[Employee Name]],Employees[[Employee Name]:[Office]],7))</f>
        <v>-----</v>
      </c>
      <c r="F3965" s="51" t="str">
        <f>IF(ISBLANK(LeaveTracker[[#This Row],[Employee Name]]),"-----",VLOOKUP(LeaveTracker[[#This Row],[Employee Name]],Employees[[Employee Name]:[Office]],6))</f>
        <v>-----</v>
      </c>
      <c r="G3965" s="24"/>
      <c r="H3965" s="24"/>
      <c r="I3965" s="57"/>
      <c r="K3965" s="51" t="str">
        <f ca="1">LeaveTracker[[#This Row],[Days]]&amp;" "&amp;LeaveTracker[[#This Row],[Type of Leave]]</f>
        <v xml:space="preserve">0 </v>
      </c>
      <c r="L3965" s="23">
        <f ca="1">NETWORKDAYS(LeaveTracker[[#This Row],[Start Date]],LeaveTracker[[#This Row],[End Date]],lstHolidays)</f>
        <v>0</v>
      </c>
      <c r="M3965" s="27"/>
    </row>
    <row r="3966" spans="4:13" ht="30" customHeight="1" x14ac:dyDescent="0.3">
      <c r="D3966" s="19"/>
      <c r="E3966" s="51" t="str">
        <f>IF(ISBLANK(LeaveTracker[[#This Row],[Employee Name]]),"-----",VLOOKUP(LeaveTracker[[#This Row],[Employee Name]],Employees[[Employee Name]:[Office]],7))</f>
        <v>-----</v>
      </c>
      <c r="F3966" s="51" t="str">
        <f>IF(ISBLANK(LeaveTracker[[#This Row],[Employee Name]]),"-----",VLOOKUP(LeaveTracker[[#This Row],[Employee Name]],Employees[[Employee Name]:[Office]],6))</f>
        <v>-----</v>
      </c>
      <c r="G3966" s="24"/>
      <c r="H3966" s="24"/>
      <c r="I3966" s="57"/>
      <c r="K3966" s="51" t="str">
        <f ca="1">LeaveTracker[[#This Row],[Days]]&amp;" "&amp;LeaveTracker[[#This Row],[Type of Leave]]</f>
        <v xml:space="preserve">0 </v>
      </c>
      <c r="L3966" s="23">
        <f ca="1">NETWORKDAYS(LeaveTracker[[#This Row],[Start Date]],LeaveTracker[[#This Row],[End Date]],lstHolidays)</f>
        <v>0</v>
      </c>
      <c r="M3966" s="27"/>
    </row>
    <row r="3967" spans="4:13" ht="30" customHeight="1" x14ac:dyDescent="0.3">
      <c r="D3967" s="19"/>
      <c r="E3967" s="51" t="str">
        <f>IF(ISBLANK(LeaveTracker[[#This Row],[Employee Name]]),"-----",VLOOKUP(LeaveTracker[[#This Row],[Employee Name]],Employees[[Employee Name]:[Office]],7))</f>
        <v>-----</v>
      </c>
      <c r="F3967" s="51" t="str">
        <f>IF(ISBLANK(LeaveTracker[[#This Row],[Employee Name]]),"-----",VLOOKUP(LeaveTracker[[#This Row],[Employee Name]],Employees[[Employee Name]:[Office]],6))</f>
        <v>-----</v>
      </c>
      <c r="G3967" s="24"/>
      <c r="H3967" s="24"/>
      <c r="I3967" s="57"/>
      <c r="K3967" s="51" t="str">
        <f ca="1">LeaveTracker[[#This Row],[Days]]&amp;" "&amp;LeaveTracker[[#This Row],[Type of Leave]]</f>
        <v xml:space="preserve">0 </v>
      </c>
      <c r="L3967" s="23">
        <f ca="1">NETWORKDAYS(LeaveTracker[[#This Row],[Start Date]],LeaveTracker[[#This Row],[End Date]],lstHolidays)</f>
        <v>0</v>
      </c>
      <c r="M3967" s="27"/>
    </row>
    <row r="3968" spans="4:13" ht="30" customHeight="1" x14ac:dyDescent="0.3">
      <c r="D3968" s="19"/>
      <c r="E3968" s="51" t="str">
        <f>IF(ISBLANK(LeaveTracker[[#This Row],[Employee Name]]),"-----",VLOOKUP(LeaveTracker[[#This Row],[Employee Name]],Employees[[Employee Name]:[Office]],7))</f>
        <v>-----</v>
      </c>
      <c r="F3968" s="51" t="str">
        <f>IF(ISBLANK(LeaveTracker[[#This Row],[Employee Name]]),"-----",VLOOKUP(LeaveTracker[[#This Row],[Employee Name]],Employees[[Employee Name]:[Office]],6))</f>
        <v>-----</v>
      </c>
      <c r="G3968" s="24"/>
      <c r="H3968" s="24"/>
      <c r="I3968" s="57"/>
      <c r="K3968" s="51" t="str">
        <f ca="1">LeaveTracker[[#This Row],[Days]]&amp;" "&amp;LeaveTracker[[#This Row],[Type of Leave]]</f>
        <v xml:space="preserve">0 </v>
      </c>
      <c r="L3968" s="23">
        <f ca="1">NETWORKDAYS(LeaveTracker[[#This Row],[Start Date]],LeaveTracker[[#This Row],[End Date]],lstHolidays)</f>
        <v>0</v>
      </c>
      <c r="M3968" s="27"/>
    </row>
    <row r="3969" spans="4:13" ht="30" customHeight="1" x14ac:dyDescent="0.3">
      <c r="D3969" s="19"/>
      <c r="E3969" s="51" t="str">
        <f>IF(ISBLANK(LeaveTracker[[#This Row],[Employee Name]]),"-----",VLOOKUP(LeaveTracker[[#This Row],[Employee Name]],Employees[[Employee Name]:[Office]],7))</f>
        <v>-----</v>
      </c>
      <c r="F3969" s="51" t="str">
        <f>IF(ISBLANK(LeaveTracker[[#This Row],[Employee Name]]),"-----",VLOOKUP(LeaveTracker[[#This Row],[Employee Name]],Employees[[Employee Name]:[Office]],6))</f>
        <v>-----</v>
      </c>
      <c r="G3969" s="24"/>
      <c r="H3969" s="24"/>
      <c r="I3969" s="57"/>
      <c r="K3969" s="51" t="str">
        <f ca="1">LeaveTracker[[#This Row],[Days]]&amp;" "&amp;LeaveTracker[[#This Row],[Type of Leave]]</f>
        <v xml:space="preserve">0 </v>
      </c>
      <c r="L3969" s="23">
        <f ca="1">NETWORKDAYS(LeaveTracker[[#This Row],[Start Date]],LeaveTracker[[#This Row],[End Date]],lstHolidays)</f>
        <v>0</v>
      </c>
      <c r="M3969" s="27"/>
    </row>
    <row r="3970" spans="4:13" ht="30" customHeight="1" x14ac:dyDescent="0.3">
      <c r="D3970" s="19"/>
      <c r="E3970" s="51" t="str">
        <f>IF(ISBLANK(LeaveTracker[[#This Row],[Employee Name]]),"-----",VLOOKUP(LeaveTracker[[#This Row],[Employee Name]],Employees[[Employee Name]:[Office]],7))</f>
        <v>-----</v>
      </c>
      <c r="F3970" s="51" t="str">
        <f>IF(ISBLANK(LeaveTracker[[#This Row],[Employee Name]]),"-----",VLOOKUP(LeaveTracker[[#This Row],[Employee Name]],Employees[[Employee Name]:[Office]],6))</f>
        <v>-----</v>
      </c>
      <c r="G3970" s="24"/>
      <c r="H3970" s="24"/>
      <c r="I3970" s="57"/>
      <c r="K3970" s="51" t="str">
        <f ca="1">LeaveTracker[[#This Row],[Days]]&amp;" "&amp;LeaveTracker[[#This Row],[Type of Leave]]</f>
        <v xml:space="preserve">0 </v>
      </c>
      <c r="L3970" s="23">
        <f ca="1">NETWORKDAYS(LeaveTracker[[#This Row],[Start Date]],LeaveTracker[[#This Row],[End Date]],lstHolidays)</f>
        <v>0</v>
      </c>
      <c r="M3970" s="27"/>
    </row>
    <row r="3971" spans="4:13" ht="30" customHeight="1" x14ac:dyDescent="0.3">
      <c r="D3971" s="19"/>
      <c r="E3971" s="51" t="str">
        <f>IF(ISBLANK(LeaveTracker[[#This Row],[Employee Name]]),"-----",VLOOKUP(LeaveTracker[[#This Row],[Employee Name]],Employees[[Employee Name]:[Office]],7))</f>
        <v>-----</v>
      </c>
      <c r="F3971" s="51" t="str">
        <f>IF(ISBLANK(LeaveTracker[[#This Row],[Employee Name]]),"-----",VLOOKUP(LeaveTracker[[#This Row],[Employee Name]],Employees[[Employee Name]:[Office]],6))</f>
        <v>-----</v>
      </c>
      <c r="G3971" s="24"/>
      <c r="H3971" s="24"/>
      <c r="I3971" s="57"/>
      <c r="K3971" s="51" t="str">
        <f ca="1">LeaveTracker[[#This Row],[Days]]&amp;" "&amp;LeaveTracker[[#This Row],[Type of Leave]]</f>
        <v xml:space="preserve">0 </v>
      </c>
      <c r="L3971" s="23">
        <f ca="1">NETWORKDAYS(LeaveTracker[[#This Row],[Start Date]],LeaveTracker[[#This Row],[End Date]],lstHolidays)</f>
        <v>0</v>
      </c>
      <c r="M3971" s="27"/>
    </row>
    <row r="3972" spans="4:13" ht="30" customHeight="1" x14ac:dyDescent="0.3">
      <c r="D3972" s="19"/>
      <c r="E3972" s="51" t="str">
        <f>IF(ISBLANK(LeaveTracker[[#This Row],[Employee Name]]),"-----",VLOOKUP(LeaveTracker[[#This Row],[Employee Name]],Employees[[Employee Name]:[Office]],7))</f>
        <v>-----</v>
      </c>
      <c r="F3972" s="51" t="str">
        <f>IF(ISBLANK(LeaveTracker[[#This Row],[Employee Name]]),"-----",VLOOKUP(LeaveTracker[[#This Row],[Employee Name]],Employees[[Employee Name]:[Office]],6))</f>
        <v>-----</v>
      </c>
      <c r="G3972" s="24"/>
      <c r="H3972" s="24"/>
      <c r="I3972" s="57"/>
      <c r="K3972" s="51" t="str">
        <f ca="1">LeaveTracker[[#This Row],[Days]]&amp;" "&amp;LeaveTracker[[#This Row],[Type of Leave]]</f>
        <v xml:space="preserve">0 </v>
      </c>
      <c r="L3972" s="23">
        <f ca="1">NETWORKDAYS(LeaveTracker[[#This Row],[Start Date]],LeaveTracker[[#This Row],[End Date]],lstHolidays)</f>
        <v>0</v>
      </c>
      <c r="M3972" s="27"/>
    </row>
    <row r="3973" spans="4:13" ht="30" customHeight="1" x14ac:dyDescent="0.3">
      <c r="D3973" s="19"/>
      <c r="E3973" s="51" t="str">
        <f>IF(ISBLANK(LeaveTracker[[#This Row],[Employee Name]]),"-----",VLOOKUP(LeaveTracker[[#This Row],[Employee Name]],Employees[[Employee Name]:[Office]],7))</f>
        <v>-----</v>
      </c>
      <c r="F3973" s="51" t="str">
        <f>IF(ISBLANK(LeaveTracker[[#This Row],[Employee Name]]),"-----",VLOOKUP(LeaveTracker[[#This Row],[Employee Name]],Employees[[Employee Name]:[Office]],6))</f>
        <v>-----</v>
      </c>
      <c r="G3973" s="24"/>
      <c r="H3973" s="24"/>
      <c r="I3973" s="57"/>
      <c r="K3973" s="51" t="str">
        <f ca="1">LeaveTracker[[#This Row],[Days]]&amp;" "&amp;LeaveTracker[[#This Row],[Type of Leave]]</f>
        <v xml:space="preserve">0 </v>
      </c>
      <c r="L3973" s="23">
        <f ca="1">NETWORKDAYS(LeaveTracker[[#This Row],[Start Date]],LeaveTracker[[#This Row],[End Date]],lstHolidays)</f>
        <v>0</v>
      </c>
      <c r="M3973" s="27"/>
    </row>
    <row r="3974" spans="4:13" ht="30" customHeight="1" x14ac:dyDescent="0.3">
      <c r="D3974" s="19"/>
      <c r="E3974" s="51" t="str">
        <f>IF(ISBLANK(LeaveTracker[[#This Row],[Employee Name]]),"-----",VLOOKUP(LeaveTracker[[#This Row],[Employee Name]],Employees[[Employee Name]:[Office]],7))</f>
        <v>-----</v>
      </c>
      <c r="F3974" s="51" t="str">
        <f>IF(ISBLANK(LeaveTracker[[#This Row],[Employee Name]]),"-----",VLOOKUP(LeaveTracker[[#This Row],[Employee Name]],Employees[[Employee Name]:[Office]],6))</f>
        <v>-----</v>
      </c>
      <c r="G3974" s="24"/>
      <c r="H3974" s="24"/>
      <c r="I3974" s="57"/>
      <c r="K3974" s="51" t="str">
        <f ca="1">LeaveTracker[[#This Row],[Days]]&amp;" "&amp;LeaveTracker[[#This Row],[Type of Leave]]</f>
        <v xml:space="preserve">0 </v>
      </c>
      <c r="L3974" s="23">
        <f ca="1">NETWORKDAYS(LeaveTracker[[#This Row],[Start Date]],LeaveTracker[[#This Row],[End Date]],lstHolidays)</f>
        <v>0</v>
      </c>
      <c r="M3974" s="27"/>
    </row>
    <row r="3975" spans="4:13" ht="30" customHeight="1" x14ac:dyDescent="0.3">
      <c r="D3975" s="19"/>
      <c r="E3975" s="51" t="str">
        <f>IF(ISBLANK(LeaveTracker[[#This Row],[Employee Name]]),"-----",VLOOKUP(LeaveTracker[[#This Row],[Employee Name]],Employees[[Employee Name]:[Office]],7))</f>
        <v>-----</v>
      </c>
      <c r="F3975" s="51" t="str">
        <f>IF(ISBLANK(LeaveTracker[[#This Row],[Employee Name]]),"-----",VLOOKUP(LeaveTracker[[#This Row],[Employee Name]],Employees[[Employee Name]:[Office]],6))</f>
        <v>-----</v>
      </c>
      <c r="G3975" s="24"/>
      <c r="H3975" s="24"/>
      <c r="I3975" s="57"/>
      <c r="K3975" s="51" t="str">
        <f ca="1">LeaveTracker[[#This Row],[Days]]&amp;" "&amp;LeaveTracker[[#This Row],[Type of Leave]]</f>
        <v xml:space="preserve">0 </v>
      </c>
      <c r="L3975" s="23">
        <f ca="1">NETWORKDAYS(LeaveTracker[[#This Row],[Start Date]],LeaveTracker[[#This Row],[End Date]],lstHolidays)</f>
        <v>0</v>
      </c>
      <c r="M3975" s="27"/>
    </row>
    <row r="3976" spans="4:13" ht="30" customHeight="1" x14ac:dyDescent="0.3">
      <c r="D3976" s="19"/>
      <c r="E3976" s="51" t="str">
        <f>IF(ISBLANK(LeaveTracker[[#This Row],[Employee Name]]),"-----",VLOOKUP(LeaveTracker[[#This Row],[Employee Name]],Employees[[Employee Name]:[Office]],7))</f>
        <v>-----</v>
      </c>
      <c r="F3976" s="51" t="str">
        <f>IF(ISBLANK(LeaveTracker[[#This Row],[Employee Name]]),"-----",VLOOKUP(LeaveTracker[[#This Row],[Employee Name]],Employees[[Employee Name]:[Office]],6))</f>
        <v>-----</v>
      </c>
      <c r="G3976" s="24"/>
      <c r="H3976" s="24"/>
      <c r="I3976" s="57"/>
      <c r="K3976" s="51" t="str">
        <f ca="1">LeaveTracker[[#This Row],[Days]]&amp;" "&amp;LeaveTracker[[#This Row],[Type of Leave]]</f>
        <v xml:space="preserve">0 </v>
      </c>
      <c r="L3976" s="23">
        <f ca="1">NETWORKDAYS(LeaveTracker[[#This Row],[Start Date]],LeaveTracker[[#This Row],[End Date]],lstHolidays)</f>
        <v>0</v>
      </c>
      <c r="M3976" s="27"/>
    </row>
    <row r="3977" spans="4:13" ht="30" customHeight="1" x14ac:dyDescent="0.3">
      <c r="D3977" s="19"/>
      <c r="E3977" s="51" t="str">
        <f>IF(ISBLANK(LeaveTracker[[#This Row],[Employee Name]]),"-----",VLOOKUP(LeaveTracker[[#This Row],[Employee Name]],Employees[[Employee Name]:[Office]],7))</f>
        <v>-----</v>
      </c>
      <c r="F3977" s="51" t="str">
        <f>IF(ISBLANK(LeaveTracker[[#This Row],[Employee Name]]),"-----",VLOOKUP(LeaveTracker[[#This Row],[Employee Name]],Employees[[Employee Name]:[Office]],6))</f>
        <v>-----</v>
      </c>
      <c r="G3977" s="24"/>
      <c r="H3977" s="24"/>
      <c r="I3977" s="57"/>
      <c r="K3977" s="51" t="str">
        <f ca="1">LeaveTracker[[#This Row],[Days]]&amp;" "&amp;LeaveTracker[[#This Row],[Type of Leave]]</f>
        <v xml:space="preserve">0 </v>
      </c>
      <c r="L3977" s="23">
        <f ca="1">NETWORKDAYS(LeaveTracker[[#This Row],[Start Date]],LeaveTracker[[#This Row],[End Date]],lstHolidays)</f>
        <v>0</v>
      </c>
      <c r="M3977" s="27"/>
    </row>
    <row r="3978" spans="4:13" ht="30" customHeight="1" x14ac:dyDescent="0.3">
      <c r="D3978" s="19"/>
      <c r="E3978" s="51" t="str">
        <f>IF(ISBLANK(LeaveTracker[[#This Row],[Employee Name]]),"-----",VLOOKUP(LeaveTracker[[#This Row],[Employee Name]],Employees[[Employee Name]:[Office]],7))</f>
        <v>-----</v>
      </c>
      <c r="F3978" s="51" t="str">
        <f>IF(ISBLANK(LeaveTracker[[#This Row],[Employee Name]]),"-----",VLOOKUP(LeaveTracker[[#This Row],[Employee Name]],Employees[[Employee Name]:[Office]],6))</f>
        <v>-----</v>
      </c>
      <c r="G3978" s="24"/>
      <c r="H3978" s="24"/>
      <c r="I3978" s="57"/>
      <c r="K3978" s="51" t="str">
        <f ca="1">LeaveTracker[[#This Row],[Days]]&amp;" "&amp;LeaveTracker[[#This Row],[Type of Leave]]</f>
        <v xml:space="preserve">0 </v>
      </c>
      <c r="L3978" s="23">
        <f ca="1">NETWORKDAYS(LeaveTracker[[#This Row],[Start Date]],LeaveTracker[[#This Row],[End Date]],lstHolidays)</f>
        <v>0</v>
      </c>
      <c r="M3978" s="27"/>
    </row>
    <row r="3979" spans="4:13" ht="30" customHeight="1" x14ac:dyDescent="0.3">
      <c r="D3979" s="19"/>
      <c r="E3979" s="51" t="str">
        <f>IF(ISBLANK(LeaveTracker[[#This Row],[Employee Name]]),"-----",VLOOKUP(LeaveTracker[[#This Row],[Employee Name]],Employees[[Employee Name]:[Office]],7))</f>
        <v>-----</v>
      </c>
      <c r="F3979" s="51" t="str">
        <f>IF(ISBLANK(LeaveTracker[[#This Row],[Employee Name]]),"-----",VLOOKUP(LeaveTracker[[#This Row],[Employee Name]],Employees[[Employee Name]:[Office]],6))</f>
        <v>-----</v>
      </c>
      <c r="G3979" s="24"/>
      <c r="H3979" s="24"/>
      <c r="I3979" s="57"/>
      <c r="K3979" s="51" t="str">
        <f ca="1">LeaveTracker[[#This Row],[Days]]&amp;" "&amp;LeaveTracker[[#This Row],[Type of Leave]]</f>
        <v xml:space="preserve">0 </v>
      </c>
      <c r="L3979" s="23">
        <f ca="1">NETWORKDAYS(LeaveTracker[[#This Row],[Start Date]],LeaveTracker[[#This Row],[End Date]],lstHolidays)</f>
        <v>0</v>
      </c>
      <c r="M3979" s="27"/>
    </row>
    <row r="3980" spans="4:13" ht="30" customHeight="1" x14ac:dyDescent="0.3">
      <c r="D3980" s="19"/>
      <c r="E3980" s="51" t="str">
        <f>IF(ISBLANK(LeaveTracker[[#This Row],[Employee Name]]),"-----",VLOOKUP(LeaveTracker[[#This Row],[Employee Name]],Employees[[Employee Name]:[Office]],7))</f>
        <v>-----</v>
      </c>
      <c r="F3980" s="51" t="str">
        <f>IF(ISBLANK(LeaveTracker[[#This Row],[Employee Name]]),"-----",VLOOKUP(LeaveTracker[[#This Row],[Employee Name]],Employees[[Employee Name]:[Office]],6))</f>
        <v>-----</v>
      </c>
      <c r="G3980" s="24"/>
      <c r="H3980" s="24"/>
      <c r="I3980" s="57"/>
      <c r="K3980" s="51" t="str">
        <f ca="1">LeaveTracker[[#This Row],[Days]]&amp;" "&amp;LeaveTracker[[#This Row],[Type of Leave]]</f>
        <v xml:space="preserve">0 </v>
      </c>
      <c r="L3980" s="23">
        <f ca="1">NETWORKDAYS(LeaveTracker[[#This Row],[Start Date]],LeaveTracker[[#This Row],[End Date]],lstHolidays)</f>
        <v>0</v>
      </c>
      <c r="M3980" s="27"/>
    </row>
    <row r="3981" spans="4:13" ht="30" customHeight="1" x14ac:dyDescent="0.3">
      <c r="D3981" s="19"/>
      <c r="E3981" s="51" t="str">
        <f>IF(ISBLANK(LeaveTracker[[#This Row],[Employee Name]]),"-----",VLOOKUP(LeaveTracker[[#This Row],[Employee Name]],Employees[[Employee Name]:[Office]],7))</f>
        <v>-----</v>
      </c>
      <c r="F3981" s="51" t="str">
        <f>IF(ISBLANK(LeaveTracker[[#This Row],[Employee Name]]),"-----",VLOOKUP(LeaveTracker[[#This Row],[Employee Name]],Employees[[Employee Name]:[Office]],6))</f>
        <v>-----</v>
      </c>
      <c r="G3981" s="24"/>
      <c r="H3981" s="24"/>
      <c r="I3981" s="57"/>
      <c r="K3981" s="51" t="str">
        <f ca="1">LeaveTracker[[#This Row],[Days]]&amp;" "&amp;LeaveTracker[[#This Row],[Type of Leave]]</f>
        <v xml:space="preserve">0 </v>
      </c>
      <c r="L3981" s="23">
        <f ca="1">NETWORKDAYS(LeaveTracker[[#This Row],[Start Date]],LeaveTracker[[#This Row],[End Date]],lstHolidays)</f>
        <v>0</v>
      </c>
      <c r="M3981" s="27"/>
    </row>
    <row r="3982" spans="4:13" ht="30" customHeight="1" x14ac:dyDescent="0.3">
      <c r="D3982" s="19"/>
      <c r="E3982" s="51" t="str">
        <f>IF(ISBLANK(LeaveTracker[[#This Row],[Employee Name]]),"-----",VLOOKUP(LeaveTracker[[#This Row],[Employee Name]],Employees[[Employee Name]:[Office]],7))</f>
        <v>-----</v>
      </c>
      <c r="F3982" s="51" t="str">
        <f>IF(ISBLANK(LeaveTracker[[#This Row],[Employee Name]]),"-----",VLOOKUP(LeaveTracker[[#This Row],[Employee Name]],Employees[[Employee Name]:[Office]],6))</f>
        <v>-----</v>
      </c>
      <c r="G3982" s="24"/>
      <c r="H3982" s="24"/>
      <c r="I3982" s="57"/>
      <c r="K3982" s="51" t="str">
        <f ca="1">LeaveTracker[[#This Row],[Days]]&amp;" "&amp;LeaveTracker[[#This Row],[Type of Leave]]</f>
        <v xml:space="preserve">0 </v>
      </c>
      <c r="L3982" s="23">
        <f ca="1">NETWORKDAYS(LeaveTracker[[#This Row],[Start Date]],LeaveTracker[[#This Row],[End Date]],lstHolidays)</f>
        <v>0</v>
      </c>
      <c r="M3982" s="27"/>
    </row>
    <row r="3983" spans="4:13" ht="30" customHeight="1" x14ac:dyDescent="0.3">
      <c r="D3983" s="19"/>
      <c r="E3983" s="51" t="str">
        <f>IF(ISBLANK(LeaveTracker[[#This Row],[Employee Name]]),"-----",VLOOKUP(LeaveTracker[[#This Row],[Employee Name]],Employees[[Employee Name]:[Office]],7))</f>
        <v>-----</v>
      </c>
      <c r="F3983" s="51" t="str">
        <f>IF(ISBLANK(LeaveTracker[[#This Row],[Employee Name]]),"-----",VLOOKUP(LeaveTracker[[#This Row],[Employee Name]],Employees[[Employee Name]:[Office]],6))</f>
        <v>-----</v>
      </c>
      <c r="G3983" s="24"/>
      <c r="H3983" s="24"/>
      <c r="I3983" s="57"/>
      <c r="K3983" s="51" t="str">
        <f ca="1">LeaveTracker[[#This Row],[Days]]&amp;" "&amp;LeaveTracker[[#This Row],[Type of Leave]]</f>
        <v xml:space="preserve">0 </v>
      </c>
      <c r="L3983" s="23">
        <f ca="1">NETWORKDAYS(LeaveTracker[[#This Row],[Start Date]],LeaveTracker[[#This Row],[End Date]],lstHolidays)</f>
        <v>0</v>
      </c>
      <c r="M3983" s="27"/>
    </row>
    <row r="3984" spans="4:13" ht="30" customHeight="1" x14ac:dyDescent="0.3">
      <c r="D3984" s="19"/>
      <c r="E3984" s="51" t="str">
        <f>IF(ISBLANK(LeaveTracker[[#This Row],[Employee Name]]),"-----",VLOOKUP(LeaveTracker[[#This Row],[Employee Name]],Employees[[Employee Name]:[Office]],7))</f>
        <v>-----</v>
      </c>
      <c r="F3984" s="51" t="str">
        <f>IF(ISBLANK(LeaveTracker[[#This Row],[Employee Name]]),"-----",VLOOKUP(LeaveTracker[[#This Row],[Employee Name]],Employees[[Employee Name]:[Office]],6))</f>
        <v>-----</v>
      </c>
      <c r="G3984" s="24"/>
      <c r="H3984" s="24"/>
      <c r="I3984" s="57"/>
      <c r="K3984" s="51" t="str">
        <f ca="1">LeaveTracker[[#This Row],[Days]]&amp;" "&amp;LeaveTracker[[#This Row],[Type of Leave]]</f>
        <v xml:space="preserve">0 </v>
      </c>
      <c r="L3984" s="23">
        <f ca="1">NETWORKDAYS(LeaveTracker[[#This Row],[Start Date]],LeaveTracker[[#This Row],[End Date]],lstHolidays)</f>
        <v>0</v>
      </c>
      <c r="M3984" s="27"/>
    </row>
    <row r="3985" spans="4:13" ht="30" customHeight="1" x14ac:dyDescent="0.3">
      <c r="D3985" s="19"/>
      <c r="E3985" s="51" t="str">
        <f>IF(ISBLANK(LeaveTracker[[#This Row],[Employee Name]]),"-----",VLOOKUP(LeaveTracker[[#This Row],[Employee Name]],Employees[[Employee Name]:[Office]],7))</f>
        <v>-----</v>
      </c>
      <c r="F3985" s="51" t="str">
        <f>IF(ISBLANK(LeaveTracker[[#This Row],[Employee Name]]),"-----",VLOOKUP(LeaveTracker[[#This Row],[Employee Name]],Employees[[Employee Name]:[Office]],6))</f>
        <v>-----</v>
      </c>
      <c r="G3985" s="24"/>
      <c r="H3985" s="24"/>
      <c r="I3985" s="57"/>
      <c r="K3985" s="51" t="str">
        <f ca="1">LeaveTracker[[#This Row],[Days]]&amp;" "&amp;LeaveTracker[[#This Row],[Type of Leave]]</f>
        <v xml:space="preserve">0 </v>
      </c>
      <c r="L3985" s="23">
        <f ca="1">NETWORKDAYS(LeaveTracker[[#This Row],[Start Date]],LeaveTracker[[#This Row],[End Date]],lstHolidays)</f>
        <v>0</v>
      </c>
      <c r="M3985" s="27"/>
    </row>
    <row r="3986" spans="4:13" ht="30" customHeight="1" x14ac:dyDescent="0.3">
      <c r="D3986" s="19"/>
      <c r="E3986" s="51" t="str">
        <f>IF(ISBLANK(LeaveTracker[[#This Row],[Employee Name]]),"-----",VLOOKUP(LeaveTracker[[#This Row],[Employee Name]],Employees[[Employee Name]:[Office]],7))</f>
        <v>-----</v>
      </c>
      <c r="F3986" s="51" t="str">
        <f>IF(ISBLANK(LeaveTracker[[#This Row],[Employee Name]]),"-----",VLOOKUP(LeaveTracker[[#This Row],[Employee Name]],Employees[[Employee Name]:[Office]],6))</f>
        <v>-----</v>
      </c>
      <c r="G3986" s="24"/>
      <c r="H3986" s="24"/>
      <c r="I3986" s="57"/>
      <c r="K3986" s="51" t="str">
        <f ca="1">LeaveTracker[[#This Row],[Days]]&amp;" "&amp;LeaveTracker[[#This Row],[Type of Leave]]</f>
        <v xml:space="preserve">0 </v>
      </c>
      <c r="L3986" s="23">
        <f ca="1">NETWORKDAYS(LeaveTracker[[#This Row],[Start Date]],LeaveTracker[[#This Row],[End Date]],lstHolidays)</f>
        <v>0</v>
      </c>
      <c r="M3986" s="27"/>
    </row>
    <row r="3987" spans="4:13" ht="30" customHeight="1" x14ac:dyDescent="0.3">
      <c r="D3987" s="19"/>
      <c r="E3987" s="51" t="str">
        <f>IF(ISBLANK(LeaveTracker[[#This Row],[Employee Name]]),"-----",VLOOKUP(LeaveTracker[[#This Row],[Employee Name]],Employees[[Employee Name]:[Office]],7))</f>
        <v>-----</v>
      </c>
      <c r="F3987" s="51" t="str">
        <f>IF(ISBLANK(LeaveTracker[[#This Row],[Employee Name]]),"-----",VLOOKUP(LeaveTracker[[#This Row],[Employee Name]],Employees[[Employee Name]:[Office]],6))</f>
        <v>-----</v>
      </c>
      <c r="G3987" s="24"/>
      <c r="H3987" s="24"/>
      <c r="I3987" s="57"/>
      <c r="K3987" s="51" t="str">
        <f ca="1">LeaveTracker[[#This Row],[Days]]&amp;" "&amp;LeaveTracker[[#This Row],[Type of Leave]]</f>
        <v xml:space="preserve">0 </v>
      </c>
      <c r="L3987" s="23">
        <f ca="1">NETWORKDAYS(LeaveTracker[[#This Row],[Start Date]],LeaveTracker[[#This Row],[End Date]],lstHolidays)</f>
        <v>0</v>
      </c>
      <c r="M3987" s="27"/>
    </row>
    <row r="3988" spans="4:13" ht="30" customHeight="1" x14ac:dyDescent="0.3">
      <c r="D3988" s="19"/>
      <c r="E3988" s="51" t="str">
        <f>IF(ISBLANK(LeaveTracker[[#This Row],[Employee Name]]),"-----",VLOOKUP(LeaveTracker[[#This Row],[Employee Name]],Employees[[Employee Name]:[Office]],7))</f>
        <v>-----</v>
      </c>
      <c r="F3988" s="51" t="str">
        <f>IF(ISBLANK(LeaveTracker[[#This Row],[Employee Name]]),"-----",VLOOKUP(LeaveTracker[[#This Row],[Employee Name]],Employees[[Employee Name]:[Office]],6))</f>
        <v>-----</v>
      </c>
      <c r="G3988" s="24"/>
      <c r="H3988" s="24"/>
      <c r="I3988" s="57"/>
      <c r="K3988" s="51" t="str">
        <f ca="1">LeaveTracker[[#This Row],[Days]]&amp;" "&amp;LeaveTracker[[#This Row],[Type of Leave]]</f>
        <v xml:space="preserve">0 </v>
      </c>
      <c r="L3988" s="23">
        <f ca="1">NETWORKDAYS(LeaveTracker[[#This Row],[Start Date]],LeaveTracker[[#This Row],[End Date]],lstHolidays)</f>
        <v>0</v>
      </c>
      <c r="M3988" s="27"/>
    </row>
    <row r="3989" spans="4:13" ht="30" customHeight="1" x14ac:dyDescent="0.3">
      <c r="D3989" s="19"/>
      <c r="E3989" s="51" t="str">
        <f>IF(ISBLANK(LeaveTracker[[#This Row],[Employee Name]]),"-----",VLOOKUP(LeaveTracker[[#This Row],[Employee Name]],Employees[[Employee Name]:[Office]],7))</f>
        <v>-----</v>
      </c>
      <c r="F3989" s="51" t="str">
        <f>IF(ISBLANK(LeaveTracker[[#This Row],[Employee Name]]),"-----",VLOOKUP(LeaveTracker[[#This Row],[Employee Name]],Employees[[Employee Name]:[Office]],6))</f>
        <v>-----</v>
      </c>
      <c r="G3989" s="24"/>
      <c r="H3989" s="24"/>
      <c r="I3989" s="57"/>
      <c r="K3989" s="51" t="str">
        <f ca="1">LeaveTracker[[#This Row],[Days]]&amp;" "&amp;LeaveTracker[[#This Row],[Type of Leave]]</f>
        <v xml:space="preserve">0 </v>
      </c>
      <c r="L3989" s="23">
        <f ca="1">NETWORKDAYS(LeaveTracker[[#This Row],[Start Date]],LeaveTracker[[#This Row],[End Date]],lstHolidays)</f>
        <v>0</v>
      </c>
      <c r="M3989" s="27"/>
    </row>
    <row r="3990" spans="4:13" ht="30" customHeight="1" x14ac:dyDescent="0.3">
      <c r="D3990" s="19"/>
      <c r="E3990" s="51" t="str">
        <f>IF(ISBLANK(LeaveTracker[[#This Row],[Employee Name]]),"-----",VLOOKUP(LeaveTracker[[#This Row],[Employee Name]],Employees[[Employee Name]:[Office]],7))</f>
        <v>-----</v>
      </c>
      <c r="F3990" s="51" t="str">
        <f>IF(ISBLANK(LeaveTracker[[#This Row],[Employee Name]]),"-----",VLOOKUP(LeaveTracker[[#This Row],[Employee Name]],Employees[[Employee Name]:[Office]],6))</f>
        <v>-----</v>
      </c>
      <c r="G3990" s="24"/>
      <c r="H3990" s="24"/>
      <c r="I3990" s="57"/>
      <c r="K3990" s="51" t="str">
        <f ca="1">LeaveTracker[[#This Row],[Days]]&amp;" "&amp;LeaveTracker[[#This Row],[Type of Leave]]</f>
        <v xml:space="preserve">0 </v>
      </c>
      <c r="L3990" s="23">
        <f ca="1">NETWORKDAYS(LeaveTracker[[#This Row],[Start Date]],LeaveTracker[[#This Row],[End Date]],lstHolidays)</f>
        <v>0</v>
      </c>
      <c r="M3990" s="27"/>
    </row>
    <row r="3991" spans="4:13" ht="30" customHeight="1" x14ac:dyDescent="0.3">
      <c r="D3991" s="19"/>
      <c r="E3991" s="51" t="str">
        <f>IF(ISBLANK(LeaveTracker[[#This Row],[Employee Name]]),"-----",VLOOKUP(LeaveTracker[[#This Row],[Employee Name]],Employees[[Employee Name]:[Office]],7))</f>
        <v>-----</v>
      </c>
      <c r="F3991" s="51" t="str">
        <f>IF(ISBLANK(LeaveTracker[[#This Row],[Employee Name]]),"-----",VLOOKUP(LeaveTracker[[#This Row],[Employee Name]],Employees[[Employee Name]:[Office]],6))</f>
        <v>-----</v>
      </c>
      <c r="G3991" s="24"/>
      <c r="H3991" s="24"/>
      <c r="I3991" s="57"/>
      <c r="K3991" s="51" t="str">
        <f ca="1">LeaveTracker[[#This Row],[Days]]&amp;" "&amp;LeaveTracker[[#This Row],[Type of Leave]]</f>
        <v xml:space="preserve">0 </v>
      </c>
      <c r="L3991" s="23">
        <f ca="1">NETWORKDAYS(LeaveTracker[[#This Row],[Start Date]],LeaveTracker[[#This Row],[End Date]],lstHolidays)</f>
        <v>0</v>
      </c>
      <c r="M3991" s="27"/>
    </row>
    <row r="3992" spans="4:13" ht="30" customHeight="1" x14ac:dyDescent="0.3">
      <c r="D3992" s="19"/>
      <c r="E3992" s="51" t="str">
        <f>IF(ISBLANK(LeaveTracker[[#This Row],[Employee Name]]),"-----",VLOOKUP(LeaveTracker[[#This Row],[Employee Name]],Employees[[Employee Name]:[Office]],7))</f>
        <v>-----</v>
      </c>
      <c r="F3992" s="51" t="str">
        <f>IF(ISBLANK(LeaveTracker[[#This Row],[Employee Name]]),"-----",VLOOKUP(LeaveTracker[[#This Row],[Employee Name]],Employees[[Employee Name]:[Office]],6))</f>
        <v>-----</v>
      </c>
      <c r="G3992" s="24"/>
      <c r="H3992" s="24"/>
      <c r="I3992" s="57"/>
      <c r="K3992" s="51" t="str">
        <f ca="1">LeaveTracker[[#This Row],[Days]]&amp;" "&amp;LeaveTracker[[#This Row],[Type of Leave]]</f>
        <v xml:space="preserve">0 </v>
      </c>
      <c r="L3992" s="23">
        <f ca="1">NETWORKDAYS(LeaveTracker[[#This Row],[Start Date]],LeaveTracker[[#This Row],[End Date]],lstHolidays)</f>
        <v>0</v>
      </c>
      <c r="M3992" s="27"/>
    </row>
    <row r="3993" spans="4:13" ht="30" customHeight="1" x14ac:dyDescent="0.3">
      <c r="D3993" s="19"/>
      <c r="E3993" s="51" t="str">
        <f>IF(ISBLANK(LeaveTracker[[#This Row],[Employee Name]]),"-----",VLOOKUP(LeaveTracker[[#This Row],[Employee Name]],Employees[[Employee Name]:[Office]],7))</f>
        <v>-----</v>
      </c>
      <c r="F3993" s="51" t="str">
        <f>IF(ISBLANK(LeaveTracker[[#This Row],[Employee Name]]),"-----",VLOOKUP(LeaveTracker[[#This Row],[Employee Name]],Employees[[Employee Name]:[Office]],6))</f>
        <v>-----</v>
      </c>
      <c r="G3993" s="24"/>
      <c r="H3993" s="24"/>
      <c r="I3993" s="57"/>
      <c r="K3993" s="51" t="str">
        <f ca="1">LeaveTracker[[#This Row],[Days]]&amp;" "&amp;LeaveTracker[[#This Row],[Type of Leave]]</f>
        <v xml:space="preserve">0 </v>
      </c>
      <c r="L3993" s="23">
        <f ca="1">NETWORKDAYS(LeaveTracker[[#This Row],[Start Date]],LeaveTracker[[#This Row],[End Date]],lstHolidays)</f>
        <v>0</v>
      </c>
      <c r="M3993" s="27"/>
    </row>
    <row r="3994" spans="4:13" ht="30" customHeight="1" x14ac:dyDescent="0.3">
      <c r="D3994" s="19"/>
      <c r="E3994" s="51" t="str">
        <f>IF(ISBLANK(LeaveTracker[[#This Row],[Employee Name]]),"-----",VLOOKUP(LeaveTracker[[#This Row],[Employee Name]],Employees[[Employee Name]:[Office]],7))</f>
        <v>-----</v>
      </c>
      <c r="F3994" s="51" t="str">
        <f>IF(ISBLANK(LeaveTracker[[#This Row],[Employee Name]]),"-----",VLOOKUP(LeaveTracker[[#This Row],[Employee Name]],Employees[[Employee Name]:[Office]],6))</f>
        <v>-----</v>
      </c>
      <c r="G3994" s="24"/>
      <c r="H3994" s="24"/>
      <c r="I3994" s="57"/>
      <c r="K3994" s="51" t="str">
        <f ca="1">LeaveTracker[[#This Row],[Days]]&amp;" "&amp;LeaveTracker[[#This Row],[Type of Leave]]</f>
        <v xml:space="preserve">0 </v>
      </c>
      <c r="L3994" s="23">
        <f ca="1">NETWORKDAYS(LeaveTracker[[#This Row],[Start Date]],LeaveTracker[[#This Row],[End Date]],lstHolidays)</f>
        <v>0</v>
      </c>
      <c r="M3994" s="27"/>
    </row>
    <row r="3995" spans="4:13" ht="30" customHeight="1" x14ac:dyDescent="0.3">
      <c r="D3995" s="19"/>
      <c r="E3995" s="51" t="str">
        <f>IF(ISBLANK(LeaveTracker[[#This Row],[Employee Name]]),"-----",VLOOKUP(LeaveTracker[[#This Row],[Employee Name]],Employees[[Employee Name]:[Office]],7))</f>
        <v>-----</v>
      </c>
      <c r="F3995" s="51" t="str">
        <f>IF(ISBLANK(LeaveTracker[[#This Row],[Employee Name]]),"-----",VLOOKUP(LeaveTracker[[#This Row],[Employee Name]],Employees[[Employee Name]:[Office]],6))</f>
        <v>-----</v>
      </c>
      <c r="G3995" s="24"/>
      <c r="H3995" s="24"/>
      <c r="I3995" s="57"/>
      <c r="K3995" s="51" t="str">
        <f ca="1">LeaveTracker[[#This Row],[Days]]&amp;" "&amp;LeaveTracker[[#This Row],[Type of Leave]]</f>
        <v xml:space="preserve">0 </v>
      </c>
      <c r="L3995" s="23">
        <f ca="1">NETWORKDAYS(LeaveTracker[[#This Row],[Start Date]],LeaveTracker[[#This Row],[End Date]],lstHolidays)</f>
        <v>0</v>
      </c>
      <c r="M3995" s="27"/>
    </row>
    <row r="3996" spans="4:13" ht="30" customHeight="1" x14ac:dyDescent="0.3">
      <c r="D3996" s="19"/>
      <c r="E3996" s="51" t="str">
        <f>IF(ISBLANK(LeaveTracker[[#This Row],[Employee Name]]),"-----",VLOOKUP(LeaveTracker[[#This Row],[Employee Name]],Employees[[Employee Name]:[Office]],7))</f>
        <v>-----</v>
      </c>
      <c r="F3996" s="51" t="str">
        <f>IF(ISBLANK(LeaveTracker[[#This Row],[Employee Name]]),"-----",VLOOKUP(LeaveTracker[[#This Row],[Employee Name]],Employees[[Employee Name]:[Office]],6))</f>
        <v>-----</v>
      </c>
      <c r="G3996" s="24"/>
      <c r="H3996" s="24"/>
      <c r="I3996" s="57"/>
      <c r="K3996" s="51" t="str">
        <f ca="1">LeaveTracker[[#This Row],[Days]]&amp;" "&amp;LeaveTracker[[#This Row],[Type of Leave]]</f>
        <v xml:space="preserve">0 </v>
      </c>
      <c r="L3996" s="23">
        <f ca="1">NETWORKDAYS(LeaveTracker[[#This Row],[Start Date]],LeaveTracker[[#This Row],[End Date]],lstHolidays)</f>
        <v>0</v>
      </c>
      <c r="M3996" s="27"/>
    </row>
    <row r="3997" spans="4:13" ht="30" customHeight="1" x14ac:dyDescent="0.3">
      <c r="D3997" s="19"/>
      <c r="E3997" s="51" t="str">
        <f>IF(ISBLANK(LeaveTracker[[#This Row],[Employee Name]]),"-----",VLOOKUP(LeaveTracker[[#This Row],[Employee Name]],Employees[[Employee Name]:[Office]],7))</f>
        <v>-----</v>
      </c>
      <c r="F3997" s="51" t="str">
        <f>IF(ISBLANK(LeaveTracker[[#This Row],[Employee Name]]),"-----",VLOOKUP(LeaveTracker[[#This Row],[Employee Name]],Employees[[Employee Name]:[Office]],6))</f>
        <v>-----</v>
      </c>
      <c r="G3997" s="24"/>
      <c r="H3997" s="24"/>
      <c r="I3997" s="57"/>
      <c r="K3997" s="51" t="str">
        <f ca="1">LeaveTracker[[#This Row],[Days]]&amp;" "&amp;LeaveTracker[[#This Row],[Type of Leave]]</f>
        <v xml:space="preserve">0 </v>
      </c>
      <c r="L3997" s="23">
        <f ca="1">NETWORKDAYS(LeaveTracker[[#This Row],[Start Date]],LeaveTracker[[#This Row],[End Date]],lstHolidays)</f>
        <v>0</v>
      </c>
      <c r="M3997" s="27"/>
    </row>
    <row r="3998" spans="4:13" ht="30" customHeight="1" x14ac:dyDescent="0.3">
      <c r="D3998" s="19"/>
      <c r="E3998" s="51" t="str">
        <f>IF(ISBLANK(LeaveTracker[[#This Row],[Employee Name]]),"-----",VLOOKUP(LeaveTracker[[#This Row],[Employee Name]],Employees[[Employee Name]:[Office]],7))</f>
        <v>-----</v>
      </c>
      <c r="F3998" s="51" t="str">
        <f>IF(ISBLANK(LeaveTracker[[#This Row],[Employee Name]]),"-----",VLOOKUP(LeaveTracker[[#This Row],[Employee Name]],Employees[[Employee Name]:[Office]],6))</f>
        <v>-----</v>
      </c>
      <c r="G3998" s="24"/>
      <c r="H3998" s="24"/>
      <c r="I3998" s="57"/>
      <c r="K3998" s="51" t="str">
        <f ca="1">LeaveTracker[[#This Row],[Days]]&amp;" "&amp;LeaveTracker[[#This Row],[Type of Leave]]</f>
        <v xml:space="preserve">0 </v>
      </c>
      <c r="L3998" s="23">
        <f ca="1">NETWORKDAYS(LeaveTracker[[#This Row],[Start Date]],LeaveTracker[[#This Row],[End Date]],lstHolidays)</f>
        <v>0</v>
      </c>
      <c r="M3998" s="27"/>
    </row>
    <row r="3999" spans="4:13" ht="30" customHeight="1" x14ac:dyDescent="0.3">
      <c r="D3999" s="19"/>
      <c r="E3999" s="51" t="str">
        <f>IF(ISBLANK(LeaveTracker[[#This Row],[Employee Name]]),"-----",VLOOKUP(LeaveTracker[[#This Row],[Employee Name]],Employees[[Employee Name]:[Office]],7))</f>
        <v>-----</v>
      </c>
      <c r="F3999" s="51" t="str">
        <f>IF(ISBLANK(LeaveTracker[[#This Row],[Employee Name]]),"-----",VLOOKUP(LeaveTracker[[#This Row],[Employee Name]],Employees[[Employee Name]:[Office]],6))</f>
        <v>-----</v>
      </c>
      <c r="G3999" s="24"/>
      <c r="H3999" s="24"/>
      <c r="I3999" s="57"/>
      <c r="K3999" s="51" t="str">
        <f ca="1">LeaveTracker[[#This Row],[Days]]&amp;" "&amp;LeaveTracker[[#This Row],[Type of Leave]]</f>
        <v xml:space="preserve">0 </v>
      </c>
      <c r="L3999" s="23">
        <f ca="1">NETWORKDAYS(LeaveTracker[[#This Row],[Start Date]],LeaveTracker[[#This Row],[End Date]],lstHolidays)</f>
        <v>0</v>
      </c>
      <c r="M3999" s="27"/>
    </row>
    <row r="4000" spans="4:13" ht="30" customHeight="1" x14ac:dyDescent="0.3">
      <c r="D4000" s="19"/>
      <c r="E4000" s="51" t="str">
        <f>IF(ISBLANK(LeaveTracker[[#This Row],[Employee Name]]),"-----",VLOOKUP(LeaveTracker[[#This Row],[Employee Name]],Employees[[Employee Name]:[Office]],7))</f>
        <v>-----</v>
      </c>
      <c r="F4000" s="51" t="str">
        <f>IF(ISBLANK(LeaveTracker[[#This Row],[Employee Name]]),"-----",VLOOKUP(LeaveTracker[[#This Row],[Employee Name]],Employees[[Employee Name]:[Office]],6))</f>
        <v>-----</v>
      </c>
      <c r="G4000" s="24"/>
      <c r="H4000" s="24"/>
      <c r="I4000" s="57"/>
      <c r="K4000" s="51" t="str">
        <f ca="1">LeaveTracker[[#This Row],[Days]]&amp;" "&amp;LeaveTracker[[#This Row],[Type of Leave]]</f>
        <v xml:space="preserve">0 </v>
      </c>
      <c r="L4000" s="23">
        <f ca="1">NETWORKDAYS(LeaveTracker[[#This Row],[Start Date]],LeaveTracker[[#This Row],[End Date]],lstHolidays)</f>
        <v>0</v>
      </c>
      <c r="M4000" s="27"/>
    </row>
    <row r="4001" spans="4:13" ht="30" customHeight="1" x14ac:dyDescent="0.3">
      <c r="D4001" s="19"/>
      <c r="E4001" s="51" t="str">
        <f>IF(ISBLANK(LeaveTracker[[#This Row],[Employee Name]]),"-----",VLOOKUP(LeaveTracker[[#This Row],[Employee Name]],Employees[[Employee Name]:[Office]],7))</f>
        <v>-----</v>
      </c>
      <c r="F4001" s="51" t="str">
        <f>IF(ISBLANK(LeaveTracker[[#This Row],[Employee Name]]),"-----",VLOOKUP(LeaveTracker[[#This Row],[Employee Name]],Employees[[Employee Name]:[Office]],6))</f>
        <v>-----</v>
      </c>
      <c r="G4001" s="24"/>
      <c r="H4001" s="24"/>
      <c r="I4001" s="57"/>
      <c r="K4001" s="51" t="str">
        <f ca="1">LeaveTracker[[#This Row],[Days]]&amp;" "&amp;LeaveTracker[[#This Row],[Type of Leave]]</f>
        <v xml:space="preserve">0 </v>
      </c>
      <c r="L4001" s="23">
        <f ca="1">NETWORKDAYS(LeaveTracker[[#This Row],[Start Date]],LeaveTracker[[#This Row],[End Date]],lstHolidays)</f>
        <v>0</v>
      </c>
      <c r="M4001" s="27"/>
    </row>
    <row r="4002" spans="4:13" ht="30" customHeight="1" x14ac:dyDescent="0.3">
      <c r="D4002" s="19"/>
      <c r="E4002" s="51" t="str">
        <f>IF(ISBLANK(LeaveTracker[[#This Row],[Employee Name]]),"-----",VLOOKUP(LeaveTracker[[#This Row],[Employee Name]],Employees[[Employee Name]:[Office]],7))</f>
        <v>-----</v>
      </c>
      <c r="F4002" s="51" t="str">
        <f>IF(ISBLANK(LeaveTracker[[#This Row],[Employee Name]]),"-----",VLOOKUP(LeaveTracker[[#This Row],[Employee Name]],Employees[[Employee Name]:[Office]],6))</f>
        <v>-----</v>
      </c>
      <c r="G4002" s="24"/>
      <c r="H4002" s="24"/>
      <c r="I4002" s="57"/>
      <c r="K4002" s="51" t="str">
        <f ca="1">LeaveTracker[[#This Row],[Days]]&amp;" "&amp;LeaveTracker[[#This Row],[Type of Leave]]</f>
        <v xml:space="preserve">0 </v>
      </c>
      <c r="L4002" s="23">
        <f ca="1">NETWORKDAYS(LeaveTracker[[#This Row],[Start Date]],LeaveTracker[[#This Row],[End Date]],lstHolidays)</f>
        <v>0</v>
      </c>
      <c r="M4002" s="27"/>
    </row>
    <row r="4003" spans="4:13" ht="30" customHeight="1" x14ac:dyDescent="0.3">
      <c r="D4003" s="19"/>
      <c r="E4003" s="51" t="str">
        <f>IF(ISBLANK(LeaveTracker[[#This Row],[Employee Name]]),"-----",VLOOKUP(LeaveTracker[[#This Row],[Employee Name]],Employees[[Employee Name]:[Office]],7))</f>
        <v>-----</v>
      </c>
      <c r="F4003" s="51" t="str">
        <f>IF(ISBLANK(LeaveTracker[[#This Row],[Employee Name]]),"-----",VLOOKUP(LeaveTracker[[#This Row],[Employee Name]],Employees[[Employee Name]:[Office]],6))</f>
        <v>-----</v>
      </c>
      <c r="G4003" s="24"/>
      <c r="H4003" s="24"/>
      <c r="I4003" s="57"/>
      <c r="K4003" s="51" t="str">
        <f ca="1">LeaveTracker[[#This Row],[Days]]&amp;" "&amp;LeaveTracker[[#This Row],[Type of Leave]]</f>
        <v xml:space="preserve">0 </v>
      </c>
      <c r="L4003" s="23">
        <f ca="1">NETWORKDAYS(LeaveTracker[[#This Row],[Start Date]],LeaveTracker[[#This Row],[End Date]],lstHolidays)</f>
        <v>0</v>
      </c>
      <c r="M4003" s="27"/>
    </row>
    <row r="4004" spans="4:13" ht="30" customHeight="1" x14ac:dyDescent="0.3">
      <c r="D4004" s="19"/>
      <c r="E4004" s="51" t="str">
        <f>IF(ISBLANK(LeaveTracker[[#This Row],[Employee Name]]),"-----",VLOOKUP(LeaveTracker[[#This Row],[Employee Name]],Employees[[Employee Name]:[Office]],7))</f>
        <v>-----</v>
      </c>
      <c r="F4004" s="51" t="str">
        <f>IF(ISBLANK(LeaveTracker[[#This Row],[Employee Name]]),"-----",VLOOKUP(LeaveTracker[[#This Row],[Employee Name]],Employees[[Employee Name]:[Office]],6))</f>
        <v>-----</v>
      </c>
      <c r="G4004" s="24"/>
      <c r="H4004" s="24"/>
      <c r="I4004" s="57"/>
      <c r="K4004" s="51" t="str">
        <f ca="1">LeaveTracker[[#This Row],[Days]]&amp;" "&amp;LeaveTracker[[#This Row],[Type of Leave]]</f>
        <v xml:space="preserve">0 </v>
      </c>
      <c r="L4004" s="23">
        <f ca="1">NETWORKDAYS(LeaveTracker[[#This Row],[Start Date]],LeaveTracker[[#This Row],[End Date]],lstHolidays)</f>
        <v>0</v>
      </c>
      <c r="M4004" s="27"/>
    </row>
    <row r="4005" spans="4:13" ht="30" customHeight="1" x14ac:dyDescent="0.3">
      <c r="D4005" s="19"/>
      <c r="E4005" s="51" t="str">
        <f>IF(ISBLANK(LeaveTracker[[#This Row],[Employee Name]]),"-----",VLOOKUP(LeaveTracker[[#This Row],[Employee Name]],Employees[[Employee Name]:[Office]],7))</f>
        <v>-----</v>
      </c>
      <c r="F4005" s="51" t="str">
        <f>IF(ISBLANK(LeaveTracker[[#This Row],[Employee Name]]),"-----",VLOOKUP(LeaveTracker[[#This Row],[Employee Name]],Employees[[Employee Name]:[Office]],6))</f>
        <v>-----</v>
      </c>
      <c r="G4005" s="24"/>
      <c r="H4005" s="24"/>
      <c r="I4005" s="57"/>
      <c r="K4005" s="51" t="str">
        <f ca="1">LeaveTracker[[#This Row],[Days]]&amp;" "&amp;LeaveTracker[[#This Row],[Type of Leave]]</f>
        <v xml:space="preserve">0 </v>
      </c>
      <c r="L4005" s="23">
        <f ca="1">NETWORKDAYS(LeaveTracker[[#This Row],[Start Date]],LeaveTracker[[#This Row],[End Date]],lstHolidays)</f>
        <v>0</v>
      </c>
      <c r="M4005" s="27"/>
    </row>
    <row r="4006" spans="4:13" ht="30" customHeight="1" x14ac:dyDescent="0.3">
      <c r="D4006" s="19"/>
      <c r="E4006" s="51" t="str">
        <f>IF(ISBLANK(LeaveTracker[[#This Row],[Employee Name]]),"-----",VLOOKUP(LeaveTracker[[#This Row],[Employee Name]],Employees[[Employee Name]:[Office]],7))</f>
        <v>-----</v>
      </c>
      <c r="F4006" s="51" t="str">
        <f>IF(ISBLANK(LeaveTracker[[#This Row],[Employee Name]]),"-----",VLOOKUP(LeaveTracker[[#This Row],[Employee Name]],Employees[[Employee Name]:[Office]],6))</f>
        <v>-----</v>
      </c>
      <c r="G4006" s="24"/>
      <c r="H4006" s="24"/>
      <c r="I4006" s="57"/>
      <c r="K4006" s="51" t="str">
        <f ca="1">LeaveTracker[[#This Row],[Days]]&amp;" "&amp;LeaveTracker[[#This Row],[Type of Leave]]</f>
        <v xml:space="preserve">0 </v>
      </c>
      <c r="L4006" s="23">
        <f ca="1">NETWORKDAYS(LeaveTracker[[#This Row],[Start Date]],LeaveTracker[[#This Row],[End Date]],lstHolidays)</f>
        <v>0</v>
      </c>
      <c r="M4006" s="27"/>
    </row>
    <row r="4007" spans="4:13" ht="30" customHeight="1" x14ac:dyDescent="0.3">
      <c r="D4007" s="19"/>
      <c r="E4007" s="51" t="str">
        <f>IF(ISBLANK(LeaveTracker[[#This Row],[Employee Name]]),"-----",VLOOKUP(LeaveTracker[[#This Row],[Employee Name]],Employees[[Employee Name]:[Office]],7))</f>
        <v>-----</v>
      </c>
      <c r="F4007" s="51" t="str">
        <f>IF(ISBLANK(LeaveTracker[[#This Row],[Employee Name]]),"-----",VLOOKUP(LeaveTracker[[#This Row],[Employee Name]],Employees[[Employee Name]:[Office]],6))</f>
        <v>-----</v>
      </c>
      <c r="G4007" s="24"/>
      <c r="H4007" s="24"/>
      <c r="I4007" s="57"/>
      <c r="K4007" s="51" t="str">
        <f ca="1">LeaveTracker[[#This Row],[Days]]&amp;" "&amp;LeaveTracker[[#This Row],[Type of Leave]]</f>
        <v xml:space="preserve">0 </v>
      </c>
      <c r="L4007" s="23">
        <f ca="1">NETWORKDAYS(LeaveTracker[[#This Row],[Start Date]],LeaveTracker[[#This Row],[End Date]],lstHolidays)</f>
        <v>0</v>
      </c>
      <c r="M4007" s="27"/>
    </row>
    <row r="4008" spans="4:13" ht="30" customHeight="1" x14ac:dyDescent="0.3">
      <c r="D4008" s="19"/>
      <c r="E4008" s="51" t="str">
        <f>IF(ISBLANK(LeaveTracker[[#This Row],[Employee Name]]),"-----",VLOOKUP(LeaveTracker[[#This Row],[Employee Name]],Employees[[Employee Name]:[Office]],7))</f>
        <v>-----</v>
      </c>
      <c r="F4008" s="51" t="str">
        <f>IF(ISBLANK(LeaveTracker[[#This Row],[Employee Name]]),"-----",VLOOKUP(LeaveTracker[[#This Row],[Employee Name]],Employees[[Employee Name]:[Office]],6))</f>
        <v>-----</v>
      </c>
      <c r="G4008" s="24"/>
      <c r="H4008" s="24"/>
      <c r="I4008" s="57"/>
      <c r="K4008" s="51" t="str">
        <f ca="1">LeaveTracker[[#This Row],[Days]]&amp;" "&amp;LeaveTracker[[#This Row],[Type of Leave]]</f>
        <v xml:space="preserve">0 </v>
      </c>
      <c r="L4008" s="23">
        <f ca="1">NETWORKDAYS(LeaveTracker[[#This Row],[Start Date]],LeaveTracker[[#This Row],[End Date]],lstHolidays)</f>
        <v>0</v>
      </c>
      <c r="M4008" s="27"/>
    </row>
    <row r="4009" spans="4:13" ht="30" customHeight="1" x14ac:dyDescent="0.3">
      <c r="D4009" s="19"/>
      <c r="E4009" s="51" t="str">
        <f>IF(ISBLANK(LeaveTracker[[#This Row],[Employee Name]]),"-----",VLOOKUP(LeaveTracker[[#This Row],[Employee Name]],Employees[[Employee Name]:[Office]],7))</f>
        <v>-----</v>
      </c>
      <c r="F4009" s="51" t="str">
        <f>IF(ISBLANK(LeaveTracker[[#This Row],[Employee Name]]),"-----",VLOOKUP(LeaveTracker[[#This Row],[Employee Name]],Employees[[Employee Name]:[Office]],6))</f>
        <v>-----</v>
      </c>
      <c r="G4009" s="24"/>
      <c r="H4009" s="24"/>
      <c r="I4009" s="57"/>
      <c r="K4009" s="51" t="str">
        <f ca="1">LeaveTracker[[#This Row],[Days]]&amp;" "&amp;LeaveTracker[[#This Row],[Type of Leave]]</f>
        <v xml:space="preserve">0 </v>
      </c>
      <c r="L4009" s="23">
        <f ca="1">NETWORKDAYS(LeaveTracker[[#This Row],[Start Date]],LeaveTracker[[#This Row],[End Date]],lstHolidays)</f>
        <v>0</v>
      </c>
      <c r="M4009" s="27"/>
    </row>
    <row r="4010" spans="4:13" ht="30" customHeight="1" x14ac:dyDescent="0.3">
      <c r="D4010" s="19"/>
      <c r="E4010" s="51" t="str">
        <f>IF(ISBLANK(LeaveTracker[[#This Row],[Employee Name]]),"-----",VLOOKUP(LeaveTracker[[#This Row],[Employee Name]],Employees[[Employee Name]:[Office]],7))</f>
        <v>-----</v>
      </c>
      <c r="F4010" s="51" t="str">
        <f>IF(ISBLANK(LeaveTracker[[#This Row],[Employee Name]]),"-----",VLOOKUP(LeaveTracker[[#This Row],[Employee Name]],Employees[[Employee Name]:[Office]],6))</f>
        <v>-----</v>
      </c>
      <c r="G4010" s="24"/>
      <c r="H4010" s="24"/>
      <c r="I4010" s="57"/>
      <c r="K4010" s="51" t="str">
        <f ca="1">LeaveTracker[[#This Row],[Days]]&amp;" "&amp;LeaveTracker[[#This Row],[Type of Leave]]</f>
        <v xml:space="preserve">0 </v>
      </c>
      <c r="L4010" s="23">
        <f ca="1">NETWORKDAYS(LeaveTracker[[#This Row],[Start Date]],LeaveTracker[[#This Row],[End Date]],lstHolidays)</f>
        <v>0</v>
      </c>
      <c r="M4010" s="27"/>
    </row>
    <row r="4011" spans="4:13" ht="30" customHeight="1" x14ac:dyDescent="0.3">
      <c r="D4011" s="19"/>
      <c r="E4011" s="51" t="str">
        <f>IF(ISBLANK(LeaveTracker[[#This Row],[Employee Name]]),"-----",VLOOKUP(LeaveTracker[[#This Row],[Employee Name]],Employees[[Employee Name]:[Office]],7))</f>
        <v>-----</v>
      </c>
      <c r="F4011" s="51" t="str">
        <f>IF(ISBLANK(LeaveTracker[[#This Row],[Employee Name]]),"-----",VLOOKUP(LeaveTracker[[#This Row],[Employee Name]],Employees[[Employee Name]:[Office]],6))</f>
        <v>-----</v>
      </c>
      <c r="G4011" s="24"/>
      <c r="H4011" s="24"/>
      <c r="I4011" s="57"/>
      <c r="K4011" s="51" t="str">
        <f ca="1">LeaveTracker[[#This Row],[Days]]&amp;" "&amp;LeaveTracker[[#This Row],[Type of Leave]]</f>
        <v xml:space="preserve">0 </v>
      </c>
      <c r="L4011" s="23">
        <f ca="1">NETWORKDAYS(LeaveTracker[[#This Row],[Start Date]],LeaveTracker[[#This Row],[End Date]],lstHolidays)</f>
        <v>0</v>
      </c>
      <c r="M4011" s="27"/>
    </row>
    <row r="4012" spans="4:13" ht="30" customHeight="1" x14ac:dyDescent="0.3">
      <c r="D4012" s="19"/>
      <c r="E4012" s="51" t="str">
        <f>IF(ISBLANK(LeaveTracker[[#This Row],[Employee Name]]),"-----",VLOOKUP(LeaveTracker[[#This Row],[Employee Name]],Employees[[Employee Name]:[Office]],7))</f>
        <v>-----</v>
      </c>
      <c r="F4012" s="51" t="str">
        <f>IF(ISBLANK(LeaveTracker[[#This Row],[Employee Name]]),"-----",VLOOKUP(LeaveTracker[[#This Row],[Employee Name]],Employees[[Employee Name]:[Office]],6))</f>
        <v>-----</v>
      </c>
      <c r="G4012" s="24"/>
      <c r="H4012" s="24"/>
      <c r="I4012" s="57"/>
      <c r="K4012" s="51" t="str">
        <f ca="1">LeaveTracker[[#This Row],[Days]]&amp;" "&amp;LeaveTracker[[#This Row],[Type of Leave]]</f>
        <v xml:space="preserve">0 </v>
      </c>
      <c r="L4012" s="23">
        <f ca="1">NETWORKDAYS(LeaveTracker[[#This Row],[Start Date]],LeaveTracker[[#This Row],[End Date]],lstHolidays)</f>
        <v>0</v>
      </c>
      <c r="M4012" s="27"/>
    </row>
    <row r="4013" spans="4:13" ht="30" customHeight="1" x14ac:dyDescent="0.3">
      <c r="D4013" s="19"/>
      <c r="E4013" s="51" t="str">
        <f>IF(ISBLANK(LeaveTracker[[#This Row],[Employee Name]]),"-----",VLOOKUP(LeaveTracker[[#This Row],[Employee Name]],Employees[[Employee Name]:[Office]],7))</f>
        <v>-----</v>
      </c>
      <c r="F4013" s="51" t="str">
        <f>IF(ISBLANK(LeaveTracker[[#This Row],[Employee Name]]),"-----",VLOOKUP(LeaveTracker[[#This Row],[Employee Name]],Employees[[Employee Name]:[Office]],6))</f>
        <v>-----</v>
      </c>
      <c r="G4013" s="24"/>
      <c r="H4013" s="24"/>
      <c r="I4013" s="57"/>
      <c r="K4013" s="51" t="str">
        <f ca="1">LeaveTracker[[#This Row],[Days]]&amp;" "&amp;LeaveTracker[[#This Row],[Type of Leave]]</f>
        <v xml:space="preserve">0 </v>
      </c>
      <c r="L4013" s="23">
        <f ca="1">NETWORKDAYS(LeaveTracker[[#This Row],[Start Date]],LeaveTracker[[#This Row],[End Date]],lstHolidays)</f>
        <v>0</v>
      </c>
      <c r="M4013" s="27"/>
    </row>
    <row r="4014" spans="4:13" ht="30" customHeight="1" x14ac:dyDescent="0.3">
      <c r="D4014" s="19"/>
      <c r="E4014" s="51" t="str">
        <f>IF(ISBLANK(LeaveTracker[[#This Row],[Employee Name]]),"-----",VLOOKUP(LeaveTracker[[#This Row],[Employee Name]],Employees[[Employee Name]:[Office]],7))</f>
        <v>-----</v>
      </c>
      <c r="F4014" s="51" t="str">
        <f>IF(ISBLANK(LeaveTracker[[#This Row],[Employee Name]]),"-----",VLOOKUP(LeaveTracker[[#This Row],[Employee Name]],Employees[[Employee Name]:[Office]],6))</f>
        <v>-----</v>
      </c>
      <c r="G4014" s="24"/>
      <c r="H4014" s="24"/>
      <c r="I4014" s="57"/>
      <c r="K4014" s="51" t="str">
        <f ca="1">LeaveTracker[[#This Row],[Days]]&amp;" "&amp;LeaveTracker[[#This Row],[Type of Leave]]</f>
        <v xml:space="preserve">0 </v>
      </c>
      <c r="L4014" s="23">
        <f ca="1">NETWORKDAYS(LeaveTracker[[#This Row],[Start Date]],LeaveTracker[[#This Row],[End Date]],lstHolidays)</f>
        <v>0</v>
      </c>
      <c r="M4014" s="27"/>
    </row>
    <row r="4015" spans="4:13" ht="30" customHeight="1" x14ac:dyDescent="0.3">
      <c r="D4015" s="19"/>
      <c r="E4015" s="51" t="str">
        <f>IF(ISBLANK(LeaveTracker[[#This Row],[Employee Name]]),"-----",VLOOKUP(LeaveTracker[[#This Row],[Employee Name]],Employees[[Employee Name]:[Office]],7))</f>
        <v>-----</v>
      </c>
      <c r="F4015" s="51" t="str">
        <f>IF(ISBLANK(LeaveTracker[[#This Row],[Employee Name]]),"-----",VLOOKUP(LeaveTracker[[#This Row],[Employee Name]],Employees[[Employee Name]:[Office]],6))</f>
        <v>-----</v>
      </c>
      <c r="G4015" s="24"/>
      <c r="H4015" s="24"/>
      <c r="I4015" s="57"/>
      <c r="K4015" s="51" t="str">
        <f ca="1">LeaveTracker[[#This Row],[Days]]&amp;" "&amp;LeaveTracker[[#This Row],[Type of Leave]]</f>
        <v xml:space="preserve">0 </v>
      </c>
      <c r="L4015" s="23">
        <f ca="1">NETWORKDAYS(LeaveTracker[[#This Row],[Start Date]],LeaveTracker[[#This Row],[End Date]],lstHolidays)</f>
        <v>0</v>
      </c>
      <c r="M4015" s="27"/>
    </row>
    <row r="4016" spans="4:13" ht="30" customHeight="1" x14ac:dyDescent="0.3">
      <c r="D4016" s="19"/>
      <c r="E4016" s="51" t="str">
        <f>IF(ISBLANK(LeaveTracker[[#This Row],[Employee Name]]),"-----",VLOOKUP(LeaveTracker[[#This Row],[Employee Name]],Employees[[Employee Name]:[Office]],7))</f>
        <v>-----</v>
      </c>
      <c r="F4016" s="51" t="str">
        <f>IF(ISBLANK(LeaveTracker[[#This Row],[Employee Name]]),"-----",VLOOKUP(LeaveTracker[[#This Row],[Employee Name]],Employees[[Employee Name]:[Office]],6))</f>
        <v>-----</v>
      </c>
      <c r="G4016" s="24"/>
      <c r="H4016" s="24"/>
      <c r="I4016" s="57"/>
      <c r="K4016" s="51" t="str">
        <f ca="1">LeaveTracker[[#This Row],[Days]]&amp;" "&amp;LeaveTracker[[#This Row],[Type of Leave]]</f>
        <v xml:space="preserve">0 </v>
      </c>
      <c r="L4016" s="23">
        <f ca="1">NETWORKDAYS(LeaveTracker[[#This Row],[Start Date]],LeaveTracker[[#This Row],[End Date]],lstHolidays)</f>
        <v>0</v>
      </c>
      <c r="M4016" s="27"/>
    </row>
    <row r="4017" spans="4:13" ht="30" customHeight="1" x14ac:dyDescent="0.3">
      <c r="D4017" s="19"/>
      <c r="E4017" s="51" t="str">
        <f>IF(ISBLANK(LeaveTracker[[#This Row],[Employee Name]]),"-----",VLOOKUP(LeaveTracker[[#This Row],[Employee Name]],Employees[[Employee Name]:[Office]],7))</f>
        <v>-----</v>
      </c>
      <c r="F4017" s="51" t="str">
        <f>IF(ISBLANK(LeaveTracker[[#This Row],[Employee Name]]),"-----",VLOOKUP(LeaveTracker[[#This Row],[Employee Name]],Employees[[Employee Name]:[Office]],6))</f>
        <v>-----</v>
      </c>
      <c r="G4017" s="24"/>
      <c r="H4017" s="24"/>
      <c r="I4017" s="57"/>
      <c r="K4017" s="51" t="str">
        <f ca="1">LeaveTracker[[#This Row],[Days]]&amp;" "&amp;LeaveTracker[[#This Row],[Type of Leave]]</f>
        <v xml:space="preserve">0 </v>
      </c>
      <c r="L4017" s="23">
        <f ca="1">NETWORKDAYS(LeaveTracker[[#This Row],[Start Date]],LeaveTracker[[#This Row],[End Date]],lstHolidays)</f>
        <v>0</v>
      </c>
      <c r="M4017" s="27"/>
    </row>
    <row r="4018" spans="4:13" ht="30" customHeight="1" x14ac:dyDescent="0.3">
      <c r="D4018" s="19"/>
      <c r="E4018" s="51" t="str">
        <f>IF(ISBLANK(LeaveTracker[[#This Row],[Employee Name]]),"-----",VLOOKUP(LeaveTracker[[#This Row],[Employee Name]],Employees[[Employee Name]:[Office]],7))</f>
        <v>-----</v>
      </c>
      <c r="F4018" s="51" t="str">
        <f>IF(ISBLANK(LeaveTracker[[#This Row],[Employee Name]]),"-----",VLOOKUP(LeaveTracker[[#This Row],[Employee Name]],Employees[[Employee Name]:[Office]],6))</f>
        <v>-----</v>
      </c>
      <c r="G4018" s="24"/>
      <c r="H4018" s="24"/>
      <c r="I4018" s="57"/>
      <c r="K4018" s="51" t="str">
        <f ca="1">LeaveTracker[[#This Row],[Days]]&amp;" "&amp;LeaveTracker[[#This Row],[Type of Leave]]</f>
        <v xml:space="preserve">0 </v>
      </c>
      <c r="L4018" s="23">
        <f ca="1">NETWORKDAYS(LeaveTracker[[#This Row],[Start Date]],LeaveTracker[[#This Row],[End Date]],lstHolidays)</f>
        <v>0</v>
      </c>
      <c r="M4018" s="27"/>
    </row>
    <row r="4019" spans="4:13" ht="30" customHeight="1" x14ac:dyDescent="0.3">
      <c r="D4019" s="19"/>
      <c r="E4019" s="51" t="str">
        <f>IF(ISBLANK(LeaveTracker[[#This Row],[Employee Name]]),"-----",VLOOKUP(LeaveTracker[[#This Row],[Employee Name]],Employees[[Employee Name]:[Office]],7))</f>
        <v>-----</v>
      </c>
      <c r="F4019" s="51" t="str">
        <f>IF(ISBLANK(LeaveTracker[[#This Row],[Employee Name]]),"-----",VLOOKUP(LeaveTracker[[#This Row],[Employee Name]],Employees[[Employee Name]:[Office]],6))</f>
        <v>-----</v>
      </c>
      <c r="G4019" s="24"/>
      <c r="H4019" s="24"/>
      <c r="I4019" s="57"/>
      <c r="K4019" s="51" t="str">
        <f ca="1">LeaveTracker[[#This Row],[Days]]&amp;" "&amp;LeaveTracker[[#This Row],[Type of Leave]]</f>
        <v xml:space="preserve">0 </v>
      </c>
      <c r="L4019" s="23">
        <f ca="1">NETWORKDAYS(LeaveTracker[[#This Row],[Start Date]],LeaveTracker[[#This Row],[End Date]],lstHolidays)</f>
        <v>0</v>
      </c>
      <c r="M4019" s="27"/>
    </row>
    <row r="4020" spans="4:13" ht="30" customHeight="1" x14ac:dyDescent="0.3">
      <c r="D4020" s="19"/>
      <c r="E4020" s="51" t="str">
        <f>IF(ISBLANK(LeaveTracker[[#This Row],[Employee Name]]),"-----",VLOOKUP(LeaveTracker[[#This Row],[Employee Name]],Employees[[Employee Name]:[Office]],7))</f>
        <v>-----</v>
      </c>
      <c r="F4020" s="51" t="str">
        <f>IF(ISBLANK(LeaveTracker[[#This Row],[Employee Name]]),"-----",VLOOKUP(LeaveTracker[[#This Row],[Employee Name]],Employees[[Employee Name]:[Office]],6))</f>
        <v>-----</v>
      </c>
      <c r="G4020" s="24"/>
      <c r="H4020" s="24"/>
      <c r="I4020" s="57"/>
      <c r="K4020" s="51" t="str">
        <f ca="1">LeaveTracker[[#This Row],[Days]]&amp;" "&amp;LeaveTracker[[#This Row],[Type of Leave]]</f>
        <v xml:space="preserve">0 </v>
      </c>
      <c r="L4020" s="23">
        <f ca="1">NETWORKDAYS(LeaveTracker[[#This Row],[Start Date]],LeaveTracker[[#This Row],[End Date]],lstHolidays)</f>
        <v>0</v>
      </c>
      <c r="M4020" s="27"/>
    </row>
    <row r="4021" spans="4:13" ht="30" customHeight="1" x14ac:dyDescent="0.3">
      <c r="D4021" s="19"/>
      <c r="E4021" s="51" t="str">
        <f>IF(ISBLANK(LeaveTracker[[#This Row],[Employee Name]]),"-----",VLOOKUP(LeaveTracker[[#This Row],[Employee Name]],Employees[[Employee Name]:[Office]],7))</f>
        <v>-----</v>
      </c>
      <c r="F4021" s="51" t="str">
        <f>IF(ISBLANK(LeaveTracker[[#This Row],[Employee Name]]),"-----",VLOOKUP(LeaveTracker[[#This Row],[Employee Name]],Employees[[Employee Name]:[Office]],6))</f>
        <v>-----</v>
      </c>
      <c r="G4021" s="24"/>
      <c r="H4021" s="24"/>
      <c r="I4021" s="57"/>
      <c r="K4021" s="51" t="str">
        <f ca="1">LeaveTracker[[#This Row],[Days]]&amp;" "&amp;LeaveTracker[[#This Row],[Type of Leave]]</f>
        <v xml:space="preserve">0 </v>
      </c>
      <c r="L4021" s="23">
        <f ca="1">NETWORKDAYS(LeaveTracker[[#This Row],[Start Date]],LeaveTracker[[#This Row],[End Date]],lstHolidays)</f>
        <v>0</v>
      </c>
      <c r="M4021" s="27"/>
    </row>
    <row r="4022" spans="4:13" ht="30" customHeight="1" x14ac:dyDescent="0.3">
      <c r="D4022" s="19"/>
      <c r="E4022" s="51" t="str">
        <f>IF(ISBLANK(LeaveTracker[[#This Row],[Employee Name]]),"-----",VLOOKUP(LeaveTracker[[#This Row],[Employee Name]],Employees[[Employee Name]:[Office]],7))</f>
        <v>-----</v>
      </c>
      <c r="F4022" s="51" t="str">
        <f>IF(ISBLANK(LeaveTracker[[#This Row],[Employee Name]]),"-----",VLOOKUP(LeaveTracker[[#This Row],[Employee Name]],Employees[[Employee Name]:[Office]],6))</f>
        <v>-----</v>
      </c>
      <c r="G4022" s="24"/>
      <c r="H4022" s="24"/>
      <c r="I4022" s="57"/>
      <c r="K4022" s="51" t="str">
        <f ca="1">LeaveTracker[[#This Row],[Days]]&amp;" "&amp;LeaveTracker[[#This Row],[Type of Leave]]</f>
        <v xml:space="preserve">0 </v>
      </c>
      <c r="L4022" s="23">
        <f ca="1">NETWORKDAYS(LeaveTracker[[#This Row],[Start Date]],LeaveTracker[[#This Row],[End Date]],lstHolidays)</f>
        <v>0</v>
      </c>
      <c r="M4022" s="27"/>
    </row>
    <row r="4023" spans="4:13" ht="30" customHeight="1" x14ac:dyDescent="0.3">
      <c r="D4023" s="19"/>
      <c r="E4023" s="51" t="str">
        <f>IF(ISBLANK(LeaveTracker[[#This Row],[Employee Name]]),"-----",VLOOKUP(LeaveTracker[[#This Row],[Employee Name]],Employees[[Employee Name]:[Office]],7))</f>
        <v>-----</v>
      </c>
      <c r="F4023" s="51" t="str">
        <f>IF(ISBLANK(LeaveTracker[[#This Row],[Employee Name]]),"-----",VLOOKUP(LeaveTracker[[#This Row],[Employee Name]],Employees[[Employee Name]:[Office]],6))</f>
        <v>-----</v>
      </c>
      <c r="G4023" s="24"/>
      <c r="H4023" s="24"/>
      <c r="I4023" s="57"/>
      <c r="K4023" s="51" t="str">
        <f ca="1">LeaveTracker[[#This Row],[Days]]&amp;" "&amp;LeaveTracker[[#This Row],[Type of Leave]]</f>
        <v xml:space="preserve">0 </v>
      </c>
      <c r="L4023" s="23">
        <f ca="1">NETWORKDAYS(LeaveTracker[[#This Row],[Start Date]],LeaveTracker[[#This Row],[End Date]],lstHolidays)</f>
        <v>0</v>
      </c>
      <c r="M4023" s="27"/>
    </row>
    <row r="4024" spans="4:13" ht="30" customHeight="1" x14ac:dyDescent="0.3">
      <c r="D4024" s="19"/>
      <c r="E4024" s="51" t="str">
        <f>IF(ISBLANK(LeaveTracker[[#This Row],[Employee Name]]),"-----",VLOOKUP(LeaveTracker[[#This Row],[Employee Name]],Employees[[Employee Name]:[Office]],7))</f>
        <v>-----</v>
      </c>
      <c r="F4024" s="51" t="str">
        <f>IF(ISBLANK(LeaveTracker[[#This Row],[Employee Name]]),"-----",VLOOKUP(LeaveTracker[[#This Row],[Employee Name]],Employees[[Employee Name]:[Office]],6))</f>
        <v>-----</v>
      </c>
      <c r="G4024" s="24"/>
      <c r="H4024" s="24"/>
      <c r="I4024" s="57"/>
      <c r="K4024" s="51" t="str">
        <f ca="1">LeaveTracker[[#This Row],[Days]]&amp;" "&amp;LeaveTracker[[#This Row],[Type of Leave]]</f>
        <v xml:space="preserve">0 </v>
      </c>
      <c r="L4024" s="23">
        <f ca="1">NETWORKDAYS(LeaveTracker[[#This Row],[Start Date]],LeaveTracker[[#This Row],[End Date]],lstHolidays)</f>
        <v>0</v>
      </c>
      <c r="M4024" s="27"/>
    </row>
    <row r="4025" spans="4:13" ht="30" customHeight="1" x14ac:dyDescent="0.3">
      <c r="D4025" s="19"/>
      <c r="E4025" s="51" t="str">
        <f>IF(ISBLANK(LeaveTracker[[#This Row],[Employee Name]]),"-----",VLOOKUP(LeaveTracker[[#This Row],[Employee Name]],Employees[[Employee Name]:[Office]],7))</f>
        <v>-----</v>
      </c>
      <c r="F4025" s="51" t="str">
        <f>IF(ISBLANK(LeaveTracker[[#This Row],[Employee Name]]),"-----",VLOOKUP(LeaveTracker[[#This Row],[Employee Name]],Employees[[Employee Name]:[Office]],6))</f>
        <v>-----</v>
      </c>
      <c r="G4025" s="24"/>
      <c r="H4025" s="24"/>
      <c r="I4025" s="57"/>
      <c r="K4025" s="51" t="str">
        <f ca="1">LeaveTracker[[#This Row],[Days]]&amp;" "&amp;LeaveTracker[[#This Row],[Type of Leave]]</f>
        <v xml:space="preserve">0 </v>
      </c>
      <c r="L4025" s="23">
        <f ca="1">NETWORKDAYS(LeaveTracker[[#This Row],[Start Date]],LeaveTracker[[#This Row],[End Date]],lstHolidays)</f>
        <v>0</v>
      </c>
      <c r="M4025" s="27"/>
    </row>
    <row r="4026" spans="4:13" ht="30" customHeight="1" x14ac:dyDescent="0.3">
      <c r="D4026" s="19"/>
      <c r="E4026" s="51" t="str">
        <f>IF(ISBLANK(LeaveTracker[[#This Row],[Employee Name]]),"-----",VLOOKUP(LeaveTracker[[#This Row],[Employee Name]],Employees[[Employee Name]:[Office]],7))</f>
        <v>-----</v>
      </c>
      <c r="F4026" s="51" t="str">
        <f>IF(ISBLANK(LeaveTracker[[#This Row],[Employee Name]]),"-----",VLOOKUP(LeaveTracker[[#This Row],[Employee Name]],Employees[[Employee Name]:[Office]],6))</f>
        <v>-----</v>
      </c>
      <c r="G4026" s="24"/>
      <c r="H4026" s="24"/>
      <c r="I4026" s="57"/>
      <c r="K4026" s="51" t="str">
        <f ca="1">LeaveTracker[[#This Row],[Days]]&amp;" "&amp;LeaveTracker[[#This Row],[Type of Leave]]</f>
        <v xml:space="preserve">0 </v>
      </c>
      <c r="L4026" s="23">
        <f ca="1">NETWORKDAYS(LeaveTracker[[#This Row],[Start Date]],LeaveTracker[[#This Row],[End Date]],lstHolidays)</f>
        <v>0</v>
      </c>
      <c r="M4026" s="27"/>
    </row>
    <row r="4027" spans="4:13" ht="30" customHeight="1" x14ac:dyDescent="0.3">
      <c r="D4027" s="19"/>
      <c r="E4027" s="51" t="str">
        <f>IF(ISBLANK(LeaveTracker[[#This Row],[Employee Name]]),"-----",VLOOKUP(LeaveTracker[[#This Row],[Employee Name]],Employees[[Employee Name]:[Office]],7))</f>
        <v>-----</v>
      </c>
      <c r="F4027" s="51" t="str">
        <f>IF(ISBLANK(LeaveTracker[[#This Row],[Employee Name]]),"-----",VLOOKUP(LeaveTracker[[#This Row],[Employee Name]],Employees[[Employee Name]:[Office]],6))</f>
        <v>-----</v>
      </c>
      <c r="G4027" s="24"/>
      <c r="H4027" s="24"/>
      <c r="I4027" s="57"/>
      <c r="K4027" s="51" t="str">
        <f ca="1">LeaveTracker[[#This Row],[Days]]&amp;" "&amp;LeaveTracker[[#This Row],[Type of Leave]]</f>
        <v xml:space="preserve">0 </v>
      </c>
      <c r="L4027" s="23">
        <f ca="1">NETWORKDAYS(LeaveTracker[[#This Row],[Start Date]],LeaveTracker[[#This Row],[End Date]],lstHolidays)</f>
        <v>0</v>
      </c>
      <c r="M4027" s="27"/>
    </row>
    <row r="4028" spans="4:13" ht="30" customHeight="1" x14ac:dyDescent="0.3">
      <c r="D4028" s="19"/>
      <c r="E4028" s="51" t="str">
        <f>IF(ISBLANK(LeaveTracker[[#This Row],[Employee Name]]),"-----",VLOOKUP(LeaveTracker[[#This Row],[Employee Name]],Employees[[Employee Name]:[Office]],7))</f>
        <v>-----</v>
      </c>
      <c r="F4028" s="51" t="str">
        <f>IF(ISBLANK(LeaveTracker[[#This Row],[Employee Name]]),"-----",VLOOKUP(LeaveTracker[[#This Row],[Employee Name]],Employees[[Employee Name]:[Office]],6))</f>
        <v>-----</v>
      </c>
      <c r="G4028" s="24"/>
      <c r="H4028" s="24"/>
      <c r="I4028" s="57"/>
      <c r="K4028" s="51" t="str">
        <f ca="1">LeaveTracker[[#This Row],[Days]]&amp;" "&amp;LeaveTracker[[#This Row],[Type of Leave]]</f>
        <v xml:space="preserve">0 </v>
      </c>
      <c r="L4028" s="23">
        <f ca="1">NETWORKDAYS(LeaveTracker[[#This Row],[Start Date]],LeaveTracker[[#This Row],[End Date]],lstHolidays)</f>
        <v>0</v>
      </c>
      <c r="M4028" s="27"/>
    </row>
    <row r="4029" spans="4:13" ht="30" customHeight="1" x14ac:dyDescent="0.3">
      <c r="D4029" s="19"/>
      <c r="E4029" s="51" t="str">
        <f>IF(ISBLANK(LeaveTracker[[#This Row],[Employee Name]]),"-----",VLOOKUP(LeaveTracker[[#This Row],[Employee Name]],Employees[[Employee Name]:[Office]],7))</f>
        <v>-----</v>
      </c>
      <c r="F4029" s="51" t="str">
        <f>IF(ISBLANK(LeaveTracker[[#This Row],[Employee Name]]),"-----",VLOOKUP(LeaveTracker[[#This Row],[Employee Name]],Employees[[Employee Name]:[Office]],6))</f>
        <v>-----</v>
      </c>
      <c r="G4029" s="24"/>
      <c r="H4029" s="24"/>
      <c r="I4029" s="57"/>
      <c r="K4029" s="51" t="str">
        <f ca="1">LeaveTracker[[#This Row],[Days]]&amp;" "&amp;LeaveTracker[[#This Row],[Type of Leave]]</f>
        <v xml:space="preserve">0 </v>
      </c>
      <c r="L4029" s="23">
        <f ca="1">NETWORKDAYS(LeaveTracker[[#This Row],[Start Date]],LeaveTracker[[#This Row],[End Date]],lstHolidays)</f>
        <v>0</v>
      </c>
      <c r="M4029" s="27"/>
    </row>
    <row r="4030" spans="4:13" ht="30" customHeight="1" x14ac:dyDescent="0.3">
      <c r="D4030" s="19"/>
      <c r="E4030" s="51" t="str">
        <f>IF(ISBLANK(LeaveTracker[[#This Row],[Employee Name]]),"-----",VLOOKUP(LeaveTracker[[#This Row],[Employee Name]],Employees[[Employee Name]:[Office]],7))</f>
        <v>-----</v>
      </c>
      <c r="F4030" s="51" t="str">
        <f>IF(ISBLANK(LeaveTracker[[#This Row],[Employee Name]]),"-----",VLOOKUP(LeaveTracker[[#This Row],[Employee Name]],Employees[[Employee Name]:[Office]],6))</f>
        <v>-----</v>
      </c>
      <c r="G4030" s="24"/>
      <c r="H4030" s="24"/>
      <c r="I4030" s="57"/>
      <c r="K4030" s="51" t="str">
        <f ca="1">LeaveTracker[[#This Row],[Days]]&amp;" "&amp;LeaveTracker[[#This Row],[Type of Leave]]</f>
        <v xml:space="preserve">0 </v>
      </c>
      <c r="L4030" s="23">
        <f ca="1">NETWORKDAYS(LeaveTracker[[#This Row],[Start Date]],LeaveTracker[[#This Row],[End Date]],lstHolidays)</f>
        <v>0</v>
      </c>
      <c r="M4030" s="27"/>
    </row>
    <row r="4031" spans="4:13" ht="30" customHeight="1" x14ac:dyDescent="0.3">
      <c r="D4031" s="19"/>
      <c r="E4031" s="51" t="str">
        <f>IF(ISBLANK(LeaveTracker[[#This Row],[Employee Name]]),"-----",VLOOKUP(LeaveTracker[[#This Row],[Employee Name]],Employees[[Employee Name]:[Office]],7))</f>
        <v>-----</v>
      </c>
      <c r="F4031" s="51" t="str">
        <f>IF(ISBLANK(LeaveTracker[[#This Row],[Employee Name]]),"-----",VLOOKUP(LeaveTracker[[#This Row],[Employee Name]],Employees[[Employee Name]:[Office]],6))</f>
        <v>-----</v>
      </c>
      <c r="G4031" s="24"/>
      <c r="H4031" s="24"/>
      <c r="I4031" s="57"/>
      <c r="K4031" s="51" t="str">
        <f ca="1">LeaveTracker[[#This Row],[Days]]&amp;" "&amp;LeaveTracker[[#This Row],[Type of Leave]]</f>
        <v xml:space="preserve">0 </v>
      </c>
      <c r="L4031" s="23">
        <f ca="1">NETWORKDAYS(LeaveTracker[[#This Row],[Start Date]],LeaveTracker[[#This Row],[End Date]],lstHolidays)</f>
        <v>0</v>
      </c>
      <c r="M4031" s="27"/>
    </row>
    <row r="4032" spans="4:13" ht="30" customHeight="1" x14ac:dyDescent="0.3">
      <c r="D4032" s="19"/>
      <c r="E4032" s="51" t="str">
        <f>IF(ISBLANK(LeaveTracker[[#This Row],[Employee Name]]),"-----",VLOOKUP(LeaveTracker[[#This Row],[Employee Name]],Employees[[Employee Name]:[Office]],7))</f>
        <v>-----</v>
      </c>
      <c r="F4032" s="51" t="str">
        <f>IF(ISBLANK(LeaveTracker[[#This Row],[Employee Name]]),"-----",VLOOKUP(LeaveTracker[[#This Row],[Employee Name]],Employees[[Employee Name]:[Office]],6))</f>
        <v>-----</v>
      </c>
      <c r="G4032" s="24"/>
      <c r="H4032" s="24"/>
      <c r="I4032" s="57"/>
      <c r="K4032" s="51" t="str">
        <f ca="1">LeaveTracker[[#This Row],[Days]]&amp;" "&amp;LeaveTracker[[#This Row],[Type of Leave]]</f>
        <v xml:space="preserve">0 </v>
      </c>
      <c r="L4032" s="23">
        <f ca="1">NETWORKDAYS(LeaveTracker[[#This Row],[Start Date]],LeaveTracker[[#This Row],[End Date]],lstHolidays)</f>
        <v>0</v>
      </c>
      <c r="M4032" s="27"/>
    </row>
    <row r="4033" spans="4:13" ht="30" customHeight="1" x14ac:dyDescent="0.3">
      <c r="D4033" s="19"/>
      <c r="E4033" s="51" t="str">
        <f>IF(ISBLANK(LeaveTracker[[#This Row],[Employee Name]]),"-----",VLOOKUP(LeaveTracker[[#This Row],[Employee Name]],Employees[[Employee Name]:[Office]],7))</f>
        <v>-----</v>
      </c>
      <c r="F4033" s="51" t="str">
        <f>IF(ISBLANK(LeaveTracker[[#This Row],[Employee Name]]),"-----",VLOOKUP(LeaveTracker[[#This Row],[Employee Name]],Employees[[Employee Name]:[Office]],6))</f>
        <v>-----</v>
      </c>
      <c r="G4033" s="24"/>
      <c r="H4033" s="24"/>
      <c r="I4033" s="57"/>
      <c r="K4033" s="51" t="str">
        <f ca="1">LeaveTracker[[#This Row],[Days]]&amp;" "&amp;LeaveTracker[[#This Row],[Type of Leave]]</f>
        <v xml:space="preserve">0 </v>
      </c>
      <c r="L4033" s="23">
        <f ca="1">NETWORKDAYS(LeaveTracker[[#This Row],[Start Date]],LeaveTracker[[#This Row],[End Date]],lstHolidays)</f>
        <v>0</v>
      </c>
      <c r="M4033" s="27"/>
    </row>
    <row r="4034" spans="4:13" ht="30" customHeight="1" x14ac:dyDescent="0.3">
      <c r="D4034" s="19"/>
      <c r="E4034" s="51" t="str">
        <f>IF(ISBLANK(LeaveTracker[[#This Row],[Employee Name]]),"-----",VLOOKUP(LeaveTracker[[#This Row],[Employee Name]],Employees[[Employee Name]:[Office]],7))</f>
        <v>-----</v>
      </c>
      <c r="F4034" s="51" t="str">
        <f>IF(ISBLANK(LeaveTracker[[#This Row],[Employee Name]]),"-----",VLOOKUP(LeaveTracker[[#This Row],[Employee Name]],Employees[[Employee Name]:[Office]],6))</f>
        <v>-----</v>
      </c>
      <c r="G4034" s="24"/>
      <c r="H4034" s="24"/>
      <c r="I4034" s="57"/>
      <c r="K4034" s="51" t="str">
        <f ca="1">LeaveTracker[[#This Row],[Days]]&amp;" "&amp;LeaveTracker[[#This Row],[Type of Leave]]</f>
        <v xml:space="preserve">0 </v>
      </c>
      <c r="L4034" s="23">
        <f ca="1">NETWORKDAYS(LeaveTracker[[#This Row],[Start Date]],LeaveTracker[[#This Row],[End Date]],lstHolidays)</f>
        <v>0</v>
      </c>
      <c r="M4034" s="27"/>
    </row>
    <row r="4035" spans="4:13" ht="30" customHeight="1" x14ac:dyDescent="0.3">
      <c r="D4035" s="19"/>
      <c r="E4035" s="51" t="str">
        <f>IF(ISBLANK(LeaveTracker[[#This Row],[Employee Name]]),"-----",VLOOKUP(LeaveTracker[[#This Row],[Employee Name]],Employees[[Employee Name]:[Office]],7))</f>
        <v>-----</v>
      </c>
      <c r="F4035" s="51" t="str">
        <f>IF(ISBLANK(LeaveTracker[[#This Row],[Employee Name]]),"-----",VLOOKUP(LeaveTracker[[#This Row],[Employee Name]],Employees[[Employee Name]:[Office]],6))</f>
        <v>-----</v>
      </c>
      <c r="G4035" s="24"/>
      <c r="H4035" s="24"/>
      <c r="I4035" s="57"/>
      <c r="K4035" s="51" t="str">
        <f ca="1">LeaveTracker[[#This Row],[Days]]&amp;" "&amp;LeaveTracker[[#This Row],[Type of Leave]]</f>
        <v xml:space="preserve">0 </v>
      </c>
      <c r="L4035" s="23">
        <f ca="1">NETWORKDAYS(LeaveTracker[[#This Row],[Start Date]],LeaveTracker[[#This Row],[End Date]],lstHolidays)</f>
        <v>0</v>
      </c>
      <c r="M4035" s="27"/>
    </row>
    <row r="4036" spans="4:13" ht="30" customHeight="1" x14ac:dyDescent="0.3">
      <c r="D4036" s="19"/>
      <c r="E4036" s="51" t="str">
        <f>IF(ISBLANK(LeaveTracker[[#This Row],[Employee Name]]),"-----",VLOOKUP(LeaveTracker[[#This Row],[Employee Name]],Employees[[Employee Name]:[Office]],7))</f>
        <v>-----</v>
      </c>
      <c r="F4036" s="51" t="str">
        <f>IF(ISBLANK(LeaveTracker[[#This Row],[Employee Name]]),"-----",VLOOKUP(LeaveTracker[[#This Row],[Employee Name]],Employees[[Employee Name]:[Office]],6))</f>
        <v>-----</v>
      </c>
      <c r="G4036" s="24"/>
      <c r="H4036" s="24"/>
      <c r="I4036" s="57"/>
      <c r="K4036" s="51" t="str">
        <f ca="1">LeaveTracker[[#This Row],[Days]]&amp;" "&amp;LeaveTracker[[#This Row],[Type of Leave]]</f>
        <v xml:space="preserve">0 </v>
      </c>
      <c r="L4036" s="23">
        <f ca="1">NETWORKDAYS(LeaveTracker[[#This Row],[Start Date]],LeaveTracker[[#This Row],[End Date]],lstHolidays)</f>
        <v>0</v>
      </c>
      <c r="M4036" s="27"/>
    </row>
    <row r="4037" spans="4:13" ht="30" customHeight="1" x14ac:dyDescent="0.3">
      <c r="D4037" s="19"/>
      <c r="E4037" s="51" t="str">
        <f>IF(ISBLANK(LeaveTracker[[#This Row],[Employee Name]]),"-----",VLOOKUP(LeaveTracker[[#This Row],[Employee Name]],Employees[[Employee Name]:[Office]],7))</f>
        <v>-----</v>
      </c>
      <c r="F4037" s="51" t="str">
        <f>IF(ISBLANK(LeaveTracker[[#This Row],[Employee Name]]),"-----",VLOOKUP(LeaveTracker[[#This Row],[Employee Name]],Employees[[Employee Name]:[Office]],6))</f>
        <v>-----</v>
      </c>
      <c r="G4037" s="24"/>
      <c r="H4037" s="24"/>
      <c r="I4037" s="57"/>
      <c r="K4037" s="51" t="str">
        <f ca="1">LeaveTracker[[#This Row],[Days]]&amp;" "&amp;LeaveTracker[[#This Row],[Type of Leave]]</f>
        <v xml:space="preserve">0 </v>
      </c>
      <c r="L4037" s="23">
        <f ca="1">NETWORKDAYS(LeaveTracker[[#This Row],[Start Date]],LeaveTracker[[#This Row],[End Date]],lstHolidays)</f>
        <v>0</v>
      </c>
      <c r="M4037" s="27"/>
    </row>
    <row r="4038" spans="4:13" ht="30" customHeight="1" x14ac:dyDescent="0.3">
      <c r="D4038" s="19"/>
      <c r="E4038" s="51" t="str">
        <f>IF(ISBLANK(LeaveTracker[[#This Row],[Employee Name]]),"-----",VLOOKUP(LeaveTracker[[#This Row],[Employee Name]],Employees[[Employee Name]:[Office]],7))</f>
        <v>-----</v>
      </c>
      <c r="F4038" s="51" t="str">
        <f>IF(ISBLANK(LeaveTracker[[#This Row],[Employee Name]]),"-----",VLOOKUP(LeaveTracker[[#This Row],[Employee Name]],Employees[[Employee Name]:[Office]],6))</f>
        <v>-----</v>
      </c>
      <c r="G4038" s="24"/>
      <c r="H4038" s="24"/>
      <c r="I4038" s="57"/>
      <c r="K4038" s="51" t="str">
        <f ca="1">LeaveTracker[[#This Row],[Days]]&amp;" "&amp;LeaveTracker[[#This Row],[Type of Leave]]</f>
        <v xml:space="preserve">0 </v>
      </c>
      <c r="L4038" s="23">
        <f ca="1">NETWORKDAYS(LeaveTracker[[#This Row],[Start Date]],LeaveTracker[[#This Row],[End Date]],lstHolidays)</f>
        <v>0</v>
      </c>
      <c r="M4038" s="27"/>
    </row>
    <row r="4039" spans="4:13" ht="30" customHeight="1" x14ac:dyDescent="0.3">
      <c r="D4039" s="19"/>
      <c r="E4039" s="51" t="str">
        <f>IF(ISBLANK(LeaveTracker[[#This Row],[Employee Name]]),"-----",VLOOKUP(LeaveTracker[[#This Row],[Employee Name]],Employees[[Employee Name]:[Office]],7))</f>
        <v>-----</v>
      </c>
      <c r="F4039" s="51" t="str">
        <f>IF(ISBLANK(LeaveTracker[[#This Row],[Employee Name]]),"-----",VLOOKUP(LeaveTracker[[#This Row],[Employee Name]],Employees[[Employee Name]:[Office]],6))</f>
        <v>-----</v>
      </c>
      <c r="G4039" s="24"/>
      <c r="H4039" s="24"/>
      <c r="I4039" s="57"/>
      <c r="K4039" s="51" t="str">
        <f ca="1">LeaveTracker[[#This Row],[Days]]&amp;" "&amp;LeaveTracker[[#This Row],[Type of Leave]]</f>
        <v xml:space="preserve">0 </v>
      </c>
      <c r="L4039" s="23">
        <f ca="1">NETWORKDAYS(LeaveTracker[[#This Row],[Start Date]],LeaveTracker[[#This Row],[End Date]],lstHolidays)</f>
        <v>0</v>
      </c>
      <c r="M4039" s="27"/>
    </row>
    <row r="4040" spans="4:13" ht="30" customHeight="1" x14ac:dyDescent="0.3">
      <c r="D4040" s="19"/>
      <c r="E4040" s="51" t="str">
        <f>IF(ISBLANK(LeaveTracker[[#This Row],[Employee Name]]),"-----",VLOOKUP(LeaveTracker[[#This Row],[Employee Name]],Employees[[Employee Name]:[Office]],7))</f>
        <v>-----</v>
      </c>
      <c r="F4040" s="51" t="str">
        <f>IF(ISBLANK(LeaveTracker[[#This Row],[Employee Name]]),"-----",VLOOKUP(LeaveTracker[[#This Row],[Employee Name]],Employees[[Employee Name]:[Office]],6))</f>
        <v>-----</v>
      </c>
      <c r="G4040" s="24"/>
      <c r="H4040" s="24"/>
      <c r="I4040" s="57"/>
      <c r="K4040" s="51" t="str">
        <f ca="1">LeaveTracker[[#This Row],[Days]]&amp;" "&amp;LeaveTracker[[#This Row],[Type of Leave]]</f>
        <v xml:space="preserve">0 </v>
      </c>
      <c r="L4040" s="23">
        <f ca="1">NETWORKDAYS(LeaveTracker[[#This Row],[Start Date]],LeaveTracker[[#This Row],[End Date]],lstHolidays)</f>
        <v>0</v>
      </c>
      <c r="M4040" s="27"/>
    </row>
    <row r="4041" spans="4:13" ht="30" customHeight="1" x14ac:dyDescent="0.3">
      <c r="D4041" s="19"/>
      <c r="E4041" s="51" t="str">
        <f>IF(ISBLANK(LeaveTracker[[#This Row],[Employee Name]]),"-----",VLOOKUP(LeaveTracker[[#This Row],[Employee Name]],Employees[[Employee Name]:[Office]],7))</f>
        <v>-----</v>
      </c>
      <c r="F4041" s="51" t="str">
        <f>IF(ISBLANK(LeaveTracker[[#This Row],[Employee Name]]),"-----",VLOOKUP(LeaveTracker[[#This Row],[Employee Name]],Employees[[Employee Name]:[Office]],6))</f>
        <v>-----</v>
      </c>
      <c r="G4041" s="24"/>
      <c r="H4041" s="24"/>
      <c r="I4041" s="57"/>
      <c r="K4041" s="51" t="str">
        <f ca="1">LeaveTracker[[#This Row],[Days]]&amp;" "&amp;LeaveTracker[[#This Row],[Type of Leave]]</f>
        <v xml:space="preserve">0 </v>
      </c>
      <c r="L4041" s="23">
        <f ca="1">NETWORKDAYS(LeaveTracker[[#This Row],[Start Date]],LeaveTracker[[#This Row],[End Date]],lstHolidays)</f>
        <v>0</v>
      </c>
      <c r="M4041" s="27"/>
    </row>
    <row r="4042" spans="4:13" ht="30" customHeight="1" x14ac:dyDescent="0.3">
      <c r="D4042" s="19"/>
      <c r="E4042" s="51" t="str">
        <f>IF(ISBLANK(LeaveTracker[[#This Row],[Employee Name]]),"-----",VLOOKUP(LeaveTracker[[#This Row],[Employee Name]],Employees[[Employee Name]:[Office]],7))</f>
        <v>-----</v>
      </c>
      <c r="F4042" s="51" t="str">
        <f>IF(ISBLANK(LeaveTracker[[#This Row],[Employee Name]]),"-----",VLOOKUP(LeaveTracker[[#This Row],[Employee Name]],Employees[[Employee Name]:[Office]],6))</f>
        <v>-----</v>
      </c>
      <c r="G4042" s="24"/>
      <c r="H4042" s="24"/>
      <c r="I4042" s="57"/>
      <c r="K4042" s="51" t="str">
        <f ca="1">LeaveTracker[[#This Row],[Days]]&amp;" "&amp;LeaveTracker[[#This Row],[Type of Leave]]</f>
        <v xml:space="preserve">0 </v>
      </c>
      <c r="L4042" s="23">
        <f ca="1">NETWORKDAYS(LeaveTracker[[#This Row],[Start Date]],LeaveTracker[[#This Row],[End Date]],lstHolidays)</f>
        <v>0</v>
      </c>
      <c r="M4042" s="27"/>
    </row>
    <row r="4043" spans="4:13" ht="30" customHeight="1" x14ac:dyDescent="0.3">
      <c r="D4043" s="19"/>
      <c r="E4043" s="51" t="str">
        <f>IF(ISBLANK(LeaveTracker[[#This Row],[Employee Name]]),"-----",VLOOKUP(LeaveTracker[[#This Row],[Employee Name]],Employees[[Employee Name]:[Office]],7))</f>
        <v>-----</v>
      </c>
      <c r="F4043" s="51" t="str">
        <f>IF(ISBLANK(LeaveTracker[[#This Row],[Employee Name]]),"-----",VLOOKUP(LeaveTracker[[#This Row],[Employee Name]],Employees[[Employee Name]:[Office]],6))</f>
        <v>-----</v>
      </c>
      <c r="G4043" s="24"/>
      <c r="H4043" s="24"/>
      <c r="I4043" s="57"/>
      <c r="K4043" s="51" t="str">
        <f ca="1">LeaveTracker[[#This Row],[Days]]&amp;" "&amp;LeaveTracker[[#This Row],[Type of Leave]]</f>
        <v xml:space="preserve">0 </v>
      </c>
      <c r="L4043" s="23">
        <f ca="1">NETWORKDAYS(LeaveTracker[[#This Row],[Start Date]],LeaveTracker[[#This Row],[End Date]],lstHolidays)</f>
        <v>0</v>
      </c>
      <c r="M4043" s="27"/>
    </row>
    <row r="4044" spans="4:13" ht="30" customHeight="1" x14ac:dyDescent="0.3">
      <c r="D4044" s="19"/>
      <c r="E4044" s="51" t="str">
        <f>IF(ISBLANK(LeaveTracker[[#This Row],[Employee Name]]),"-----",VLOOKUP(LeaveTracker[[#This Row],[Employee Name]],Employees[[Employee Name]:[Office]],7))</f>
        <v>-----</v>
      </c>
      <c r="F4044" s="51" t="str">
        <f>IF(ISBLANK(LeaveTracker[[#This Row],[Employee Name]]),"-----",VLOOKUP(LeaveTracker[[#This Row],[Employee Name]],Employees[[Employee Name]:[Office]],6))</f>
        <v>-----</v>
      </c>
      <c r="G4044" s="24"/>
      <c r="H4044" s="24"/>
      <c r="I4044" s="57"/>
      <c r="K4044" s="51" t="str">
        <f ca="1">LeaveTracker[[#This Row],[Days]]&amp;" "&amp;LeaveTracker[[#This Row],[Type of Leave]]</f>
        <v xml:space="preserve">0 </v>
      </c>
      <c r="L4044" s="23">
        <f ca="1">NETWORKDAYS(LeaveTracker[[#This Row],[Start Date]],LeaveTracker[[#This Row],[End Date]],lstHolidays)</f>
        <v>0</v>
      </c>
      <c r="M4044" s="27"/>
    </row>
    <row r="4045" spans="4:13" ht="30" customHeight="1" x14ac:dyDescent="0.3">
      <c r="D4045" s="19"/>
      <c r="E4045" s="51" t="str">
        <f>IF(ISBLANK(LeaveTracker[[#This Row],[Employee Name]]),"-----",VLOOKUP(LeaveTracker[[#This Row],[Employee Name]],Employees[[Employee Name]:[Office]],7))</f>
        <v>-----</v>
      </c>
      <c r="F4045" s="51" t="str">
        <f>IF(ISBLANK(LeaveTracker[[#This Row],[Employee Name]]),"-----",VLOOKUP(LeaveTracker[[#This Row],[Employee Name]],Employees[[Employee Name]:[Office]],6))</f>
        <v>-----</v>
      </c>
      <c r="G4045" s="24"/>
      <c r="H4045" s="24"/>
      <c r="I4045" s="57"/>
      <c r="K4045" s="51" t="str">
        <f ca="1">LeaveTracker[[#This Row],[Days]]&amp;" "&amp;LeaveTracker[[#This Row],[Type of Leave]]</f>
        <v xml:space="preserve">0 </v>
      </c>
      <c r="L4045" s="23">
        <f ca="1">NETWORKDAYS(LeaveTracker[[#This Row],[Start Date]],LeaveTracker[[#This Row],[End Date]],lstHolidays)</f>
        <v>0</v>
      </c>
      <c r="M4045" s="27"/>
    </row>
    <row r="4046" spans="4:13" ht="30" customHeight="1" x14ac:dyDescent="0.3">
      <c r="D4046" s="19"/>
      <c r="E4046" s="51" t="str">
        <f>IF(ISBLANK(LeaveTracker[[#This Row],[Employee Name]]),"-----",VLOOKUP(LeaveTracker[[#This Row],[Employee Name]],Employees[[Employee Name]:[Office]],7))</f>
        <v>-----</v>
      </c>
      <c r="F4046" s="51" t="str">
        <f>IF(ISBLANK(LeaveTracker[[#This Row],[Employee Name]]),"-----",VLOOKUP(LeaveTracker[[#This Row],[Employee Name]],Employees[[Employee Name]:[Office]],6))</f>
        <v>-----</v>
      </c>
      <c r="G4046" s="24"/>
      <c r="H4046" s="24"/>
      <c r="I4046" s="57"/>
      <c r="K4046" s="51" t="str">
        <f ca="1">LeaveTracker[[#This Row],[Days]]&amp;" "&amp;LeaveTracker[[#This Row],[Type of Leave]]</f>
        <v xml:space="preserve">0 </v>
      </c>
      <c r="L4046" s="23">
        <f ca="1">NETWORKDAYS(LeaveTracker[[#This Row],[Start Date]],LeaveTracker[[#This Row],[End Date]],lstHolidays)</f>
        <v>0</v>
      </c>
      <c r="M4046" s="27"/>
    </row>
    <row r="4047" spans="4:13" ht="30" customHeight="1" x14ac:dyDescent="0.3">
      <c r="D4047" s="19"/>
      <c r="E4047" s="51" t="str">
        <f>IF(ISBLANK(LeaveTracker[[#This Row],[Employee Name]]),"-----",VLOOKUP(LeaveTracker[[#This Row],[Employee Name]],Employees[[Employee Name]:[Office]],7))</f>
        <v>-----</v>
      </c>
      <c r="F4047" s="51" t="str">
        <f>IF(ISBLANK(LeaveTracker[[#This Row],[Employee Name]]),"-----",VLOOKUP(LeaveTracker[[#This Row],[Employee Name]],Employees[[Employee Name]:[Office]],6))</f>
        <v>-----</v>
      </c>
      <c r="G4047" s="24"/>
      <c r="H4047" s="24"/>
      <c r="I4047" s="57"/>
      <c r="K4047" s="51" t="str">
        <f ca="1">LeaveTracker[[#This Row],[Days]]&amp;" "&amp;LeaveTracker[[#This Row],[Type of Leave]]</f>
        <v xml:space="preserve">0 </v>
      </c>
      <c r="L4047" s="23">
        <f ca="1">NETWORKDAYS(LeaveTracker[[#This Row],[Start Date]],LeaveTracker[[#This Row],[End Date]],lstHolidays)</f>
        <v>0</v>
      </c>
      <c r="M4047" s="27"/>
    </row>
    <row r="4048" spans="4:13" ht="30" customHeight="1" x14ac:dyDescent="0.3">
      <c r="D4048" s="19"/>
      <c r="E4048" s="51" t="str">
        <f>IF(ISBLANK(LeaveTracker[[#This Row],[Employee Name]]),"-----",VLOOKUP(LeaveTracker[[#This Row],[Employee Name]],Employees[[Employee Name]:[Office]],7))</f>
        <v>-----</v>
      </c>
      <c r="F4048" s="51" t="str">
        <f>IF(ISBLANK(LeaveTracker[[#This Row],[Employee Name]]),"-----",VLOOKUP(LeaveTracker[[#This Row],[Employee Name]],Employees[[Employee Name]:[Office]],6))</f>
        <v>-----</v>
      </c>
      <c r="G4048" s="24"/>
      <c r="H4048" s="24"/>
      <c r="I4048" s="57"/>
      <c r="K4048" s="51" t="str">
        <f ca="1">LeaveTracker[[#This Row],[Days]]&amp;" "&amp;LeaveTracker[[#This Row],[Type of Leave]]</f>
        <v xml:space="preserve">0 </v>
      </c>
      <c r="L4048" s="23">
        <f ca="1">NETWORKDAYS(LeaveTracker[[#This Row],[Start Date]],LeaveTracker[[#This Row],[End Date]],lstHolidays)</f>
        <v>0</v>
      </c>
      <c r="M4048" s="27"/>
    </row>
    <row r="4049" spans="4:13" ht="30" customHeight="1" x14ac:dyDescent="0.3">
      <c r="D4049" s="19"/>
      <c r="E4049" s="51" t="str">
        <f>IF(ISBLANK(LeaveTracker[[#This Row],[Employee Name]]),"-----",VLOOKUP(LeaveTracker[[#This Row],[Employee Name]],Employees[[Employee Name]:[Office]],7))</f>
        <v>-----</v>
      </c>
      <c r="F4049" s="51" t="str">
        <f>IF(ISBLANK(LeaveTracker[[#This Row],[Employee Name]]),"-----",VLOOKUP(LeaveTracker[[#This Row],[Employee Name]],Employees[[Employee Name]:[Office]],6))</f>
        <v>-----</v>
      </c>
      <c r="G4049" s="24"/>
      <c r="H4049" s="24"/>
      <c r="I4049" s="57"/>
      <c r="K4049" s="51" t="str">
        <f ca="1">LeaveTracker[[#This Row],[Days]]&amp;" "&amp;LeaveTracker[[#This Row],[Type of Leave]]</f>
        <v xml:space="preserve">0 </v>
      </c>
      <c r="L4049" s="23">
        <f ca="1">NETWORKDAYS(LeaveTracker[[#This Row],[Start Date]],LeaveTracker[[#This Row],[End Date]],lstHolidays)</f>
        <v>0</v>
      </c>
      <c r="M4049" s="27"/>
    </row>
    <row r="4050" spans="4:13" ht="30" customHeight="1" x14ac:dyDescent="0.3">
      <c r="D4050" s="19"/>
      <c r="E4050" s="51" t="str">
        <f>IF(ISBLANK(LeaveTracker[[#This Row],[Employee Name]]),"-----",VLOOKUP(LeaveTracker[[#This Row],[Employee Name]],Employees[[Employee Name]:[Office]],7))</f>
        <v>-----</v>
      </c>
      <c r="F4050" s="51" t="str">
        <f>IF(ISBLANK(LeaveTracker[[#This Row],[Employee Name]]),"-----",VLOOKUP(LeaveTracker[[#This Row],[Employee Name]],Employees[[Employee Name]:[Office]],6))</f>
        <v>-----</v>
      </c>
      <c r="G4050" s="24"/>
      <c r="H4050" s="24"/>
      <c r="I4050" s="57"/>
      <c r="K4050" s="51" t="str">
        <f ca="1">LeaveTracker[[#This Row],[Days]]&amp;" "&amp;LeaveTracker[[#This Row],[Type of Leave]]</f>
        <v xml:space="preserve">0 </v>
      </c>
      <c r="L4050" s="23">
        <f ca="1">NETWORKDAYS(LeaveTracker[[#This Row],[Start Date]],LeaveTracker[[#This Row],[End Date]],lstHolidays)</f>
        <v>0</v>
      </c>
      <c r="M4050" s="27"/>
    </row>
    <row r="4051" spans="4:13" ht="30" customHeight="1" x14ac:dyDescent="0.3">
      <c r="D4051" s="19"/>
      <c r="E4051" s="51" t="str">
        <f>IF(ISBLANK(LeaveTracker[[#This Row],[Employee Name]]),"-----",VLOOKUP(LeaveTracker[[#This Row],[Employee Name]],Employees[[Employee Name]:[Office]],7))</f>
        <v>-----</v>
      </c>
      <c r="F4051" s="51" t="str">
        <f>IF(ISBLANK(LeaveTracker[[#This Row],[Employee Name]]),"-----",VLOOKUP(LeaveTracker[[#This Row],[Employee Name]],Employees[[Employee Name]:[Office]],6))</f>
        <v>-----</v>
      </c>
      <c r="G4051" s="24"/>
      <c r="H4051" s="24"/>
      <c r="I4051" s="57"/>
      <c r="K4051" s="51" t="str">
        <f ca="1">LeaveTracker[[#This Row],[Days]]&amp;" "&amp;LeaveTracker[[#This Row],[Type of Leave]]</f>
        <v xml:space="preserve">0 </v>
      </c>
      <c r="L4051" s="23">
        <f ca="1">NETWORKDAYS(LeaveTracker[[#This Row],[Start Date]],LeaveTracker[[#This Row],[End Date]],lstHolidays)</f>
        <v>0</v>
      </c>
      <c r="M4051" s="27"/>
    </row>
    <row r="4052" spans="4:13" ht="30" customHeight="1" x14ac:dyDescent="0.3">
      <c r="D4052" s="19"/>
      <c r="E4052" s="51" t="str">
        <f>IF(ISBLANK(LeaveTracker[[#This Row],[Employee Name]]),"-----",VLOOKUP(LeaveTracker[[#This Row],[Employee Name]],Employees[[Employee Name]:[Office]],7))</f>
        <v>-----</v>
      </c>
      <c r="F4052" s="51" t="str">
        <f>IF(ISBLANK(LeaveTracker[[#This Row],[Employee Name]]),"-----",VLOOKUP(LeaveTracker[[#This Row],[Employee Name]],Employees[[Employee Name]:[Office]],6))</f>
        <v>-----</v>
      </c>
      <c r="G4052" s="24"/>
      <c r="H4052" s="24"/>
      <c r="I4052" s="57"/>
      <c r="K4052" s="51" t="str">
        <f ca="1">LeaveTracker[[#This Row],[Days]]&amp;" "&amp;LeaveTracker[[#This Row],[Type of Leave]]</f>
        <v xml:space="preserve">0 </v>
      </c>
      <c r="L4052" s="23">
        <f ca="1">NETWORKDAYS(LeaveTracker[[#This Row],[Start Date]],LeaveTracker[[#This Row],[End Date]],lstHolidays)</f>
        <v>0</v>
      </c>
      <c r="M4052" s="27"/>
    </row>
    <row r="4053" spans="4:13" ht="30" customHeight="1" x14ac:dyDescent="0.3">
      <c r="D4053" s="19"/>
      <c r="E4053" s="51" t="str">
        <f>IF(ISBLANK(LeaveTracker[[#This Row],[Employee Name]]),"-----",VLOOKUP(LeaveTracker[[#This Row],[Employee Name]],Employees[[Employee Name]:[Office]],7))</f>
        <v>-----</v>
      </c>
      <c r="F4053" s="51" t="str">
        <f>IF(ISBLANK(LeaveTracker[[#This Row],[Employee Name]]),"-----",VLOOKUP(LeaveTracker[[#This Row],[Employee Name]],Employees[[Employee Name]:[Office]],6))</f>
        <v>-----</v>
      </c>
      <c r="G4053" s="24"/>
      <c r="H4053" s="24"/>
      <c r="I4053" s="57"/>
      <c r="K4053" s="51" t="str">
        <f ca="1">LeaveTracker[[#This Row],[Days]]&amp;" "&amp;LeaveTracker[[#This Row],[Type of Leave]]</f>
        <v xml:space="preserve">0 </v>
      </c>
      <c r="L4053" s="23">
        <f ca="1">NETWORKDAYS(LeaveTracker[[#This Row],[Start Date]],LeaveTracker[[#This Row],[End Date]],lstHolidays)</f>
        <v>0</v>
      </c>
      <c r="M4053" s="27"/>
    </row>
    <row r="4054" spans="4:13" ht="30" customHeight="1" x14ac:dyDescent="0.3">
      <c r="D4054" s="19"/>
      <c r="E4054" s="51" t="str">
        <f>IF(ISBLANK(LeaveTracker[[#This Row],[Employee Name]]),"-----",VLOOKUP(LeaveTracker[[#This Row],[Employee Name]],Employees[[Employee Name]:[Office]],7))</f>
        <v>-----</v>
      </c>
      <c r="F4054" s="51" t="str">
        <f>IF(ISBLANK(LeaveTracker[[#This Row],[Employee Name]]),"-----",VLOOKUP(LeaveTracker[[#This Row],[Employee Name]],Employees[[Employee Name]:[Office]],6))</f>
        <v>-----</v>
      </c>
      <c r="G4054" s="24"/>
      <c r="H4054" s="24"/>
      <c r="I4054" s="57"/>
      <c r="K4054" s="51" t="str">
        <f ca="1">LeaveTracker[[#This Row],[Days]]&amp;" "&amp;LeaveTracker[[#This Row],[Type of Leave]]</f>
        <v xml:space="preserve">0 </v>
      </c>
      <c r="L4054" s="23">
        <f ca="1">NETWORKDAYS(LeaveTracker[[#This Row],[Start Date]],LeaveTracker[[#This Row],[End Date]],lstHolidays)</f>
        <v>0</v>
      </c>
      <c r="M4054" s="27"/>
    </row>
    <row r="4055" spans="4:13" ht="30" customHeight="1" x14ac:dyDescent="0.3">
      <c r="D4055" s="19"/>
      <c r="E4055" s="51" t="str">
        <f>IF(ISBLANK(LeaveTracker[[#This Row],[Employee Name]]),"-----",VLOOKUP(LeaveTracker[[#This Row],[Employee Name]],Employees[[Employee Name]:[Office]],7))</f>
        <v>-----</v>
      </c>
      <c r="F4055" s="51" t="str">
        <f>IF(ISBLANK(LeaveTracker[[#This Row],[Employee Name]]),"-----",VLOOKUP(LeaveTracker[[#This Row],[Employee Name]],Employees[[Employee Name]:[Office]],6))</f>
        <v>-----</v>
      </c>
      <c r="G4055" s="24"/>
      <c r="H4055" s="24"/>
      <c r="I4055" s="57"/>
      <c r="K4055" s="51" t="str">
        <f ca="1">LeaveTracker[[#This Row],[Days]]&amp;" "&amp;LeaveTracker[[#This Row],[Type of Leave]]</f>
        <v xml:space="preserve">0 </v>
      </c>
      <c r="L4055" s="23">
        <f ca="1">NETWORKDAYS(LeaveTracker[[#This Row],[Start Date]],LeaveTracker[[#This Row],[End Date]],lstHolidays)</f>
        <v>0</v>
      </c>
      <c r="M4055" s="27"/>
    </row>
    <row r="4056" spans="4:13" ht="30" customHeight="1" x14ac:dyDescent="0.3">
      <c r="D4056" s="19"/>
      <c r="E4056" s="51" t="str">
        <f>IF(ISBLANK(LeaveTracker[[#This Row],[Employee Name]]),"-----",VLOOKUP(LeaveTracker[[#This Row],[Employee Name]],Employees[[Employee Name]:[Office]],7))</f>
        <v>-----</v>
      </c>
      <c r="F4056" s="51" t="str">
        <f>IF(ISBLANK(LeaveTracker[[#This Row],[Employee Name]]),"-----",VLOOKUP(LeaveTracker[[#This Row],[Employee Name]],Employees[[Employee Name]:[Office]],6))</f>
        <v>-----</v>
      </c>
      <c r="G4056" s="24"/>
      <c r="H4056" s="24"/>
      <c r="I4056" s="57"/>
      <c r="K4056" s="51" t="str">
        <f ca="1">LeaveTracker[[#This Row],[Days]]&amp;" "&amp;LeaveTracker[[#This Row],[Type of Leave]]</f>
        <v xml:space="preserve">0 </v>
      </c>
      <c r="L4056" s="23">
        <f ca="1">NETWORKDAYS(LeaveTracker[[#This Row],[Start Date]],LeaveTracker[[#This Row],[End Date]],lstHolidays)</f>
        <v>0</v>
      </c>
      <c r="M4056" s="27"/>
    </row>
    <row r="4057" spans="4:13" ht="30" customHeight="1" x14ac:dyDescent="0.3">
      <c r="D4057" s="19"/>
      <c r="E4057" s="51" t="str">
        <f>IF(ISBLANK(LeaveTracker[[#This Row],[Employee Name]]),"-----",VLOOKUP(LeaveTracker[[#This Row],[Employee Name]],Employees[[Employee Name]:[Office]],7))</f>
        <v>-----</v>
      </c>
      <c r="F4057" s="51" t="str">
        <f>IF(ISBLANK(LeaveTracker[[#This Row],[Employee Name]]),"-----",VLOOKUP(LeaveTracker[[#This Row],[Employee Name]],Employees[[Employee Name]:[Office]],6))</f>
        <v>-----</v>
      </c>
      <c r="G4057" s="24"/>
      <c r="H4057" s="24"/>
      <c r="I4057" s="57"/>
      <c r="K4057" s="51" t="str">
        <f ca="1">LeaveTracker[[#This Row],[Days]]&amp;" "&amp;LeaveTracker[[#This Row],[Type of Leave]]</f>
        <v xml:space="preserve">0 </v>
      </c>
      <c r="L4057" s="23">
        <f ca="1">NETWORKDAYS(LeaveTracker[[#This Row],[Start Date]],LeaveTracker[[#This Row],[End Date]],lstHolidays)</f>
        <v>0</v>
      </c>
      <c r="M4057" s="27"/>
    </row>
    <row r="4058" spans="4:13" ht="30" customHeight="1" x14ac:dyDescent="0.3">
      <c r="D4058" s="19"/>
      <c r="E4058" s="51" t="str">
        <f>IF(ISBLANK(LeaveTracker[[#This Row],[Employee Name]]),"-----",VLOOKUP(LeaveTracker[[#This Row],[Employee Name]],Employees[[Employee Name]:[Office]],7))</f>
        <v>-----</v>
      </c>
      <c r="F4058" s="51" t="str">
        <f>IF(ISBLANK(LeaveTracker[[#This Row],[Employee Name]]),"-----",VLOOKUP(LeaveTracker[[#This Row],[Employee Name]],Employees[[Employee Name]:[Office]],6))</f>
        <v>-----</v>
      </c>
      <c r="G4058" s="24"/>
      <c r="H4058" s="24"/>
      <c r="I4058" s="57"/>
      <c r="K4058" s="51" t="str">
        <f ca="1">LeaveTracker[[#This Row],[Days]]&amp;" "&amp;LeaveTracker[[#This Row],[Type of Leave]]</f>
        <v xml:space="preserve">0 </v>
      </c>
      <c r="L4058" s="23">
        <f ca="1">NETWORKDAYS(LeaveTracker[[#This Row],[Start Date]],LeaveTracker[[#This Row],[End Date]],lstHolidays)</f>
        <v>0</v>
      </c>
      <c r="M4058" s="27"/>
    </row>
    <row r="4059" spans="4:13" ht="30" customHeight="1" x14ac:dyDescent="0.3">
      <c r="D4059" s="19"/>
      <c r="E4059" s="51" t="str">
        <f>IF(ISBLANK(LeaveTracker[[#This Row],[Employee Name]]),"-----",VLOOKUP(LeaveTracker[[#This Row],[Employee Name]],Employees[[Employee Name]:[Office]],7))</f>
        <v>-----</v>
      </c>
      <c r="F4059" s="51" t="str">
        <f>IF(ISBLANK(LeaveTracker[[#This Row],[Employee Name]]),"-----",VLOOKUP(LeaveTracker[[#This Row],[Employee Name]],Employees[[Employee Name]:[Office]],6))</f>
        <v>-----</v>
      </c>
      <c r="G4059" s="24"/>
      <c r="H4059" s="24"/>
      <c r="I4059" s="57"/>
      <c r="K4059" s="51" t="str">
        <f ca="1">LeaveTracker[[#This Row],[Days]]&amp;" "&amp;LeaveTracker[[#This Row],[Type of Leave]]</f>
        <v xml:space="preserve">0 </v>
      </c>
      <c r="L4059" s="23">
        <f ca="1">NETWORKDAYS(LeaveTracker[[#This Row],[Start Date]],LeaveTracker[[#This Row],[End Date]],lstHolidays)</f>
        <v>0</v>
      </c>
      <c r="M4059" s="27"/>
    </row>
    <row r="4060" spans="4:13" ht="30" customHeight="1" x14ac:dyDescent="0.3">
      <c r="D4060" s="19"/>
      <c r="E4060" s="51" t="str">
        <f>IF(ISBLANK(LeaveTracker[[#This Row],[Employee Name]]),"-----",VLOOKUP(LeaveTracker[[#This Row],[Employee Name]],Employees[[Employee Name]:[Office]],7))</f>
        <v>-----</v>
      </c>
      <c r="F4060" s="51" t="str">
        <f>IF(ISBLANK(LeaveTracker[[#This Row],[Employee Name]]),"-----",VLOOKUP(LeaveTracker[[#This Row],[Employee Name]],Employees[[Employee Name]:[Office]],6))</f>
        <v>-----</v>
      </c>
      <c r="G4060" s="24"/>
      <c r="H4060" s="24"/>
      <c r="I4060" s="57"/>
      <c r="K4060" s="51" t="str">
        <f ca="1">LeaveTracker[[#This Row],[Days]]&amp;" "&amp;LeaveTracker[[#This Row],[Type of Leave]]</f>
        <v xml:space="preserve">0 </v>
      </c>
      <c r="L4060" s="23">
        <f ca="1">NETWORKDAYS(LeaveTracker[[#This Row],[Start Date]],LeaveTracker[[#This Row],[End Date]],lstHolidays)</f>
        <v>0</v>
      </c>
      <c r="M4060" s="27"/>
    </row>
    <row r="4061" spans="4:13" ht="30" customHeight="1" x14ac:dyDescent="0.3">
      <c r="D4061" s="19"/>
      <c r="E4061" s="51" t="str">
        <f>IF(ISBLANK(LeaveTracker[[#This Row],[Employee Name]]),"-----",VLOOKUP(LeaveTracker[[#This Row],[Employee Name]],Employees[[Employee Name]:[Office]],7))</f>
        <v>-----</v>
      </c>
      <c r="F4061" s="51" t="str">
        <f>IF(ISBLANK(LeaveTracker[[#This Row],[Employee Name]]),"-----",VLOOKUP(LeaveTracker[[#This Row],[Employee Name]],Employees[[Employee Name]:[Office]],6))</f>
        <v>-----</v>
      </c>
      <c r="G4061" s="24"/>
      <c r="H4061" s="24"/>
      <c r="I4061" s="57"/>
      <c r="K4061" s="51" t="str">
        <f ca="1">LeaveTracker[[#This Row],[Days]]&amp;" "&amp;LeaveTracker[[#This Row],[Type of Leave]]</f>
        <v xml:space="preserve">0 </v>
      </c>
      <c r="L4061" s="23">
        <f ca="1">NETWORKDAYS(LeaveTracker[[#This Row],[Start Date]],LeaveTracker[[#This Row],[End Date]],lstHolidays)</f>
        <v>0</v>
      </c>
      <c r="M4061" s="27"/>
    </row>
    <row r="4062" spans="4:13" ht="30" customHeight="1" x14ac:dyDescent="0.3">
      <c r="D4062" s="19"/>
      <c r="E4062" s="51" t="str">
        <f>IF(ISBLANK(LeaveTracker[[#This Row],[Employee Name]]),"-----",VLOOKUP(LeaveTracker[[#This Row],[Employee Name]],Employees[[Employee Name]:[Office]],7))</f>
        <v>-----</v>
      </c>
      <c r="F4062" s="51" t="str">
        <f>IF(ISBLANK(LeaveTracker[[#This Row],[Employee Name]]),"-----",VLOOKUP(LeaveTracker[[#This Row],[Employee Name]],Employees[[Employee Name]:[Office]],6))</f>
        <v>-----</v>
      </c>
      <c r="G4062" s="24"/>
      <c r="H4062" s="24"/>
      <c r="I4062" s="57"/>
      <c r="K4062" s="51" t="str">
        <f ca="1">LeaveTracker[[#This Row],[Days]]&amp;" "&amp;LeaveTracker[[#This Row],[Type of Leave]]</f>
        <v xml:space="preserve">0 </v>
      </c>
      <c r="L4062" s="23">
        <f ca="1">NETWORKDAYS(LeaveTracker[[#This Row],[Start Date]],LeaveTracker[[#This Row],[End Date]],lstHolidays)</f>
        <v>0</v>
      </c>
      <c r="M4062" s="27"/>
    </row>
    <row r="4063" spans="4:13" ht="30" customHeight="1" x14ac:dyDescent="0.3">
      <c r="D4063" s="19"/>
      <c r="E4063" s="51" t="str">
        <f>IF(ISBLANK(LeaveTracker[[#This Row],[Employee Name]]),"-----",VLOOKUP(LeaveTracker[[#This Row],[Employee Name]],Employees[[Employee Name]:[Office]],7))</f>
        <v>-----</v>
      </c>
      <c r="F4063" s="51" t="str">
        <f>IF(ISBLANK(LeaveTracker[[#This Row],[Employee Name]]),"-----",VLOOKUP(LeaveTracker[[#This Row],[Employee Name]],Employees[[Employee Name]:[Office]],6))</f>
        <v>-----</v>
      </c>
      <c r="G4063" s="24"/>
      <c r="H4063" s="24"/>
      <c r="I4063" s="57"/>
      <c r="K4063" s="51" t="str">
        <f ca="1">LeaveTracker[[#This Row],[Days]]&amp;" "&amp;LeaveTracker[[#This Row],[Type of Leave]]</f>
        <v xml:space="preserve">0 </v>
      </c>
      <c r="L4063" s="23">
        <f ca="1">NETWORKDAYS(LeaveTracker[[#This Row],[Start Date]],LeaveTracker[[#This Row],[End Date]],lstHolidays)</f>
        <v>0</v>
      </c>
      <c r="M4063" s="27"/>
    </row>
    <row r="4064" spans="4:13" ht="30" customHeight="1" x14ac:dyDescent="0.3">
      <c r="D4064" s="19"/>
      <c r="E4064" s="51" t="str">
        <f>IF(ISBLANK(LeaveTracker[[#This Row],[Employee Name]]),"-----",VLOOKUP(LeaveTracker[[#This Row],[Employee Name]],Employees[[Employee Name]:[Office]],7))</f>
        <v>-----</v>
      </c>
      <c r="F4064" s="51" t="str">
        <f>IF(ISBLANK(LeaveTracker[[#This Row],[Employee Name]]),"-----",VLOOKUP(LeaveTracker[[#This Row],[Employee Name]],Employees[[Employee Name]:[Office]],6))</f>
        <v>-----</v>
      </c>
      <c r="G4064" s="24"/>
      <c r="H4064" s="24"/>
      <c r="I4064" s="57"/>
      <c r="K4064" s="51" t="str">
        <f ca="1">LeaveTracker[[#This Row],[Days]]&amp;" "&amp;LeaveTracker[[#This Row],[Type of Leave]]</f>
        <v xml:space="preserve">0 </v>
      </c>
      <c r="L4064" s="23">
        <f ca="1">NETWORKDAYS(LeaveTracker[[#This Row],[Start Date]],LeaveTracker[[#This Row],[End Date]],lstHolidays)</f>
        <v>0</v>
      </c>
      <c r="M4064" s="27"/>
    </row>
    <row r="4065" spans="4:13" ht="30" customHeight="1" x14ac:dyDescent="0.3">
      <c r="D4065" s="19"/>
      <c r="E4065" s="51" t="str">
        <f>IF(ISBLANK(LeaveTracker[[#This Row],[Employee Name]]),"-----",VLOOKUP(LeaveTracker[[#This Row],[Employee Name]],Employees[[Employee Name]:[Office]],7))</f>
        <v>-----</v>
      </c>
      <c r="F4065" s="51" t="str">
        <f>IF(ISBLANK(LeaveTracker[[#This Row],[Employee Name]]),"-----",VLOOKUP(LeaveTracker[[#This Row],[Employee Name]],Employees[[Employee Name]:[Office]],6))</f>
        <v>-----</v>
      </c>
      <c r="G4065" s="24"/>
      <c r="H4065" s="24"/>
      <c r="I4065" s="57"/>
      <c r="K4065" s="51" t="str">
        <f ca="1">LeaveTracker[[#This Row],[Days]]&amp;" "&amp;LeaveTracker[[#This Row],[Type of Leave]]</f>
        <v xml:space="preserve">0 </v>
      </c>
      <c r="L4065" s="23">
        <f ca="1">NETWORKDAYS(LeaveTracker[[#This Row],[Start Date]],LeaveTracker[[#This Row],[End Date]],lstHolidays)</f>
        <v>0</v>
      </c>
      <c r="M4065" s="27"/>
    </row>
    <row r="4066" spans="4:13" ht="30" customHeight="1" x14ac:dyDescent="0.3">
      <c r="D4066" s="19"/>
      <c r="E4066" s="51" t="str">
        <f>IF(ISBLANK(LeaveTracker[[#This Row],[Employee Name]]),"-----",VLOOKUP(LeaveTracker[[#This Row],[Employee Name]],Employees[[Employee Name]:[Office]],7))</f>
        <v>-----</v>
      </c>
      <c r="F4066" s="51" t="str">
        <f>IF(ISBLANK(LeaveTracker[[#This Row],[Employee Name]]),"-----",VLOOKUP(LeaveTracker[[#This Row],[Employee Name]],Employees[[Employee Name]:[Office]],6))</f>
        <v>-----</v>
      </c>
      <c r="G4066" s="24"/>
      <c r="H4066" s="24"/>
      <c r="I4066" s="57"/>
      <c r="K4066" s="51" t="str">
        <f ca="1">LeaveTracker[[#This Row],[Days]]&amp;" "&amp;LeaveTracker[[#This Row],[Type of Leave]]</f>
        <v xml:space="preserve">0 </v>
      </c>
      <c r="L4066" s="23">
        <f ca="1">NETWORKDAYS(LeaveTracker[[#This Row],[Start Date]],LeaveTracker[[#This Row],[End Date]],lstHolidays)</f>
        <v>0</v>
      </c>
      <c r="M4066" s="27"/>
    </row>
    <row r="4067" spans="4:13" ht="30" customHeight="1" x14ac:dyDescent="0.3">
      <c r="D4067" s="19"/>
      <c r="E4067" s="51" t="str">
        <f>IF(ISBLANK(LeaveTracker[[#This Row],[Employee Name]]),"-----",VLOOKUP(LeaveTracker[[#This Row],[Employee Name]],Employees[[Employee Name]:[Office]],7))</f>
        <v>-----</v>
      </c>
      <c r="F4067" s="51" t="str">
        <f>IF(ISBLANK(LeaveTracker[[#This Row],[Employee Name]]),"-----",VLOOKUP(LeaveTracker[[#This Row],[Employee Name]],Employees[[Employee Name]:[Office]],6))</f>
        <v>-----</v>
      </c>
      <c r="G4067" s="24"/>
      <c r="H4067" s="24"/>
      <c r="I4067" s="57"/>
      <c r="K4067" s="51" t="str">
        <f ca="1">LeaveTracker[[#This Row],[Days]]&amp;" "&amp;LeaveTracker[[#This Row],[Type of Leave]]</f>
        <v xml:space="preserve">0 </v>
      </c>
      <c r="L4067" s="23">
        <f ca="1">NETWORKDAYS(LeaveTracker[[#This Row],[Start Date]],LeaveTracker[[#This Row],[End Date]],lstHolidays)</f>
        <v>0</v>
      </c>
      <c r="M4067" s="27"/>
    </row>
    <row r="4068" spans="4:13" ht="30" customHeight="1" x14ac:dyDescent="0.3">
      <c r="D4068" s="19"/>
      <c r="E4068" s="51" t="str">
        <f>IF(ISBLANK(LeaveTracker[[#This Row],[Employee Name]]),"-----",VLOOKUP(LeaveTracker[[#This Row],[Employee Name]],Employees[[Employee Name]:[Office]],7))</f>
        <v>-----</v>
      </c>
      <c r="F4068" s="51" t="str">
        <f>IF(ISBLANK(LeaveTracker[[#This Row],[Employee Name]]),"-----",VLOOKUP(LeaveTracker[[#This Row],[Employee Name]],Employees[[Employee Name]:[Office]],6))</f>
        <v>-----</v>
      </c>
      <c r="G4068" s="24"/>
      <c r="H4068" s="24"/>
      <c r="I4068" s="57"/>
      <c r="K4068" s="51" t="str">
        <f ca="1">LeaveTracker[[#This Row],[Days]]&amp;" "&amp;LeaveTracker[[#This Row],[Type of Leave]]</f>
        <v xml:space="preserve">0 </v>
      </c>
      <c r="L4068" s="23">
        <f ca="1">NETWORKDAYS(LeaveTracker[[#This Row],[Start Date]],LeaveTracker[[#This Row],[End Date]],lstHolidays)</f>
        <v>0</v>
      </c>
      <c r="M4068" s="27"/>
    </row>
    <row r="4069" spans="4:13" ht="30" customHeight="1" x14ac:dyDescent="0.3">
      <c r="D4069" s="19"/>
      <c r="E4069" s="51" t="str">
        <f>IF(ISBLANK(LeaveTracker[[#This Row],[Employee Name]]),"-----",VLOOKUP(LeaveTracker[[#This Row],[Employee Name]],Employees[[Employee Name]:[Office]],7))</f>
        <v>-----</v>
      </c>
      <c r="F4069" s="51" t="str">
        <f>IF(ISBLANK(LeaveTracker[[#This Row],[Employee Name]]),"-----",VLOOKUP(LeaveTracker[[#This Row],[Employee Name]],Employees[[Employee Name]:[Office]],6))</f>
        <v>-----</v>
      </c>
      <c r="G4069" s="24"/>
      <c r="H4069" s="24"/>
      <c r="I4069" s="57"/>
      <c r="K4069" s="51" t="str">
        <f ca="1">LeaveTracker[[#This Row],[Days]]&amp;" "&amp;LeaveTracker[[#This Row],[Type of Leave]]</f>
        <v xml:space="preserve">0 </v>
      </c>
      <c r="L4069" s="23">
        <f ca="1">NETWORKDAYS(LeaveTracker[[#This Row],[Start Date]],LeaveTracker[[#This Row],[End Date]],lstHolidays)</f>
        <v>0</v>
      </c>
      <c r="M4069" s="27"/>
    </row>
    <row r="4070" spans="4:13" ht="30" customHeight="1" x14ac:dyDescent="0.3">
      <c r="D4070" s="19"/>
      <c r="E4070" s="51" t="str">
        <f>IF(ISBLANK(LeaveTracker[[#This Row],[Employee Name]]),"-----",VLOOKUP(LeaveTracker[[#This Row],[Employee Name]],Employees[[Employee Name]:[Office]],7))</f>
        <v>-----</v>
      </c>
      <c r="F4070" s="51" t="str">
        <f>IF(ISBLANK(LeaveTracker[[#This Row],[Employee Name]]),"-----",VLOOKUP(LeaveTracker[[#This Row],[Employee Name]],Employees[[Employee Name]:[Office]],6))</f>
        <v>-----</v>
      </c>
      <c r="G4070" s="24"/>
      <c r="H4070" s="24"/>
      <c r="I4070" s="57"/>
      <c r="K4070" s="51" t="str">
        <f ca="1">LeaveTracker[[#This Row],[Days]]&amp;" "&amp;LeaveTracker[[#This Row],[Type of Leave]]</f>
        <v xml:space="preserve">0 </v>
      </c>
      <c r="L4070" s="23">
        <f ca="1">NETWORKDAYS(LeaveTracker[[#This Row],[Start Date]],LeaveTracker[[#This Row],[End Date]],lstHolidays)</f>
        <v>0</v>
      </c>
      <c r="M4070" s="27"/>
    </row>
    <row r="4071" spans="4:13" ht="30" customHeight="1" x14ac:dyDescent="0.3">
      <c r="D4071" s="19"/>
      <c r="E4071" s="51" t="str">
        <f>IF(ISBLANK(LeaveTracker[[#This Row],[Employee Name]]),"-----",VLOOKUP(LeaveTracker[[#This Row],[Employee Name]],Employees[[Employee Name]:[Office]],7))</f>
        <v>-----</v>
      </c>
      <c r="F4071" s="51" t="str">
        <f>IF(ISBLANK(LeaveTracker[[#This Row],[Employee Name]]),"-----",VLOOKUP(LeaveTracker[[#This Row],[Employee Name]],Employees[[Employee Name]:[Office]],6))</f>
        <v>-----</v>
      </c>
      <c r="G4071" s="24"/>
      <c r="H4071" s="24"/>
      <c r="I4071" s="57"/>
      <c r="K4071" s="51" t="str">
        <f ca="1">LeaveTracker[[#This Row],[Days]]&amp;" "&amp;LeaveTracker[[#This Row],[Type of Leave]]</f>
        <v xml:space="preserve">0 </v>
      </c>
      <c r="L4071" s="23">
        <f ca="1">NETWORKDAYS(LeaveTracker[[#This Row],[Start Date]],LeaveTracker[[#This Row],[End Date]],lstHolidays)</f>
        <v>0</v>
      </c>
      <c r="M4071" s="27"/>
    </row>
    <row r="4072" spans="4:13" ht="30" customHeight="1" x14ac:dyDescent="0.3">
      <c r="D4072" s="19"/>
      <c r="E4072" s="51" t="str">
        <f>IF(ISBLANK(LeaveTracker[[#This Row],[Employee Name]]),"-----",VLOOKUP(LeaveTracker[[#This Row],[Employee Name]],Employees[[Employee Name]:[Office]],7))</f>
        <v>-----</v>
      </c>
      <c r="F4072" s="51" t="str">
        <f>IF(ISBLANK(LeaveTracker[[#This Row],[Employee Name]]),"-----",VLOOKUP(LeaveTracker[[#This Row],[Employee Name]],Employees[[Employee Name]:[Office]],6))</f>
        <v>-----</v>
      </c>
      <c r="G4072" s="24"/>
      <c r="H4072" s="24"/>
      <c r="I4072" s="57"/>
      <c r="K4072" s="51" t="str">
        <f ca="1">LeaveTracker[[#This Row],[Days]]&amp;" "&amp;LeaveTracker[[#This Row],[Type of Leave]]</f>
        <v xml:space="preserve">0 </v>
      </c>
      <c r="L4072" s="23">
        <f ca="1">NETWORKDAYS(LeaveTracker[[#This Row],[Start Date]],LeaveTracker[[#This Row],[End Date]],lstHolidays)</f>
        <v>0</v>
      </c>
      <c r="M4072" s="27"/>
    </row>
    <row r="4073" spans="4:13" ht="30" customHeight="1" x14ac:dyDescent="0.3">
      <c r="D4073" s="19"/>
      <c r="E4073" s="51" t="str">
        <f>IF(ISBLANK(LeaveTracker[[#This Row],[Employee Name]]),"-----",VLOOKUP(LeaveTracker[[#This Row],[Employee Name]],Employees[[Employee Name]:[Office]],7))</f>
        <v>-----</v>
      </c>
      <c r="F4073" s="51" t="str">
        <f>IF(ISBLANK(LeaveTracker[[#This Row],[Employee Name]]),"-----",VLOOKUP(LeaveTracker[[#This Row],[Employee Name]],Employees[[Employee Name]:[Office]],6))</f>
        <v>-----</v>
      </c>
      <c r="G4073" s="24"/>
      <c r="H4073" s="24"/>
      <c r="I4073" s="57"/>
      <c r="K4073" s="51" t="str">
        <f ca="1">LeaveTracker[[#This Row],[Days]]&amp;" "&amp;LeaveTracker[[#This Row],[Type of Leave]]</f>
        <v xml:space="preserve">0 </v>
      </c>
      <c r="L4073" s="23">
        <f ca="1">NETWORKDAYS(LeaveTracker[[#This Row],[Start Date]],LeaveTracker[[#This Row],[End Date]],lstHolidays)</f>
        <v>0</v>
      </c>
      <c r="M4073" s="27"/>
    </row>
    <row r="4074" spans="4:13" ht="30" customHeight="1" x14ac:dyDescent="0.3">
      <c r="D4074" s="19"/>
      <c r="E4074" s="51" t="str">
        <f>IF(ISBLANK(LeaveTracker[[#This Row],[Employee Name]]),"-----",VLOOKUP(LeaveTracker[[#This Row],[Employee Name]],Employees[[Employee Name]:[Office]],7))</f>
        <v>-----</v>
      </c>
      <c r="F4074" s="51" t="str">
        <f>IF(ISBLANK(LeaveTracker[[#This Row],[Employee Name]]),"-----",VLOOKUP(LeaveTracker[[#This Row],[Employee Name]],Employees[[Employee Name]:[Office]],6))</f>
        <v>-----</v>
      </c>
      <c r="G4074" s="24"/>
      <c r="H4074" s="24"/>
      <c r="I4074" s="57"/>
      <c r="K4074" s="51" t="str">
        <f ca="1">LeaveTracker[[#This Row],[Days]]&amp;" "&amp;LeaveTracker[[#This Row],[Type of Leave]]</f>
        <v xml:space="preserve">0 </v>
      </c>
      <c r="L4074" s="23">
        <f ca="1">NETWORKDAYS(LeaveTracker[[#This Row],[Start Date]],LeaveTracker[[#This Row],[End Date]],lstHolidays)</f>
        <v>0</v>
      </c>
      <c r="M4074" s="27"/>
    </row>
    <row r="4075" spans="4:13" ht="30" customHeight="1" x14ac:dyDescent="0.3">
      <c r="D4075" s="19"/>
      <c r="E4075" s="51" t="str">
        <f>IF(ISBLANK(LeaveTracker[[#This Row],[Employee Name]]),"-----",VLOOKUP(LeaveTracker[[#This Row],[Employee Name]],Employees[[Employee Name]:[Office]],7))</f>
        <v>-----</v>
      </c>
      <c r="F4075" s="51" t="str">
        <f>IF(ISBLANK(LeaveTracker[[#This Row],[Employee Name]]),"-----",VLOOKUP(LeaveTracker[[#This Row],[Employee Name]],Employees[[Employee Name]:[Office]],6))</f>
        <v>-----</v>
      </c>
      <c r="G4075" s="24"/>
      <c r="H4075" s="24"/>
      <c r="I4075" s="57"/>
      <c r="K4075" s="51" t="str">
        <f ca="1">LeaveTracker[[#This Row],[Days]]&amp;" "&amp;LeaveTracker[[#This Row],[Type of Leave]]</f>
        <v xml:space="preserve">0 </v>
      </c>
      <c r="L4075" s="23">
        <f ca="1">NETWORKDAYS(LeaveTracker[[#This Row],[Start Date]],LeaveTracker[[#This Row],[End Date]],lstHolidays)</f>
        <v>0</v>
      </c>
      <c r="M4075" s="27"/>
    </row>
    <row r="4076" spans="4:13" ht="30" customHeight="1" x14ac:dyDescent="0.3">
      <c r="D4076" s="19"/>
      <c r="E4076" s="51" t="str">
        <f>IF(ISBLANK(LeaveTracker[[#This Row],[Employee Name]]),"-----",VLOOKUP(LeaveTracker[[#This Row],[Employee Name]],Employees[[Employee Name]:[Office]],7))</f>
        <v>-----</v>
      </c>
      <c r="F4076" s="51" t="str">
        <f>IF(ISBLANK(LeaveTracker[[#This Row],[Employee Name]]),"-----",VLOOKUP(LeaveTracker[[#This Row],[Employee Name]],Employees[[Employee Name]:[Office]],6))</f>
        <v>-----</v>
      </c>
      <c r="G4076" s="24"/>
      <c r="H4076" s="24"/>
      <c r="I4076" s="57"/>
      <c r="K4076" s="51" t="str">
        <f ca="1">LeaveTracker[[#This Row],[Days]]&amp;" "&amp;LeaveTracker[[#This Row],[Type of Leave]]</f>
        <v xml:space="preserve">0 </v>
      </c>
      <c r="L4076" s="23">
        <f ca="1">NETWORKDAYS(LeaveTracker[[#This Row],[Start Date]],LeaveTracker[[#This Row],[End Date]],lstHolidays)</f>
        <v>0</v>
      </c>
      <c r="M4076" s="27"/>
    </row>
    <row r="4077" spans="4:13" ht="30" customHeight="1" x14ac:dyDescent="0.3">
      <c r="D4077" s="19"/>
      <c r="E4077" s="51" t="str">
        <f>IF(ISBLANK(LeaveTracker[[#This Row],[Employee Name]]),"-----",VLOOKUP(LeaveTracker[[#This Row],[Employee Name]],Employees[[Employee Name]:[Office]],7))</f>
        <v>-----</v>
      </c>
      <c r="F4077" s="51" t="str">
        <f>IF(ISBLANK(LeaveTracker[[#This Row],[Employee Name]]),"-----",VLOOKUP(LeaveTracker[[#This Row],[Employee Name]],Employees[[Employee Name]:[Office]],6))</f>
        <v>-----</v>
      </c>
      <c r="G4077" s="24"/>
      <c r="H4077" s="24"/>
      <c r="I4077" s="57"/>
      <c r="K4077" s="51" t="str">
        <f ca="1">LeaveTracker[[#This Row],[Days]]&amp;" "&amp;LeaveTracker[[#This Row],[Type of Leave]]</f>
        <v xml:space="preserve">0 </v>
      </c>
      <c r="L4077" s="23">
        <f ca="1">NETWORKDAYS(LeaveTracker[[#This Row],[Start Date]],LeaveTracker[[#This Row],[End Date]],lstHolidays)</f>
        <v>0</v>
      </c>
      <c r="M4077" s="27"/>
    </row>
    <row r="4078" spans="4:13" ht="30" customHeight="1" x14ac:dyDescent="0.3">
      <c r="D4078" s="19"/>
      <c r="E4078" s="51" t="str">
        <f>IF(ISBLANK(LeaveTracker[[#This Row],[Employee Name]]),"-----",VLOOKUP(LeaveTracker[[#This Row],[Employee Name]],Employees[[Employee Name]:[Office]],7))</f>
        <v>-----</v>
      </c>
      <c r="F4078" s="51" t="str">
        <f>IF(ISBLANK(LeaveTracker[[#This Row],[Employee Name]]),"-----",VLOOKUP(LeaveTracker[[#This Row],[Employee Name]],Employees[[Employee Name]:[Office]],6))</f>
        <v>-----</v>
      </c>
      <c r="G4078" s="24"/>
      <c r="H4078" s="24"/>
      <c r="I4078" s="57"/>
      <c r="K4078" s="51" t="str">
        <f ca="1">LeaveTracker[[#This Row],[Days]]&amp;" "&amp;LeaveTracker[[#This Row],[Type of Leave]]</f>
        <v xml:space="preserve">0 </v>
      </c>
      <c r="L4078" s="23">
        <f ca="1">NETWORKDAYS(LeaveTracker[[#This Row],[Start Date]],LeaveTracker[[#This Row],[End Date]],lstHolidays)</f>
        <v>0</v>
      </c>
      <c r="M4078" s="27"/>
    </row>
    <row r="4079" spans="4:13" ht="30" customHeight="1" x14ac:dyDescent="0.3">
      <c r="D4079" s="19"/>
      <c r="E4079" s="51" t="str">
        <f>IF(ISBLANK(LeaveTracker[[#This Row],[Employee Name]]),"-----",VLOOKUP(LeaveTracker[[#This Row],[Employee Name]],Employees[[Employee Name]:[Office]],7))</f>
        <v>-----</v>
      </c>
      <c r="F4079" s="51" t="str">
        <f>IF(ISBLANK(LeaveTracker[[#This Row],[Employee Name]]),"-----",VLOOKUP(LeaveTracker[[#This Row],[Employee Name]],Employees[[Employee Name]:[Office]],6))</f>
        <v>-----</v>
      </c>
      <c r="G4079" s="24"/>
      <c r="H4079" s="24"/>
      <c r="I4079" s="57"/>
      <c r="K4079" s="51" t="str">
        <f ca="1">LeaveTracker[[#This Row],[Days]]&amp;" "&amp;LeaveTracker[[#This Row],[Type of Leave]]</f>
        <v xml:space="preserve">0 </v>
      </c>
      <c r="L4079" s="23">
        <f ca="1">NETWORKDAYS(LeaveTracker[[#This Row],[Start Date]],LeaveTracker[[#This Row],[End Date]],lstHolidays)</f>
        <v>0</v>
      </c>
      <c r="M4079" s="27"/>
    </row>
    <row r="4080" spans="4:13" ht="30" customHeight="1" x14ac:dyDescent="0.3">
      <c r="D4080" s="19"/>
      <c r="E4080" s="51" t="str">
        <f>IF(ISBLANK(LeaveTracker[[#This Row],[Employee Name]]),"-----",VLOOKUP(LeaveTracker[[#This Row],[Employee Name]],Employees[[Employee Name]:[Office]],7))</f>
        <v>-----</v>
      </c>
      <c r="F4080" s="51" t="str">
        <f>IF(ISBLANK(LeaveTracker[[#This Row],[Employee Name]]),"-----",VLOOKUP(LeaveTracker[[#This Row],[Employee Name]],Employees[[Employee Name]:[Office]],6))</f>
        <v>-----</v>
      </c>
      <c r="G4080" s="24"/>
      <c r="H4080" s="24"/>
      <c r="I4080" s="57"/>
      <c r="K4080" s="51" t="str">
        <f ca="1">LeaveTracker[[#This Row],[Days]]&amp;" "&amp;LeaveTracker[[#This Row],[Type of Leave]]</f>
        <v xml:space="preserve">0 </v>
      </c>
      <c r="L4080" s="23">
        <f ca="1">NETWORKDAYS(LeaveTracker[[#This Row],[Start Date]],LeaveTracker[[#This Row],[End Date]],lstHolidays)</f>
        <v>0</v>
      </c>
      <c r="M4080" s="27"/>
    </row>
    <row r="4081" spans="4:13" ht="30" customHeight="1" x14ac:dyDescent="0.3">
      <c r="D4081" s="19"/>
      <c r="E4081" s="51" t="str">
        <f>IF(ISBLANK(LeaveTracker[[#This Row],[Employee Name]]),"-----",VLOOKUP(LeaveTracker[[#This Row],[Employee Name]],Employees[[Employee Name]:[Office]],7))</f>
        <v>-----</v>
      </c>
      <c r="F4081" s="51" t="str">
        <f>IF(ISBLANK(LeaveTracker[[#This Row],[Employee Name]]),"-----",VLOOKUP(LeaveTracker[[#This Row],[Employee Name]],Employees[[Employee Name]:[Office]],6))</f>
        <v>-----</v>
      </c>
      <c r="G4081" s="24"/>
      <c r="H4081" s="24"/>
      <c r="I4081" s="57"/>
      <c r="K4081" s="51" t="str">
        <f ca="1">LeaveTracker[[#This Row],[Days]]&amp;" "&amp;LeaveTracker[[#This Row],[Type of Leave]]</f>
        <v xml:space="preserve">0 </v>
      </c>
      <c r="L4081" s="23">
        <f ca="1">NETWORKDAYS(LeaveTracker[[#This Row],[Start Date]],LeaveTracker[[#This Row],[End Date]],lstHolidays)</f>
        <v>0</v>
      </c>
      <c r="M4081" s="27"/>
    </row>
    <row r="4082" spans="4:13" ht="30" customHeight="1" x14ac:dyDescent="0.3">
      <c r="D4082" s="19"/>
      <c r="E4082" s="51" t="str">
        <f>IF(ISBLANK(LeaveTracker[[#This Row],[Employee Name]]),"-----",VLOOKUP(LeaveTracker[[#This Row],[Employee Name]],Employees[[Employee Name]:[Office]],7))</f>
        <v>-----</v>
      </c>
      <c r="F4082" s="51" t="str">
        <f>IF(ISBLANK(LeaveTracker[[#This Row],[Employee Name]]),"-----",VLOOKUP(LeaveTracker[[#This Row],[Employee Name]],Employees[[Employee Name]:[Office]],6))</f>
        <v>-----</v>
      </c>
      <c r="G4082" s="24"/>
      <c r="H4082" s="24"/>
      <c r="I4082" s="57"/>
      <c r="K4082" s="51" t="str">
        <f ca="1">LeaveTracker[[#This Row],[Days]]&amp;" "&amp;LeaveTracker[[#This Row],[Type of Leave]]</f>
        <v xml:space="preserve">0 </v>
      </c>
      <c r="L4082" s="23">
        <f ca="1">NETWORKDAYS(LeaveTracker[[#This Row],[Start Date]],LeaveTracker[[#This Row],[End Date]],lstHolidays)</f>
        <v>0</v>
      </c>
      <c r="M4082" s="27"/>
    </row>
    <row r="4083" spans="4:13" ht="30" customHeight="1" x14ac:dyDescent="0.3">
      <c r="D4083" s="19"/>
      <c r="E4083" s="51" t="str">
        <f>IF(ISBLANK(LeaveTracker[[#This Row],[Employee Name]]),"-----",VLOOKUP(LeaveTracker[[#This Row],[Employee Name]],Employees[[Employee Name]:[Office]],7))</f>
        <v>-----</v>
      </c>
      <c r="F4083" s="51" t="str">
        <f>IF(ISBLANK(LeaveTracker[[#This Row],[Employee Name]]),"-----",VLOOKUP(LeaveTracker[[#This Row],[Employee Name]],Employees[[Employee Name]:[Office]],6))</f>
        <v>-----</v>
      </c>
      <c r="G4083" s="24"/>
      <c r="H4083" s="24"/>
      <c r="I4083" s="57"/>
      <c r="K4083" s="51" t="str">
        <f ca="1">LeaveTracker[[#This Row],[Days]]&amp;" "&amp;LeaveTracker[[#This Row],[Type of Leave]]</f>
        <v xml:space="preserve">0 </v>
      </c>
      <c r="L4083" s="23">
        <f ca="1">NETWORKDAYS(LeaveTracker[[#This Row],[Start Date]],LeaveTracker[[#This Row],[End Date]],lstHolidays)</f>
        <v>0</v>
      </c>
      <c r="M4083" s="27"/>
    </row>
    <row r="4084" spans="4:13" ht="30" customHeight="1" x14ac:dyDescent="0.3">
      <c r="D4084" s="19"/>
      <c r="E4084" s="51" t="str">
        <f>IF(ISBLANK(LeaveTracker[[#This Row],[Employee Name]]),"-----",VLOOKUP(LeaveTracker[[#This Row],[Employee Name]],Employees[[Employee Name]:[Office]],7))</f>
        <v>-----</v>
      </c>
      <c r="F4084" s="51" t="str">
        <f>IF(ISBLANK(LeaveTracker[[#This Row],[Employee Name]]),"-----",VLOOKUP(LeaveTracker[[#This Row],[Employee Name]],Employees[[Employee Name]:[Office]],6))</f>
        <v>-----</v>
      </c>
      <c r="G4084" s="24"/>
      <c r="H4084" s="24"/>
      <c r="I4084" s="57"/>
      <c r="K4084" s="51" t="str">
        <f ca="1">LeaveTracker[[#This Row],[Days]]&amp;" "&amp;LeaveTracker[[#This Row],[Type of Leave]]</f>
        <v xml:space="preserve">0 </v>
      </c>
      <c r="L4084" s="23">
        <f ca="1">NETWORKDAYS(LeaveTracker[[#This Row],[Start Date]],LeaveTracker[[#This Row],[End Date]],lstHolidays)</f>
        <v>0</v>
      </c>
      <c r="M4084" s="27"/>
    </row>
    <row r="4085" spans="4:13" ht="30" customHeight="1" x14ac:dyDescent="0.3">
      <c r="D4085" s="19"/>
      <c r="E4085" s="51" t="str">
        <f>IF(ISBLANK(LeaveTracker[[#This Row],[Employee Name]]),"-----",VLOOKUP(LeaveTracker[[#This Row],[Employee Name]],Employees[[Employee Name]:[Office]],7))</f>
        <v>-----</v>
      </c>
      <c r="F4085" s="51" t="str">
        <f>IF(ISBLANK(LeaveTracker[[#This Row],[Employee Name]]),"-----",VLOOKUP(LeaveTracker[[#This Row],[Employee Name]],Employees[[Employee Name]:[Office]],6))</f>
        <v>-----</v>
      </c>
      <c r="G4085" s="24"/>
      <c r="H4085" s="24"/>
      <c r="I4085" s="57"/>
      <c r="K4085" s="51" t="str">
        <f ca="1">LeaveTracker[[#This Row],[Days]]&amp;" "&amp;LeaveTracker[[#This Row],[Type of Leave]]</f>
        <v xml:space="preserve">0 </v>
      </c>
      <c r="L4085" s="23">
        <f ca="1">NETWORKDAYS(LeaveTracker[[#This Row],[Start Date]],LeaveTracker[[#This Row],[End Date]],lstHolidays)</f>
        <v>0</v>
      </c>
      <c r="M4085" s="27"/>
    </row>
    <row r="4086" spans="4:13" ht="30" customHeight="1" x14ac:dyDescent="0.3">
      <c r="D4086" s="19"/>
      <c r="E4086" s="51" t="str">
        <f>IF(ISBLANK(LeaveTracker[[#This Row],[Employee Name]]),"-----",VLOOKUP(LeaveTracker[[#This Row],[Employee Name]],Employees[[Employee Name]:[Office]],7))</f>
        <v>-----</v>
      </c>
      <c r="F4086" s="51" t="str">
        <f>IF(ISBLANK(LeaveTracker[[#This Row],[Employee Name]]),"-----",VLOOKUP(LeaveTracker[[#This Row],[Employee Name]],Employees[[Employee Name]:[Office]],6))</f>
        <v>-----</v>
      </c>
      <c r="G4086" s="24"/>
      <c r="H4086" s="24"/>
      <c r="I4086" s="57"/>
      <c r="K4086" s="51" t="str">
        <f ca="1">LeaveTracker[[#This Row],[Days]]&amp;" "&amp;LeaveTracker[[#This Row],[Type of Leave]]</f>
        <v xml:space="preserve">0 </v>
      </c>
      <c r="L4086" s="23">
        <f ca="1">NETWORKDAYS(LeaveTracker[[#This Row],[Start Date]],LeaveTracker[[#This Row],[End Date]],lstHolidays)</f>
        <v>0</v>
      </c>
      <c r="M4086" s="27"/>
    </row>
    <row r="4087" spans="4:13" ht="30" customHeight="1" x14ac:dyDescent="0.3">
      <c r="D4087" s="19"/>
      <c r="E4087" s="51" t="str">
        <f>IF(ISBLANK(LeaveTracker[[#This Row],[Employee Name]]),"-----",VLOOKUP(LeaveTracker[[#This Row],[Employee Name]],Employees[[Employee Name]:[Office]],7))</f>
        <v>-----</v>
      </c>
      <c r="F4087" s="51" t="str">
        <f>IF(ISBLANK(LeaveTracker[[#This Row],[Employee Name]]),"-----",VLOOKUP(LeaveTracker[[#This Row],[Employee Name]],Employees[[Employee Name]:[Office]],6))</f>
        <v>-----</v>
      </c>
      <c r="G4087" s="24"/>
      <c r="H4087" s="24"/>
      <c r="I4087" s="57"/>
      <c r="K4087" s="51" t="str">
        <f ca="1">LeaveTracker[[#This Row],[Days]]&amp;" "&amp;LeaveTracker[[#This Row],[Type of Leave]]</f>
        <v xml:space="preserve">0 </v>
      </c>
      <c r="L4087" s="23">
        <f ca="1">NETWORKDAYS(LeaveTracker[[#This Row],[Start Date]],LeaveTracker[[#This Row],[End Date]],lstHolidays)</f>
        <v>0</v>
      </c>
      <c r="M4087" s="27"/>
    </row>
    <row r="4088" spans="4:13" ht="30" customHeight="1" x14ac:dyDescent="0.3">
      <c r="D4088" s="19"/>
      <c r="E4088" s="51" t="str">
        <f>IF(ISBLANK(LeaveTracker[[#This Row],[Employee Name]]),"-----",VLOOKUP(LeaveTracker[[#This Row],[Employee Name]],Employees[[Employee Name]:[Office]],7))</f>
        <v>-----</v>
      </c>
      <c r="F4088" s="51" t="str">
        <f>IF(ISBLANK(LeaveTracker[[#This Row],[Employee Name]]),"-----",VLOOKUP(LeaveTracker[[#This Row],[Employee Name]],Employees[[Employee Name]:[Office]],6))</f>
        <v>-----</v>
      </c>
      <c r="G4088" s="24"/>
      <c r="H4088" s="24"/>
      <c r="I4088" s="57"/>
      <c r="K4088" s="51" t="str">
        <f ca="1">LeaveTracker[[#This Row],[Days]]&amp;" "&amp;LeaveTracker[[#This Row],[Type of Leave]]</f>
        <v xml:space="preserve">0 </v>
      </c>
      <c r="L4088" s="23">
        <f ca="1">NETWORKDAYS(LeaveTracker[[#This Row],[Start Date]],LeaveTracker[[#This Row],[End Date]],lstHolidays)</f>
        <v>0</v>
      </c>
      <c r="M4088" s="27"/>
    </row>
    <row r="4089" spans="4:13" ht="30" customHeight="1" x14ac:dyDescent="0.3">
      <c r="D4089" s="19"/>
      <c r="E4089" s="51" t="str">
        <f>IF(ISBLANK(LeaveTracker[[#This Row],[Employee Name]]),"-----",VLOOKUP(LeaveTracker[[#This Row],[Employee Name]],Employees[[Employee Name]:[Office]],7))</f>
        <v>-----</v>
      </c>
      <c r="F4089" s="51" t="str">
        <f>IF(ISBLANK(LeaveTracker[[#This Row],[Employee Name]]),"-----",VLOOKUP(LeaveTracker[[#This Row],[Employee Name]],Employees[[Employee Name]:[Office]],6))</f>
        <v>-----</v>
      </c>
      <c r="G4089" s="24"/>
      <c r="H4089" s="24"/>
      <c r="I4089" s="57"/>
      <c r="K4089" s="51" t="str">
        <f ca="1">LeaveTracker[[#This Row],[Days]]&amp;" "&amp;LeaveTracker[[#This Row],[Type of Leave]]</f>
        <v xml:space="preserve">0 </v>
      </c>
      <c r="L4089" s="23">
        <f ca="1">NETWORKDAYS(LeaveTracker[[#This Row],[Start Date]],LeaveTracker[[#This Row],[End Date]],lstHolidays)</f>
        <v>0</v>
      </c>
      <c r="M4089" s="27"/>
    </row>
    <row r="4090" spans="4:13" ht="30" customHeight="1" x14ac:dyDescent="0.3">
      <c r="D4090" s="19"/>
      <c r="E4090" s="51" t="str">
        <f>IF(ISBLANK(LeaveTracker[[#This Row],[Employee Name]]),"-----",VLOOKUP(LeaveTracker[[#This Row],[Employee Name]],Employees[[Employee Name]:[Office]],7))</f>
        <v>-----</v>
      </c>
      <c r="F4090" s="51" t="str">
        <f>IF(ISBLANK(LeaveTracker[[#This Row],[Employee Name]]),"-----",VLOOKUP(LeaveTracker[[#This Row],[Employee Name]],Employees[[Employee Name]:[Office]],6))</f>
        <v>-----</v>
      </c>
      <c r="G4090" s="24"/>
      <c r="H4090" s="24"/>
      <c r="I4090" s="57"/>
      <c r="K4090" s="51" t="str">
        <f ca="1">LeaveTracker[[#This Row],[Days]]&amp;" "&amp;LeaveTracker[[#This Row],[Type of Leave]]</f>
        <v xml:space="preserve">0 </v>
      </c>
      <c r="L4090" s="23">
        <f ca="1">NETWORKDAYS(LeaveTracker[[#This Row],[Start Date]],LeaveTracker[[#This Row],[End Date]],lstHolidays)</f>
        <v>0</v>
      </c>
      <c r="M4090" s="27"/>
    </row>
    <row r="4091" spans="4:13" ht="30" customHeight="1" x14ac:dyDescent="0.3">
      <c r="D4091" s="19"/>
      <c r="E4091" s="51" t="str">
        <f>IF(ISBLANK(LeaveTracker[[#This Row],[Employee Name]]),"-----",VLOOKUP(LeaveTracker[[#This Row],[Employee Name]],Employees[[Employee Name]:[Office]],7))</f>
        <v>-----</v>
      </c>
      <c r="F4091" s="51" t="str">
        <f>IF(ISBLANK(LeaveTracker[[#This Row],[Employee Name]]),"-----",VLOOKUP(LeaveTracker[[#This Row],[Employee Name]],Employees[[Employee Name]:[Office]],6))</f>
        <v>-----</v>
      </c>
      <c r="G4091" s="24"/>
      <c r="H4091" s="24"/>
      <c r="I4091" s="57"/>
      <c r="K4091" s="51" t="str">
        <f ca="1">LeaveTracker[[#This Row],[Days]]&amp;" "&amp;LeaveTracker[[#This Row],[Type of Leave]]</f>
        <v xml:space="preserve">0 </v>
      </c>
      <c r="L4091" s="23">
        <f ca="1">NETWORKDAYS(LeaveTracker[[#This Row],[Start Date]],LeaveTracker[[#This Row],[End Date]],lstHolidays)</f>
        <v>0</v>
      </c>
      <c r="M4091" s="27"/>
    </row>
    <row r="4092" spans="4:13" ht="30" customHeight="1" x14ac:dyDescent="0.3">
      <c r="D4092" s="19"/>
      <c r="E4092" s="51" t="str">
        <f>IF(ISBLANK(LeaveTracker[[#This Row],[Employee Name]]),"-----",VLOOKUP(LeaveTracker[[#This Row],[Employee Name]],Employees[[Employee Name]:[Office]],7))</f>
        <v>-----</v>
      </c>
      <c r="F4092" s="51" t="str">
        <f>IF(ISBLANK(LeaveTracker[[#This Row],[Employee Name]]),"-----",VLOOKUP(LeaveTracker[[#This Row],[Employee Name]],Employees[[Employee Name]:[Office]],6))</f>
        <v>-----</v>
      </c>
      <c r="G4092" s="24"/>
      <c r="H4092" s="24"/>
      <c r="I4092" s="57"/>
      <c r="K4092" s="51" t="str">
        <f ca="1">LeaveTracker[[#This Row],[Days]]&amp;" "&amp;LeaveTracker[[#This Row],[Type of Leave]]</f>
        <v xml:space="preserve">0 </v>
      </c>
      <c r="L4092" s="23">
        <f ca="1">NETWORKDAYS(LeaveTracker[[#This Row],[Start Date]],LeaveTracker[[#This Row],[End Date]],lstHolidays)</f>
        <v>0</v>
      </c>
      <c r="M4092" s="27"/>
    </row>
    <row r="4093" spans="4:13" ht="30" customHeight="1" x14ac:dyDescent="0.3">
      <c r="D4093" s="19"/>
      <c r="E4093" s="51" t="str">
        <f>IF(ISBLANK(LeaveTracker[[#This Row],[Employee Name]]),"-----",VLOOKUP(LeaveTracker[[#This Row],[Employee Name]],Employees[[Employee Name]:[Office]],7))</f>
        <v>-----</v>
      </c>
      <c r="F4093" s="51" t="str">
        <f>IF(ISBLANK(LeaveTracker[[#This Row],[Employee Name]]),"-----",VLOOKUP(LeaveTracker[[#This Row],[Employee Name]],Employees[[Employee Name]:[Office]],6))</f>
        <v>-----</v>
      </c>
      <c r="G4093" s="24"/>
      <c r="H4093" s="24"/>
      <c r="I4093" s="57"/>
      <c r="K4093" s="51" t="str">
        <f ca="1">LeaveTracker[[#This Row],[Days]]&amp;" "&amp;LeaveTracker[[#This Row],[Type of Leave]]</f>
        <v xml:space="preserve">0 </v>
      </c>
      <c r="L4093" s="23">
        <f ca="1">NETWORKDAYS(LeaveTracker[[#This Row],[Start Date]],LeaveTracker[[#This Row],[End Date]],lstHolidays)</f>
        <v>0</v>
      </c>
      <c r="M4093" s="27"/>
    </row>
    <row r="4094" spans="4:13" ht="30" customHeight="1" x14ac:dyDescent="0.3">
      <c r="D4094" s="19"/>
      <c r="E4094" s="51" t="str">
        <f>IF(ISBLANK(LeaveTracker[[#This Row],[Employee Name]]),"-----",VLOOKUP(LeaveTracker[[#This Row],[Employee Name]],Employees[[Employee Name]:[Office]],7))</f>
        <v>-----</v>
      </c>
      <c r="F4094" s="51" t="str">
        <f>IF(ISBLANK(LeaveTracker[[#This Row],[Employee Name]]),"-----",VLOOKUP(LeaveTracker[[#This Row],[Employee Name]],Employees[[Employee Name]:[Office]],6))</f>
        <v>-----</v>
      </c>
      <c r="G4094" s="24"/>
      <c r="H4094" s="24"/>
      <c r="I4094" s="57"/>
      <c r="K4094" s="51" t="str">
        <f ca="1">LeaveTracker[[#This Row],[Days]]&amp;" "&amp;LeaveTracker[[#This Row],[Type of Leave]]</f>
        <v xml:space="preserve">0 </v>
      </c>
      <c r="L4094" s="23">
        <f ca="1">NETWORKDAYS(LeaveTracker[[#This Row],[Start Date]],LeaveTracker[[#This Row],[End Date]],lstHolidays)</f>
        <v>0</v>
      </c>
      <c r="M4094" s="27"/>
    </row>
    <row r="4095" spans="4:13" ht="30" customHeight="1" x14ac:dyDescent="0.3">
      <c r="D4095" s="19"/>
      <c r="E4095" s="51" t="str">
        <f>IF(ISBLANK(LeaveTracker[[#This Row],[Employee Name]]),"-----",VLOOKUP(LeaveTracker[[#This Row],[Employee Name]],Employees[[Employee Name]:[Office]],7))</f>
        <v>-----</v>
      </c>
      <c r="F4095" s="51" t="str">
        <f>IF(ISBLANK(LeaveTracker[[#This Row],[Employee Name]]),"-----",VLOOKUP(LeaveTracker[[#This Row],[Employee Name]],Employees[[Employee Name]:[Office]],6))</f>
        <v>-----</v>
      </c>
      <c r="G4095" s="24"/>
      <c r="H4095" s="24"/>
      <c r="I4095" s="57"/>
      <c r="K4095" s="51" t="str">
        <f ca="1">LeaveTracker[[#This Row],[Days]]&amp;" "&amp;LeaveTracker[[#This Row],[Type of Leave]]</f>
        <v xml:space="preserve">0 </v>
      </c>
      <c r="L4095" s="23">
        <f ca="1">NETWORKDAYS(LeaveTracker[[#This Row],[Start Date]],LeaveTracker[[#This Row],[End Date]],lstHolidays)</f>
        <v>0</v>
      </c>
      <c r="M4095" s="27"/>
    </row>
    <row r="4096" spans="4:13" ht="30" customHeight="1" x14ac:dyDescent="0.3">
      <c r="D4096" s="19"/>
      <c r="E4096" s="51" t="str">
        <f>IF(ISBLANK(LeaveTracker[[#This Row],[Employee Name]]),"-----",VLOOKUP(LeaveTracker[[#This Row],[Employee Name]],Employees[[Employee Name]:[Office]],7))</f>
        <v>-----</v>
      </c>
      <c r="F4096" s="51" t="str">
        <f>IF(ISBLANK(LeaveTracker[[#This Row],[Employee Name]]),"-----",VLOOKUP(LeaveTracker[[#This Row],[Employee Name]],Employees[[Employee Name]:[Office]],6))</f>
        <v>-----</v>
      </c>
      <c r="G4096" s="24"/>
      <c r="H4096" s="24"/>
      <c r="I4096" s="57"/>
      <c r="K4096" s="51" t="str">
        <f ca="1">LeaveTracker[[#This Row],[Days]]&amp;" "&amp;LeaveTracker[[#This Row],[Type of Leave]]</f>
        <v xml:space="preserve">0 </v>
      </c>
      <c r="L4096" s="23">
        <f ca="1">NETWORKDAYS(LeaveTracker[[#This Row],[Start Date]],LeaveTracker[[#This Row],[End Date]],lstHolidays)</f>
        <v>0</v>
      </c>
      <c r="M4096" s="27"/>
    </row>
    <row r="4097" spans="4:13" ht="30" customHeight="1" x14ac:dyDescent="0.3">
      <c r="D4097" s="19"/>
      <c r="E4097" s="51" t="str">
        <f>IF(ISBLANK(LeaveTracker[[#This Row],[Employee Name]]),"-----",VLOOKUP(LeaveTracker[[#This Row],[Employee Name]],Employees[[Employee Name]:[Office]],7))</f>
        <v>-----</v>
      </c>
      <c r="F4097" s="51" t="str">
        <f>IF(ISBLANK(LeaveTracker[[#This Row],[Employee Name]]),"-----",VLOOKUP(LeaveTracker[[#This Row],[Employee Name]],Employees[[Employee Name]:[Office]],6))</f>
        <v>-----</v>
      </c>
      <c r="G4097" s="24"/>
      <c r="H4097" s="24"/>
      <c r="I4097" s="57"/>
      <c r="K4097" s="51" t="str">
        <f ca="1">LeaveTracker[[#This Row],[Days]]&amp;" "&amp;LeaveTracker[[#This Row],[Type of Leave]]</f>
        <v xml:space="preserve">0 </v>
      </c>
      <c r="L4097" s="23">
        <f ca="1">NETWORKDAYS(LeaveTracker[[#This Row],[Start Date]],LeaveTracker[[#This Row],[End Date]],lstHolidays)</f>
        <v>0</v>
      </c>
      <c r="M4097" s="27"/>
    </row>
    <row r="4098" spans="4:13" ht="30" customHeight="1" x14ac:dyDescent="0.3">
      <c r="D4098" s="19"/>
      <c r="E4098" s="51" t="str">
        <f>IF(ISBLANK(LeaveTracker[[#This Row],[Employee Name]]),"-----",VLOOKUP(LeaveTracker[[#This Row],[Employee Name]],Employees[[Employee Name]:[Office]],7))</f>
        <v>-----</v>
      </c>
      <c r="F4098" s="51" t="str">
        <f>IF(ISBLANK(LeaveTracker[[#This Row],[Employee Name]]),"-----",VLOOKUP(LeaveTracker[[#This Row],[Employee Name]],Employees[[Employee Name]:[Office]],6))</f>
        <v>-----</v>
      </c>
      <c r="G4098" s="24"/>
      <c r="H4098" s="24"/>
      <c r="I4098" s="57"/>
      <c r="K4098" s="51" t="str">
        <f ca="1">LeaveTracker[[#This Row],[Days]]&amp;" "&amp;LeaveTracker[[#This Row],[Type of Leave]]</f>
        <v xml:space="preserve">0 </v>
      </c>
      <c r="L4098" s="23">
        <f ca="1">NETWORKDAYS(LeaveTracker[[#This Row],[Start Date]],LeaveTracker[[#This Row],[End Date]],lstHolidays)</f>
        <v>0</v>
      </c>
      <c r="M4098" s="27"/>
    </row>
    <row r="4099" spans="4:13" ht="30" customHeight="1" x14ac:dyDescent="0.3">
      <c r="D4099" s="19"/>
      <c r="E4099" s="51" t="str">
        <f>IF(ISBLANK(LeaveTracker[[#This Row],[Employee Name]]),"-----",VLOOKUP(LeaveTracker[[#This Row],[Employee Name]],Employees[[Employee Name]:[Office]],7))</f>
        <v>-----</v>
      </c>
      <c r="F4099" s="51" t="str">
        <f>IF(ISBLANK(LeaveTracker[[#This Row],[Employee Name]]),"-----",VLOOKUP(LeaveTracker[[#This Row],[Employee Name]],Employees[[Employee Name]:[Office]],6))</f>
        <v>-----</v>
      </c>
      <c r="G4099" s="24"/>
      <c r="H4099" s="24"/>
      <c r="I4099" s="57"/>
      <c r="K4099" s="51" t="str">
        <f ca="1">LeaveTracker[[#This Row],[Days]]&amp;" "&amp;LeaveTracker[[#This Row],[Type of Leave]]</f>
        <v xml:space="preserve">0 </v>
      </c>
      <c r="L4099" s="23">
        <f ca="1">NETWORKDAYS(LeaveTracker[[#This Row],[Start Date]],LeaveTracker[[#This Row],[End Date]],lstHolidays)</f>
        <v>0</v>
      </c>
      <c r="M4099" s="27"/>
    </row>
    <row r="4100" spans="4:13" ht="30" customHeight="1" x14ac:dyDescent="0.3">
      <c r="D4100" s="19"/>
      <c r="E4100" s="51" t="str">
        <f>IF(ISBLANK(LeaveTracker[[#This Row],[Employee Name]]),"-----",VLOOKUP(LeaveTracker[[#This Row],[Employee Name]],Employees[[Employee Name]:[Office]],7))</f>
        <v>-----</v>
      </c>
      <c r="F4100" s="51" t="str">
        <f>IF(ISBLANK(LeaveTracker[[#This Row],[Employee Name]]),"-----",VLOOKUP(LeaveTracker[[#This Row],[Employee Name]],Employees[[Employee Name]:[Office]],6))</f>
        <v>-----</v>
      </c>
      <c r="G4100" s="24"/>
      <c r="H4100" s="24"/>
      <c r="I4100" s="57"/>
      <c r="K4100" s="51" t="str">
        <f ca="1">LeaveTracker[[#This Row],[Days]]&amp;" "&amp;LeaveTracker[[#This Row],[Type of Leave]]</f>
        <v xml:space="preserve">0 </v>
      </c>
      <c r="L4100" s="23">
        <f ca="1">NETWORKDAYS(LeaveTracker[[#This Row],[Start Date]],LeaveTracker[[#This Row],[End Date]],lstHolidays)</f>
        <v>0</v>
      </c>
      <c r="M4100" s="27"/>
    </row>
    <row r="4101" spans="4:13" ht="30" customHeight="1" x14ac:dyDescent="0.3">
      <c r="D4101" s="19"/>
      <c r="E4101" s="51" t="str">
        <f>IF(ISBLANK(LeaveTracker[[#This Row],[Employee Name]]),"-----",VLOOKUP(LeaveTracker[[#This Row],[Employee Name]],Employees[[Employee Name]:[Office]],7))</f>
        <v>-----</v>
      </c>
      <c r="F4101" s="51" t="str">
        <f>IF(ISBLANK(LeaveTracker[[#This Row],[Employee Name]]),"-----",VLOOKUP(LeaveTracker[[#This Row],[Employee Name]],Employees[[Employee Name]:[Office]],6))</f>
        <v>-----</v>
      </c>
      <c r="G4101" s="24"/>
      <c r="H4101" s="24"/>
      <c r="I4101" s="57"/>
      <c r="K4101" s="51" t="str">
        <f ca="1">LeaveTracker[[#This Row],[Days]]&amp;" "&amp;LeaveTracker[[#This Row],[Type of Leave]]</f>
        <v xml:space="preserve">0 </v>
      </c>
      <c r="L4101" s="23">
        <f ca="1">NETWORKDAYS(LeaveTracker[[#This Row],[Start Date]],LeaveTracker[[#This Row],[End Date]],lstHolidays)</f>
        <v>0</v>
      </c>
      <c r="M4101" s="27"/>
    </row>
    <row r="4102" spans="4:13" ht="30" customHeight="1" x14ac:dyDescent="0.3">
      <c r="D4102" s="19"/>
      <c r="E4102" s="51" t="str">
        <f>IF(ISBLANK(LeaveTracker[[#This Row],[Employee Name]]),"-----",VLOOKUP(LeaveTracker[[#This Row],[Employee Name]],Employees[[Employee Name]:[Office]],7))</f>
        <v>-----</v>
      </c>
      <c r="F4102" s="51" t="str">
        <f>IF(ISBLANK(LeaveTracker[[#This Row],[Employee Name]]),"-----",VLOOKUP(LeaveTracker[[#This Row],[Employee Name]],Employees[[Employee Name]:[Office]],6))</f>
        <v>-----</v>
      </c>
      <c r="G4102" s="24"/>
      <c r="H4102" s="24"/>
      <c r="I4102" s="57"/>
      <c r="K4102" s="51" t="str">
        <f ca="1">LeaveTracker[[#This Row],[Days]]&amp;" "&amp;LeaveTracker[[#This Row],[Type of Leave]]</f>
        <v xml:space="preserve">0 </v>
      </c>
      <c r="L4102" s="23">
        <f ca="1">NETWORKDAYS(LeaveTracker[[#This Row],[Start Date]],LeaveTracker[[#This Row],[End Date]],lstHolidays)</f>
        <v>0</v>
      </c>
      <c r="M4102" s="27"/>
    </row>
    <row r="4103" spans="4:13" ht="30" customHeight="1" x14ac:dyDescent="0.3">
      <c r="D4103" s="19"/>
      <c r="E4103" s="51" t="str">
        <f>IF(ISBLANK(LeaveTracker[[#This Row],[Employee Name]]),"-----",VLOOKUP(LeaveTracker[[#This Row],[Employee Name]],Employees[[Employee Name]:[Office]],7))</f>
        <v>-----</v>
      </c>
      <c r="F4103" s="51" t="str">
        <f>IF(ISBLANK(LeaveTracker[[#This Row],[Employee Name]]),"-----",VLOOKUP(LeaveTracker[[#This Row],[Employee Name]],Employees[[Employee Name]:[Office]],6))</f>
        <v>-----</v>
      </c>
      <c r="G4103" s="24"/>
      <c r="H4103" s="24"/>
      <c r="I4103" s="57"/>
      <c r="K4103" s="51" t="str">
        <f ca="1">LeaveTracker[[#This Row],[Days]]&amp;" "&amp;LeaveTracker[[#This Row],[Type of Leave]]</f>
        <v xml:space="preserve">0 </v>
      </c>
      <c r="L4103" s="23">
        <f ca="1">NETWORKDAYS(LeaveTracker[[#This Row],[Start Date]],LeaveTracker[[#This Row],[End Date]],lstHolidays)</f>
        <v>0</v>
      </c>
      <c r="M4103" s="27"/>
    </row>
    <row r="4104" spans="4:13" ht="30" customHeight="1" x14ac:dyDescent="0.3">
      <c r="D4104" s="19"/>
      <c r="E4104" s="51" t="str">
        <f>IF(ISBLANK(LeaveTracker[[#This Row],[Employee Name]]),"-----",VLOOKUP(LeaveTracker[[#This Row],[Employee Name]],Employees[[Employee Name]:[Office]],7))</f>
        <v>-----</v>
      </c>
      <c r="F4104" s="51" t="str">
        <f>IF(ISBLANK(LeaveTracker[[#This Row],[Employee Name]]),"-----",VLOOKUP(LeaveTracker[[#This Row],[Employee Name]],Employees[[Employee Name]:[Office]],6))</f>
        <v>-----</v>
      </c>
      <c r="G4104" s="24"/>
      <c r="H4104" s="24"/>
      <c r="I4104" s="57"/>
      <c r="K4104" s="51" t="str">
        <f ca="1">LeaveTracker[[#This Row],[Days]]&amp;" "&amp;LeaveTracker[[#This Row],[Type of Leave]]</f>
        <v xml:space="preserve">0 </v>
      </c>
      <c r="L4104" s="23">
        <f ca="1">NETWORKDAYS(LeaveTracker[[#This Row],[Start Date]],LeaveTracker[[#This Row],[End Date]],lstHolidays)</f>
        <v>0</v>
      </c>
      <c r="M4104" s="27"/>
    </row>
    <row r="4105" spans="4:13" ht="30" customHeight="1" x14ac:dyDescent="0.3">
      <c r="D4105" s="19"/>
      <c r="E4105" s="51" t="str">
        <f>IF(ISBLANK(LeaveTracker[[#This Row],[Employee Name]]),"-----",VLOOKUP(LeaveTracker[[#This Row],[Employee Name]],Employees[[Employee Name]:[Office]],7))</f>
        <v>-----</v>
      </c>
      <c r="F4105" s="51" t="str">
        <f>IF(ISBLANK(LeaveTracker[[#This Row],[Employee Name]]),"-----",VLOOKUP(LeaveTracker[[#This Row],[Employee Name]],Employees[[Employee Name]:[Office]],6))</f>
        <v>-----</v>
      </c>
      <c r="G4105" s="24"/>
      <c r="H4105" s="24"/>
      <c r="I4105" s="57"/>
      <c r="K4105" s="51" t="str">
        <f ca="1">LeaveTracker[[#This Row],[Days]]&amp;" "&amp;LeaveTracker[[#This Row],[Type of Leave]]</f>
        <v xml:space="preserve">0 </v>
      </c>
      <c r="L4105" s="23">
        <f ca="1">NETWORKDAYS(LeaveTracker[[#This Row],[Start Date]],LeaveTracker[[#This Row],[End Date]],lstHolidays)</f>
        <v>0</v>
      </c>
      <c r="M4105" s="27"/>
    </row>
    <row r="4106" spans="4:13" ht="30" customHeight="1" x14ac:dyDescent="0.3">
      <c r="D4106" s="19"/>
      <c r="E4106" s="51" t="str">
        <f>IF(ISBLANK(LeaveTracker[[#This Row],[Employee Name]]),"-----",VLOOKUP(LeaveTracker[[#This Row],[Employee Name]],Employees[[Employee Name]:[Office]],7))</f>
        <v>-----</v>
      </c>
      <c r="F4106" s="51" t="str">
        <f>IF(ISBLANK(LeaveTracker[[#This Row],[Employee Name]]),"-----",VLOOKUP(LeaveTracker[[#This Row],[Employee Name]],Employees[[Employee Name]:[Office]],6))</f>
        <v>-----</v>
      </c>
      <c r="G4106" s="24"/>
      <c r="H4106" s="24"/>
      <c r="I4106" s="57"/>
      <c r="K4106" s="51" t="str">
        <f ca="1">LeaveTracker[[#This Row],[Days]]&amp;" "&amp;LeaveTracker[[#This Row],[Type of Leave]]</f>
        <v xml:space="preserve">0 </v>
      </c>
      <c r="L4106" s="23">
        <f ca="1">NETWORKDAYS(LeaveTracker[[#This Row],[Start Date]],LeaveTracker[[#This Row],[End Date]],lstHolidays)</f>
        <v>0</v>
      </c>
      <c r="M4106" s="27"/>
    </row>
    <row r="4107" spans="4:13" ht="30" customHeight="1" x14ac:dyDescent="0.3">
      <c r="D4107" s="19"/>
      <c r="E4107" s="51" t="str">
        <f>IF(ISBLANK(LeaveTracker[[#This Row],[Employee Name]]),"-----",VLOOKUP(LeaveTracker[[#This Row],[Employee Name]],Employees[[Employee Name]:[Office]],7))</f>
        <v>-----</v>
      </c>
      <c r="F4107" s="51" t="str">
        <f>IF(ISBLANK(LeaveTracker[[#This Row],[Employee Name]]),"-----",VLOOKUP(LeaveTracker[[#This Row],[Employee Name]],Employees[[Employee Name]:[Office]],6))</f>
        <v>-----</v>
      </c>
      <c r="G4107" s="24"/>
      <c r="H4107" s="24"/>
      <c r="I4107" s="57"/>
      <c r="K4107" s="51" t="str">
        <f ca="1">LeaveTracker[[#This Row],[Days]]&amp;" "&amp;LeaveTracker[[#This Row],[Type of Leave]]</f>
        <v xml:space="preserve">0 </v>
      </c>
      <c r="L4107" s="23">
        <f ca="1">NETWORKDAYS(LeaveTracker[[#This Row],[Start Date]],LeaveTracker[[#This Row],[End Date]],lstHolidays)</f>
        <v>0</v>
      </c>
      <c r="M4107" s="27"/>
    </row>
    <row r="4108" spans="4:13" ht="30" customHeight="1" x14ac:dyDescent="0.3">
      <c r="D4108" s="19"/>
      <c r="E4108" s="51" t="str">
        <f>IF(ISBLANK(LeaveTracker[[#This Row],[Employee Name]]),"-----",VLOOKUP(LeaveTracker[[#This Row],[Employee Name]],Employees[[Employee Name]:[Office]],7))</f>
        <v>-----</v>
      </c>
      <c r="F4108" s="51" t="str">
        <f>IF(ISBLANK(LeaveTracker[[#This Row],[Employee Name]]),"-----",VLOOKUP(LeaveTracker[[#This Row],[Employee Name]],Employees[[Employee Name]:[Office]],6))</f>
        <v>-----</v>
      </c>
      <c r="G4108" s="24"/>
      <c r="H4108" s="24"/>
      <c r="I4108" s="57"/>
      <c r="K4108" s="51" t="str">
        <f ca="1">LeaveTracker[[#This Row],[Days]]&amp;" "&amp;LeaveTracker[[#This Row],[Type of Leave]]</f>
        <v xml:space="preserve">0 </v>
      </c>
      <c r="L4108" s="23">
        <f ca="1">NETWORKDAYS(LeaveTracker[[#This Row],[Start Date]],LeaveTracker[[#This Row],[End Date]],lstHolidays)</f>
        <v>0</v>
      </c>
      <c r="M4108" s="27"/>
    </row>
    <row r="4109" spans="4:13" ht="30" customHeight="1" x14ac:dyDescent="0.3">
      <c r="D4109" s="19"/>
      <c r="E4109" s="51" t="str">
        <f>IF(ISBLANK(LeaveTracker[[#This Row],[Employee Name]]),"-----",VLOOKUP(LeaveTracker[[#This Row],[Employee Name]],Employees[[Employee Name]:[Office]],7))</f>
        <v>-----</v>
      </c>
      <c r="F4109" s="51" t="str">
        <f>IF(ISBLANK(LeaveTracker[[#This Row],[Employee Name]]),"-----",VLOOKUP(LeaveTracker[[#This Row],[Employee Name]],Employees[[Employee Name]:[Office]],6))</f>
        <v>-----</v>
      </c>
      <c r="G4109" s="24"/>
      <c r="H4109" s="24"/>
      <c r="I4109" s="57"/>
      <c r="K4109" s="51" t="str">
        <f ca="1">LeaveTracker[[#This Row],[Days]]&amp;" "&amp;LeaveTracker[[#This Row],[Type of Leave]]</f>
        <v xml:space="preserve">0 </v>
      </c>
      <c r="L4109" s="23">
        <f ca="1">NETWORKDAYS(LeaveTracker[[#This Row],[Start Date]],LeaveTracker[[#This Row],[End Date]],lstHolidays)</f>
        <v>0</v>
      </c>
      <c r="M4109" s="27"/>
    </row>
    <row r="4110" spans="4:13" ht="30" customHeight="1" x14ac:dyDescent="0.3">
      <c r="D4110" s="19"/>
      <c r="E4110" s="51" t="str">
        <f>IF(ISBLANK(LeaveTracker[[#This Row],[Employee Name]]),"-----",VLOOKUP(LeaveTracker[[#This Row],[Employee Name]],Employees[[Employee Name]:[Office]],7))</f>
        <v>-----</v>
      </c>
      <c r="F4110" s="51" t="str">
        <f>IF(ISBLANK(LeaveTracker[[#This Row],[Employee Name]]),"-----",VLOOKUP(LeaveTracker[[#This Row],[Employee Name]],Employees[[Employee Name]:[Office]],6))</f>
        <v>-----</v>
      </c>
      <c r="G4110" s="24"/>
      <c r="H4110" s="24"/>
      <c r="I4110" s="57"/>
      <c r="K4110" s="51" t="str">
        <f ca="1">LeaveTracker[[#This Row],[Days]]&amp;" "&amp;LeaveTracker[[#This Row],[Type of Leave]]</f>
        <v xml:space="preserve">0 </v>
      </c>
      <c r="L4110" s="23">
        <f ca="1">NETWORKDAYS(LeaveTracker[[#This Row],[Start Date]],LeaveTracker[[#This Row],[End Date]],lstHolidays)</f>
        <v>0</v>
      </c>
      <c r="M4110" s="27"/>
    </row>
    <row r="4111" spans="4:13" ht="30" customHeight="1" x14ac:dyDescent="0.3">
      <c r="D4111" s="19"/>
      <c r="E4111" s="51" t="str">
        <f>IF(ISBLANK(LeaveTracker[[#This Row],[Employee Name]]),"-----",VLOOKUP(LeaveTracker[[#This Row],[Employee Name]],Employees[[Employee Name]:[Office]],7))</f>
        <v>-----</v>
      </c>
      <c r="F4111" s="51" t="str">
        <f>IF(ISBLANK(LeaveTracker[[#This Row],[Employee Name]]),"-----",VLOOKUP(LeaveTracker[[#This Row],[Employee Name]],Employees[[Employee Name]:[Office]],6))</f>
        <v>-----</v>
      </c>
      <c r="G4111" s="24"/>
      <c r="H4111" s="24"/>
      <c r="I4111" s="57"/>
      <c r="K4111" s="51" t="str">
        <f ca="1">LeaveTracker[[#This Row],[Days]]&amp;" "&amp;LeaveTracker[[#This Row],[Type of Leave]]</f>
        <v xml:space="preserve">0 </v>
      </c>
      <c r="L4111" s="23">
        <f ca="1">NETWORKDAYS(LeaveTracker[[#This Row],[Start Date]],LeaveTracker[[#This Row],[End Date]],lstHolidays)</f>
        <v>0</v>
      </c>
      <c r="M4111" s="27"/>
    </row>
    <row r="4112" spans="4:13" ht="30" customHeight="1" x14ac:dyDescent="0.3">
      <c r="D4112" s="19"/>
      <c r="E4112" s="51" t="str">
        <f>IF(ISBLANK(LeaveTracker[[#This Row],[Employee Name]]),"-----",VLOOKUP(LeaveTracker[[#This Row],[Employee Name]],Employees[[Employee Name]:[Office]],7))</f>
        <v>-----</v>
      </c>
      <c r="F4112" s="51" t="str">
        <f>IF(ISBLANK(LeaveTracker[[#This Row],[Employee Name]]),"-----",VLOOKUP(LeaveTracker[[#This Row],[Employee Name]],Employees[[Employee Name]:[Office]],6))</f>
        <v>-----</v>
      </c>
      <c r="G4112" s="24"/>
      <c r="H4112" s="24"/>
      <c r="I4112" s="57"/>
      <c r="K4112" s="51" t="str">
        <f ca="1">LeaveTracker[[#This Row],[Days]]&amp;" "&amp;LeaveTracker[[#This Row],[Type of Leave]]</f>
        <v xml:space="preserve">0 </v>
      </c>
      <c r="L4112" s="23">
        <f ca="1">NETWORKDAYS(LeaveTracker[[#This Row],[Start Date]],LeaveTracker[[#This Row],[End Date]],lstHolidays)</f>
        <v>0</v>
      </c>
      <c r="M4112" s="27"/>
    </row>
    <row r="4113" spans="4:13" ht="30" customHeight="1" x14ac:dyDescent="0.3">
      <c r="D4113" s="19"/>
      <c r="E4113" s="51" t="str">
        <f>IF(ISBLANK(LeaveTracker[[#This Row],[Employee Name]]),"-----",VLOOKUP(LeaveTracker[[#This Row],[Employee Name]],Employees[[Employee Name]:[Office]],7))</f>
        <v>-----</v>
      </c>
      <c r="F4113" s="51" t="str">
        <f>IF(ISBLANK(LeaveTracker[[#This Row],[Employee Name]]),"-----",VLOOKUP(LeaveTracker[[#This Row],[Employee Name]],Employees[[Employee Name]:[Office]],6))</f>
        <v>-----</v>
      </c>
      <c r="G4113" s="24"/>
      <c r="H4113" s="24"/>
      <c r="I4113" s="57"/>
      <c r="K4113" s="51" t="str">
        <f ca="1">LeaveTracker[[#This Row],[Days]]&amp;" "&amp;LeaveTracker[[#This Row],[Type of Leave]]</f>
        <v xml:space="preserve">0 </v>
      </c>
      <c r="L4113" s="23">
        <f ca="1">NETWORKDAYS(LeaveTracker[[#This Row],[Start Date]],LeaveTracker[[#This Row],[End Date]],lstHolidays)</f>
        <v>0</v>
      </c>
      <c r="M4113" s="27"/>
    </row>
    <row r="4114" spans="4:13" ht="30" customHeight="1" x14ac:dyDescent="0.3">
      <c r="D4114" s="19"/>
      <c r="E4114" s="51" t="str">
        <f>IF(ISBLANK(LeaveTracker[[#This Row],[Employee Name]]),"-----",VLOOKUP(LeaveTracker[[#This Row],[Employee Name]],Employees[[Employee Name]:[Office]],7))</f>
        <v>-----</v>
      </c>
      <c r="F4114" s="51" t="str">
        <f>IF(ISBLANK(LeaveTracker[[#This Row],[Employee Name]]),"-----",VLOOKUP(LeaveTracker[[#This Row],[Employee Name]],Employees[[Employee Name]:[Office]],6))</f>
        <v>-----</v>
      </c>
      <c r="G4114" s="24"/>
      <c r="H4114" s="24"/>
      <c r="I4114" s="57"/>
      <c r="K4114" s="51" t="str">
        <f ca="1">LeaveTracker[[#This Row],[Days]]&amp;" "&amp;LeaveTracker[[#This Row],[Type of Leave]]</f>
        <v xml:space="preserve">0 </v>
      </c>
      <c r="L4114" s="23">
        <f ca="1">NETWORKDAYS(LeaveTracker[[#This Row],[Start Date]],LeaveTracker[[#This Row],[End Date]],lstHolidays)</f>
        <v>0</v>
      </c>
      <c r="M4114" s="27"/>
    </row>
    <row r="4115" spans="4:13" ht="30" customHeight="1" x14ac:dyDescent="0.3">
      <c r="D4115" s="19"/>
      <c r="E4115" s="51" t="str">
        <f>IF(ISBLANK(LeaveTracker[[#This Row],[Employee Name]]),"-----",VLOOKUP(LeaveTracker[[#This Row],[Employee Name]],Employees[[Employee Name]:[Office]],7))</f>
        <v>-----</v>
      </c>
      <c r="F4115" s="51" t="str">
        <f>IF(ISBLANK(LeaveTracker[[#This Row],[Employee Name]]),"-----",VLOOKUP(LeaveTracker[[#This Row],[Employee Name]],Employees[[Employee Name]:[Office]],6))</f>
        <v>-----</v>
      </c>
      <c r="G4115" s="24"/>
      <c r="H4115" s="24"/>
      <c r="I4115" s="57"/>
      <c r="K4115" s="51" t="str">
        <f ca="1">LeaveTracker[[#This Row],[Days]]&amp;" "&amp;LeaveTracker[[#This Row],[Type of Leave]]</f>
        <v xml:space="preserve">0 </v>
      </c>
      <c r="L4115" s="23">
        <f ca="1">NETWORKDAYS(LeaveTracker[[#This Row],[Start Date]],LeaveTracker[[#This Row],[End Date]],lstHolidays)</f>
        <v>0</v>
      </c>
      <c r="M4115" s="27"/>
    </row>
    <row r="4116" spans="4:13" ht="30" customHeight="1" x14ac:dyDescent="0.3">
      <c r="D4116" s="19"/>
      <c r="E4116" s="51" t="str">
        <f>IF(ISBLANK(LeaveTracker[[#This Row],[Employee Name]]),"-----",VLOOKUP(LeaveTracker[[#This Row],[Employee Name]],Employees[[Employee Name]:[Office]],7))</f>
        <v>-----</v>
      </c>
      <c r="F4116" s="51" t="str">
        <f>IF(ISBLANK(LeaveTracker[[#This Row],[Employee Name]]),"-----",VLOOKUP(LeaveTracker[[#This Row],[Employee Name]],Employees[[Employee Name]:[Office]],6))</f>
        <v>-----</v>
      </c>
      <c r="G4116" s="24"/>
      <c r="H4116" s="24"/>
      <c r="I4116" s="57"/>
      <c r="K4116" s="51" t="str">
        <f ca="1">LeaveTracker[[#This Row],[Days]]&amp;" "&amp;LeaveTracker[[#This Row],[Type of Leave]]</f>
        <v xml:space="preserve">0 </v>
      </c>
      <c r="L4116" s="23">
        <f ca="1">NETWORKDAYS(LeaveTracker[[#This Row],[Start Date]],LeaveTracker[[#This Row],[End Date]],lstHolidays)</f>
        <v>0</v>
      </c>
      <c r="M4116" s="27"/>
    </row>
    <row r="4117" spans="4:13" ht="30" customHeight="1" x14ac:dyDescent="0.3">
      <c r="D4117" s="19"/>
      <c r="E4117" s="51" t="str">
        <f>IF(ISBLANK(LeaveTracker[[#This Row],[Employee Name]]),"-----",VLOOKUP(LeaveTracker[[#This Row],[Employee Name]],Employees[[Employee Name]:[Office]],7))</f>
        <v>-----</v>
      </c>
      <c r="F4117" s="51" t="str">
        <f>IF(ISBLANK(LeaveTracker[[#This Row],[Employee Name]]),"-----",VLOOKUP(LeaveTracker[[#This Row],[Employee Name]],Employees[[Employee Name]:[Office]],6))</f>
        <v>-----</v>
      </c>
      <c r="G4117" s="24"/>
      <c r="H4117" s="24"/>
      <c r="I4117" s="57"/>
      <c r="K4117" s="51" t="str">
        <f ca="1">LeaveTracker[[#This Row],[Days]]&amp;" "&amp;LeaveTracker[[#This Row],[Type of Leave]]</f>
        <v xml:space="preserve">0 </v>
      </c>
      <c r="L4117" s="23">
        <f ca="1">NETWORKDAYS(LeaveTracker[[#This Row],[Start Date]],LeaveTracker[[#This Row],[End Date]],lstHolidays)</f>
        <v>0</v>
      </c>
      <c r="M4117" s="27"/>
    </row>
    <row r="4118" spans="4:13" ht="30" customHeight="1" x14ac:dyDescent="0.3">
      <c r="D4118" s="19"/>
      <c r="E4118" s="51" t="str">
        <f>IF(ISBLANK(LeaveTracker[[#This Row],[Employee Name]]),"-----",VLOOKUP(LeaveTracker[[#This Row],[Employee Name]],Employees[[Employee Name]:[Office]],7))</f>
        <v>-----</v>
      </c>
      <c r="F4118" s="51" t="str">
        <f>IF(ISBLANK(LeaveTracker[[#This Row],[Employee Name]]),"-----",VLOOKUP(LeaveTracker[[#This Row],[Employee Name]],Employees[[Employee Name]:[Office]],6))</f>
        <v>-----</v>
      </c>
      <c r="G4118" s="24"/>
      <c r="H4118" s="24"/>
      <c r="I4118" s="57"/>
      <c r="K4118" s="51" t="str">
        <f ca="1">LeaveTracker[[#This Row],[Days]]&amp;" "&amp;LeaveTracker[[#This Row],[Type of Leave]]</f>
        <v xml:space="preserve">0 </v>
      </c>
      <c r="L4118" s="23">
        <f ca="1">NETWORKDAYS(LeaveTracker[[#This Row],[Start Date]],LeaveTracker[[#This Row],[End Date]],lstHolidays)</f>
        <v>0</v>
      </c>
      <c r="M4118" s="27"/>
    </row>
    <row r="4119" spans="4:13" ht="30" customHeight="1" x14ac:dyDescent="0.3">
      <c r="D4119" s="19"/>
      <c r="E4119" s="51" t="str">
        <f>IF(ISBLANK(LeaveTracker[[#This Row],[Employee Name]]),"-----",VLOOKUP(LeaveTracker[[#This Row],[Employee Name]],Employees[[Employee Name]:[Office]],7))</f>
        <v>-----</v>
      </c>
      <c r="F4119" s="51" t="str">
        <f>IF(ISBLANK(LeaveTracker[[#This Row],[Employee Name]]),"-----",VLOOKUP(LeaveTracker[[#This Row],[Employee Name]],Employees[[Employee Name]:[Office]],6))</f>
        <v>-----</v>
      </c>
      <c r="G4119" s="24"/>
      <c r="H4119" s="24"/>
      <c r="I4119" s="57"/>
      <c r="K4119" s="51" t="str">
        <f ca="1">LeaveTracker[[#This Row],[Days]]&amp;" "&amp;LeaveTracker[[#This Row],[Type of Leave]]</f>
        <v xml:space="preserve">0 </v>
      </c>
      <c r="L4119" s="23">
        <f ca="1">NETWORKDAYS(LeaveTracker[[#This Row],[Start Date]],LeaveTracker[[#This Row],[End Date]],lstHolidays)</f>
        <v>0</v>
      </c>
      <c r="M4119" s="27"/>
    </row>
    <row r="4120" spans="4:13" ht="30" customHeight="1" x14ac:dyDescent="0.3">
      <c r="D4120" s="19"/>
      <c r="E4120" s="51" t="str">
        <f>IF(ISBLANK(LeaveTracker[[#This Row],[Employee Name]]),"-----",VLOOKUP(LeaveTracker[[#This Row],[Employee Name]],Employees[[Employee Name]:[Office]],7))</f>
        <v>-----</v>
      </c>
      <c r="F4120" s="51" t="str">
        <f>IF(ISBLANK(LeaveTracker[[#This Row],[Employee Name]]),"-----",VLOOKUP(LeaveTracker[[#This Row],[Employee Name]],Employees[[Employee Name]:[Office]],6))</f>
        <v>-----</v>
      </c>
      <c r="G4120" s="24"/>
      <c r="H4120" s="24"/>
      <c r="I4120" s="57"/>
      <c r="K4120" s="51" t="str">
        <f ca="1">LeaveTracker[[#This Row],[Days]]&amp;" "&amp;LeaveTracker[[#This Row],[Type of Leave]]</f>
        <v xml:space="preserve">0 </v>
      </c>
      <c r="L4120" s="23">
        <f ca="1">NETWORKDAYS(LeaveTracker[[#This Row],[Start Date]],LeaveTracker[[#This Row],[End Date]],lstHolidays)</f>
        <v>0</v>
      </c>
      <c r="M4120" s="27"/>
    </row>
    <row r="4121" spans="4:13" ht="30" customHeight="1" x14ac:dyDescent="0.3">
      <c r="D4121" s="19"/>
      <c r="E4121" s="51" t="str">
        <f>IF(ISBLANK(LeaveTracker[[#This Row],[Employee Name]]),"-----",VLOOKUP(LeaveTracker[[#This Row],[Employee Name]],Employees[[Employee Name]:[Office]],7))</f>
        <v>-----</v>
      </c>
      <c r="F4121" s="51" t="str">
        <f>IF(ISBLANK(LeaveTracker[[#This Row],[Employee Name]]),"-----",VLOOKUP(LeaveTracker[[#This Row],[Employee Name]],Employees[[Employee Name]:[Office]],6))</f>
        <v>-----</v>
      </c>
      <c r="G4121" s="24"/>
      <c r="H4121" s="24"/>
      <c r="I4121" s="57"/>
      <c r="K4121" s="51" t="str">
        <f ca="1">LeaveTracker[[#This Row],[Days]]&amp;" "&amp;LeaveTracker[[#This Row],[Type of Leave]]</f>
        <v xml:space="preserve">0 </v>
      </c>
      <c r="L4121" s="23">
        <f ca="1">NETWORKDAYS(LeaveTracker[[#This Row],[Start Date]],LeaveTracker[[#This Row],[End Date]],lstHolidays)</f>
        <v>0</v>
      </c>
      <c r="M4121" s="27"/>
    </row>
    <row r="4122" spans="4:13" ht="30" customHeight="1" x14ac:dyDescent="0.3">
      <c r="D4122" s="19"/>
      <c r="E4122" s="51" t="str">
        <f>IF(ISBLANK(LeaveTracker[[#This Row],[Employee Name]]),"-----",VLOOKUP(LeaveTracker[[#This Row],[Employee Name]],Employees[[Employee Name]:[Office]],7))</f>
        <v>-----</v>
      </c>
      <c r="F4122" s="51" t="str">
        <f>IF(ISBLANK(LeaveTracker[[#This Row],[Employee Name]]),"-----",VLOOKUP(LeaveTracker[[#This Row],[Employee Name]],Employees[[Employee Name]:[Office]],6))</f>
        <v>-----</v>
      </c>
      <c r="G4122" s="24"/>
      <c r="H4122" s="24"/>
      <c r="I4122" s="57"/>
      <c r="K4122" s="51" t="str">
        <f ca="1">LeaveTracker[[#This Row],[Days]]&amp;" "&amp;LeaveTracker[[#This Row],[Type of Leave]]</f>
        <v xml:space="preserve">0 </v>
      </c>
      <c r="L4122" s="23">
        <f ca="1">NETWORKDAYS(LeaveTracker[[#This Row],[Start Date]],LeaveTracker[[#This Row],[End Date]],lstHolidays)</f>
        <v>0</v>
      </c>
      <c r="M4122" s="27"/>
    </row>
    <row r="4123" spans="4:13" ht="30" customHeight="1" x14ac:dyDescent="0.3">
      <c r="D4123" s="19"/>
      <c r="E4123" s="51" t="str">
        <f>IF(ISBLANK(LeaveTracker[[#This Row],[Employee Name]]),"-----",VLOOKUP(LeaveTracker[[#This Row],[Employee Name]],Employees[[Employee Name]:[Office]],7))</f>
        <v>-----</v>
      </c>
      <c r="F4123" s="51" t="str">
        <f>IF(ISBLANK(LeaveTracker[[#This Row],[Employee Name]]),"-----",VLOOKUP(LeaveTracker[[#This Row],[Employee Name]],Employees[[Employee Name]:[Office]],6))</f>
        <v>-----</v>
      </c>
      <c r="G4123" s="24"/>
      <c r="H4123" s="24"/>
      <c r="I4123" s="57"/>
      <c r="K4123" s="51" t="str">
        <f ca="1">LeaveTracker[[#This Row],[Days]]&amp;" "&amp;LeaveTracker[[#This Row],[Type of Leave]]</f>
        <v xml:space="preserve">0 </v>
      </c>
      <c r="L4123" s="23">
        <f ca="1">NETWORKDAYS(LeaveTracker[[#This Row],[Start Date]],LeaveTracker[[#This Row],[End Date]],lstHolidays)</f>
        <v>0</v>
      </c>
      <c r="M4123" s="27"/>
    </row>
    <row r="4124" spans="4:13" ht="30" customHeight="1" x14ac:dyDescent="0.3">
      <c r="D4124" s="19"/>
      <c r="E4124" s="51" t="str">
        <f>IF(ISBLANK(LeaveTracker[[#This Row],[Employee Name]]),"-----",VLOOKUP(LeaveTracker[[#This Row],[Employee Name]],Employees[[Employee Name]:[Office]],7))</f>
        <v>-----</v>
      </c>
      <c r="F4124" s="51" t="str">
        <f>IF(ISBLANK(LeaveTracker[[#This Row],[Employee Name]]),"-----",VLOOKUP(LeaveTracker[[#This Row],[Employee Name]],Employees[[Employee Name]:[Office]],6))</f>
        <v>-----</v>
      </c>
      <c r="G4124" s="24"/>
      <c r="H4124" s="24"/>
      <c r="I4124" s="57"/>
      <c r="K4124" s="51" t="str">
        <f ca="1">LeaveTracker[[#This Row],[Days]]&amp;" "&amp;LeaveTracker[[#This Row],[Type of Leave]]</f>
        <v xml:space="preserve">0 </v>
      </c>
      <c r="L4124" s="23">
        <f ca="1">NETWORKDAYS(LeaveTracker[[#This Row],[Start Date]],LeaveTracker[[#This Row],[End Date]],lstHolidays)</f>
        <v>0</v>
      </c>
      <c r="M4124" s="27"/>
    </row>
    <row r="4125" spans="4:13" ht="30" customHeight="1" x14ac:dyDescent="0.3">
      <c r="D4125" s="19"/>
      <c r="E4125" s="51" t="str">
        <f>IF(ISBLANK(LeaveTracker[[#This Row],[Employee Name]]),"-----",VLOOKUP(LeaveTracker[[#This Row],[Employee Name]],Employees[[Employee Name]:[Office]],7))</f>
        <v>-----</v>
      </c>
      <c r="F4125" s="51" t="str">
        <f>IF(ISBLANK(LeaveTracker[[#This Row],[Employee Name]]),"-----",VLOOKUP(LeaveTracker[[#This Row],[Employee Name]],Employees[[Employee Name]:[Office]],6))</f>
        <v>-----</v>
      </c>
      <c r="G4125" s="24"/>
      <c r="H4125" s="24"/>
      <c r="I4125" s="57"/>
      <c r="K4125" s="51" t="str">
        <f ca="1">LeaveTracker[[#This Row],[Days]]&amp;" "&amp;LeaveTracker[[#This Row],[Type of Leave]]</f>
        <v xml:space="preserve">0 </v>
      </c>
      <c r="L4125" s="23">
        <f ca="1">NETWORKDAYS(LeaveTracker[[#This Row],[Start Date]],LeaveTracker[[#This Row],[End Date]],lstHolidays)</f>
        <v>0</v>
      </c>
      <c r="M4125" s="27"/>
    </row>
    <row r="4126" spans="4:13" ht="30" customHeight="1" x14ac:dyDescent="0.3">
      <c r="D4126" s="19"/>
      <c r="E4126" s="51" t="str">
        <f>IF(ISBLANK(LeaveTracker[[#This Row],[Employee Name]]),"-----",VLOOKUP(LeaveTracker[[#This Row],[Employee Name]],Employees[[Employee Name]:[Office]],7))</f>
        <v>-----</v>
      </c>
      <c r="F4126" s="51" t="str">
        <f>IF(ISBLANK(LeaveTracker[[#This Row],[Employee Name]]),"-----",VLOOKUP(LeaveTracker[[#This Row],[Employee Name]],Employees[[Employee Name]:[Office]],6))</f>
        <v>-----</v>
      </c>
      <c r="G4126" s="24"/>
      <c r="H4126" s="24"/>
      <c r="I4126" s="57"/>
      <c r="K4126" s="51" t="str">
        <f ca="1">LeaveTracker[[#This Row],[Days]]&amp;" "&amp;LeaveTracker[[#This Row],[Type of Leave]]</f>
        <v xml:space="preserve">0 </v>
      </c>
      <c r="L4126" s="23">
        <f ca="1">NETWORKDAYS(LeaveTracker[[#This Row],[Start Date]],LeaveTracker[[#This Row],[End Date]],lstHolidays)</f>
        <v>0</v>
      </c>
      <c r="M4126" s="27"/>
    </row>
    <row r="4127" spans="4:13" ht="30" customHeight="1" x14ac:dyDescent="0.3">
      <c r="D4127" s="19"/>
      <c r="E4127" s="51" t="str">
        <f>IF(ISBLANK(LeaveTracker[[#This Row],[Employee Name]]),"-----",VLOOKUP(LeaveTracker[[#This Row],[Employee Name]],Employees[[Employee Name]:[Office]],7))</f>
        <v>-----</v>
      </c>
      <c r="F4127" s="51" t="str">
        <f>IF(ISBLANK(LeaveTracker[[#This Row],[Employee Name]]),"-----",VLOOKUP(LeaveTracker[[#This Row],[Employee Name]],Employees[[Employee Name]:[Office]],6))</f>
        <v>-----</v>
      </c>
      <c r="G4127" s="24"/>
      <c r="H4127" s="24"/>
      <c r="I4127" s="57"/>
      <c r="K4127" s="51" t="str">
        <f ca="1">LeaveTracker[[#This Row],[Days]]&amp;" "&amp;LeaveTracker[[#This Row],[Type of Leave]]</f>
        <v xml:space="preserve">0 </v>
      </c>
      <c r="L4127" s="23">
        <f ca="1">NETWORKDAYS(LeaveTracker[[#This Row],[Start Date]],LeaveTracker[[#This Row],[End Date]],lstHolidays)</f>
        <v>0</v>
      </c>
      <c r="M4127" s="27"/>
    </row>
    <row r="4128" spans="4:13" ht="30" customHeight="1" x14ac:dyDescent="0.3">
      <c r="D4128" s="19"/>
      <c r="E4128" s="51" t="str">
        <f>IF(ISBLANK(LeaveTracker[[#This Row],[Employee Name]]),"-----",VLOOKUP(LeaveTracker[[#This Row],[Employee Name]],Employees[[Employee Name]:[Office]],7))</f>
        <v>-----</v>
      </c>
      <c r="F4128" s="51" t="str">
        <f>IF(ISBLANK(LeaveTracker[[#This Row],[Employee Name]]),"-----",VLOOKUP(LeaveTracker[[#This Row],[Employee Name]],Employees[[Employee Name]:[Office]],6))</f>
        <v>-----</v>
      </c>
      <c r="G4128" s="24"/>
      <c r="H4128" s="24"/>
      <c r="I4128" s="57"/>
      <c r="K4128" s="51" t="str">
        <f ca="1">LeaveTracker[[#This Row],[Days]]&amp;" "&amp;LeaveTracker[[#This Row],[Type of Leave]]</f>
        <v xml:space="preserve">0 </v>
      </c>
      <c r="L4128" s="23">
        <f ca="1">NETWORKDAYS(LeaveTracker[[#This Row],[Start Date]],LeaveTracker[[#This Row],[End Date]],lstHolidays)</f>
        <v>0</v>
      </c>
      <c r="M4128" s="27"/>
    </row>
    <row r="4129" spans="4:13" ht="30" customHeight="1" x14ac:dyDescent="0.3">
      <c r="D4129" s="19"/>
      <c r="E4129" s="51" t="str">
        <f>IF(ISBLANK(LeaveTracker[[#This Row],[Employee Name]]),"-----",VLOOKUP(LeaveTracker[[#This Row],[Employee Name]],Employees[[Employee Name]:[Office]],7))</f>
        <v>-----</v>
      </c>
      <c r="F4129" s="51" t="str">
        <f>IF(ISBLANK(LeaveTracker[[#This Row],[Employee Name]]),"-----",VLOOKUP(LeaveTracker[[#This Row],[Employee Name]],Employees[[Employee Name]:[Office]],6))</f>
        <v>-----</v>
      </c>
      <c r="G4129" s="24"/>
      <c r="H4129" s="24"/>
      <c r="I4129" s="57"/>
      <c r="K4129" s="51" t="str">
        <f ca="1">LeaveTracker[[#This Row],[Days]]&amp;" "&amp;LeaveTracker[[#This Row],[Type of Leave]]</f>
        <v xml:space="preserve">0 </v>
      </c>
      <c r="L4129" s="23">
        <f ca="1">NETWORKDAYS(LeaveTracker[[#This Row],[Start Date]],LeaveTracker[[#This Row],[End Date]],lstHolidays)</f>
        <v>0</v>
      </c>
      <c r="M4129" s="27"/>
    </row>
    <row r="4130" spans="4:13" ht="30" customHeight="1" x14ac:dyDescent="0.3">
      <c r="D4130" s="19"/>
      <c r="E4130" s="51" t="str">
        <f>IF(ISBLANK(LeaveTracker[[#This Row],[Employee Name]]),"-----",VLOOKUP(LeaveTracker[[#This Row],[Employee Name]],Employees[[Employee Name]:[Office]],7))</f>
        <v>-----</v>
      </c>
      <c r="F4130" s="51" t="str">
        <f>IF(ISBLANK(LeaveTracker[[#This Row],[Employee Name]]),"-----",VLOOKUP(LeaveTracker[[#This Row],[Employee Name]],Employees[[Employee Name]:[Office]],6))</f>
        <v>-----</v>
      </c>
      <c r="G4130" s="24"/>
      <c r="H4130" s="24"/>
      <c r="I4130" s="57"/>
      <c r="K4130" s="51" t="str">
        <f ca="1">LeaveTracker[[#This Row],[Days]]&amp;" "&amp;LeaveTracker[[#This Row],[Type of Leave]]</f>
        <v xml:space="preserve">0 </v>
      </c>
      <c r="L4130" s="23">
        <f ca="1">NETWORKDAYS(LeaveTracker[[#This Row],[Start Date]],LeaveTracker[[#This Row],[End Date]],lstHolidays)</f>
        <v>0</v>
      </c>
      <c r="M4130" s="27"/>
    </row>
    <row r="4131" spans="4:13" ht="30" customHeight="1" x14ac:dyDescent="0.3">
      <c r="D4131" s="19"/>
      <c r="E4131" s="51" t="str">
        <f>IF(ISBLANK(LeaveTracker[[#This Row],[Employee Name]]),"-----",VLOOKUP(LeaveTracker[[#This Row],[Employee Name]],Employees[[Employee Name]:[Office]],7))</f>
        <v>-----</v>
      </c>
      <c r="F4131" s="51" t="str">
        <f>IF(ISBLANK(LeaveTracker[[#This Row],[Employee Name]]),"-----",VLOOKUP(LeaveTracker[[#This Row],[Employee Name]],Employees[[Employee Name]:[Office]],6))</f>
        <v>-----</v>
      </c>
      <c r="G4131" s="24"/>
      <c r="H4131" s="24"/>
      <c r="I4131" s="57"/>
      <c r="K4131" s="51" t="str">
        <f ca="1">LeaveTracker[[#This Row],[Days]]&amp;" "&amp;LeaveTracker[[#This Row],[Type of Leave]]</f>
        <v xml:space="preserve">0 </v>
      </c>
      <c r="L4131" s="23">
        <f ca="1">NETWORKDAYS(LeaveTracker[[#This Row],[Start Date]],LeaveTracker[[#This Row],[End Date]],lstHolidays)</f>
        <v>0</v>
      </c>
      <c r="M4131" s="27"/>
    </row>
    <row r="4132" spans="4:13" ht="30" customHeight="1" x14ac:dyDescent="0.3">
      <c r="D4132" s="19"/>
      <c r="E4132" s="51" t="str">
        <f>IF(ISBLANK(LeaveTracker[[#This Row],[Employee Name]]),"-----",VLOOKUP(LeaveTracker[[#This Row],[Employee Name]],Employees[[Employee Name]:[Office]],7))</f>
        <v>-----</v>
      </c>
      <c r="F4132" s="51" t="str">
        <f>IF(ISBLANK(LeaveTracker[[#This Row],[Employee Name]]),"-----",VLOOKUP(LeaveTracker[[#This Row],[Employee Name]],Employees[[Employee Name]:[Office]],6))</f>
        <v>-----</v>
      </c>
      <c r="G4132" s="24"/>
      <c r="H4132" s="24"/>
      <c r="I4132" s="57"/>
      <c r="K4132" s="51" t="str">
        <f ca="1">LeaveTracker[[#This Row],[Days]]&amp;" "&amp;LeaveTracker[[#This Row],[Type of Leave]]</f>
        <v xml:space="preserve">0 </v>
      </c>
      <c r="L4132" s="23">
        <f ca="1">NETWORKDAYS(LeaveTracker[[#This Row],[Start Date]],LeaveTracker[[#This Row],[End Date]],lstHolidays)</f>
        <v>0</v>
      </c>
      <c r="M4132" s="27"/>
    </row>
    <row r="4133" spans="4:13" ht="30" customHeight="1" x14ac:dyDescent="0.3">
      <c r="D4133" s="19"/>
      <c r="E4133" s="51" t="str">
        <f>IF(ISBLANK(LeaveTracker[[#This Row],[Employee Name]]),"-----",VLOOKUP(LeaveTracker[[#This Row],[Employee Name]],Employees[[Employee Name]:[Office]],7))</f>
        <v>-----</v>
      </c>
      <c r="F4133" s="51" t="str">
        <f>IF(ISBLANK(LeaveTracker[[#This Row],[Employee Name]]),"-----",VLOOKUP(LeaveTracker[[#This Row],[Employee Name]],Employees[[Employee Name]:[Office]],6))</f>
        <v>-----</v>
      </c>
      <c r="G4133" s="24"/>
      <c r="H4133" s="24"/>
      <c r="I4133" s="57"/>
      <c r="K4133" s="51" t="str">
        <f ca="1">LeaveTracker[[#This Row],[Days]]&amp;" "&amp;LeaveTracker[[#This Row],[Type of Leave]]</f>
        <v xml:space="preserve">0 </v>
      </c>
      <c r="L4133" s="23">
        <f ca="1">NETWORKDAYS(LeaveTracker[[#This Row],[Start Date]],LeaveTracker[[#This Row],[End Date]],lstHolidays)</f>
        <v>0</v>
      </c>
      <c r="M4133" s="27"/>
    </row>
    <row r="4134" spans="4:13" ht="30" customHeight="1" x14ac:dyDescent="0.3">
      <c r="D4134" s="19"/>
      <c r="E4134" s="51" t="str">
        <f>IF(ISBLANK(LeaveTracker[[#This Row],[Employee Name]]),"-----",VLOOKUP(LeaveTracker[[#This Row],[Employee Name]],Employees[[Employee Name]:[Office]],7))</f>
        <v>-----</v>
      </c>
      <c r="F4134" s="51" t="str">
        <f>IF(ISBLANK(LeaveTracker[[#This Row],[Employee Name]]),"-----",VLOOKUP(LeaveTracker[[#This Row],[Employee Name]],Employees[[Employee Name]:[Office]],6))</f>
        <v>-----</v>
      </c>
      <c r="G4134" s="24"/>
      <c r="H4134" s="24"/>
      <c r="I4134" s="57"/>
      <c r="K4134" s="51" t="str">
        <f ca="1">LeaveTracker[[#This Row],[Days]]&amp;" "&amp;LeaveTracker[[#This Row],[Type of Leave]]</f>
        <v xml:space="preserve">0 </v>
      </c>
      <c r="L4134" s="23">
        <f ca="1">NETWORKDAYS(LeaveTracker[[#This Row],[Start Date]],LeaveTracker[[#This Row],[End Date]],lstHolidays)</f>
        <v>0</v>
      </c>
      <c r="M4134" s="27"/>
    </row>
    <row r="4135" spans="4:13" ht="30" customHeight="1" x14ac:dyDescent="0.3">
      <c r="D4135" s="19"/>
      <c r="E4135" s="51" t="str">
        <f>IF(ISBLANK(LeaveTracker[[#This Row],[Employee Name]]),"-----",VLOOKUP(LeaveTracker[[#This Row],[Employee Name]],Employees[[Employee Name]:[Office]],7))</f>
        <v>-----</v>
      </c>
      <c r="F4135" s="51" t="str">
        <f>IF(ISBLANK(LeaveTracker[[#This Row],[Employee Name]]),"-----",VLOOKUP(LeaveTracker[[#This Row],[Employee Name]],Employees[[Employee Name]:[Office]],6))</f>
        <v>-----</v>
      </c>
      <c r="G4135" s="24"/>
      <c r="H4135" s="24"/>
      <c r="I4135" s="57"/>
      <c r="K4135" s="51" t="str">
        <f ca="1">LeaveTracker[[#This Row],[Days]]&amp;" "&amp;LeaveTracker[[#This Row],[Type of Leave]]</f>
        <v xml:space="preserve">0 </v>
      </c>
      <c r="L4135" s="23">
        <f ca="1">NETWORKDAYS(LeaveTracker[[#This Row],[Start Date]],LeaveTracker[[#This Row],[End Date]],lstHolidays)</f>
        <v>0</v>
      </c>
      <c r="M4135" s="27"/>
    </row>
    <row r="4136" spans="4:13" ht="30" customHeight="1" x14ac:dyDescent="0.3">
      <c r="D4136" s="19"/>
      <c r="E4136" s="51" t="str">
        <f>IF(ISBLANK(LeaveTracker[[#This Row],[Employee Name]]),"-----",VLOOKUP(LeaveTracker[[#This Row],[Employee Name]],Employees[[Employee Name]:[Office]],7))</f>
        <v>-----</v>
      </c>
      <c r="F4136" s="51" t="str">
        <f>IF(ISBLANK(LeaveTracker[[#This Row],[Employee Name]]),"-----",VLOOKUP(LeaveTracker[[#This Row],[Employee Name]],Employees[[Employee Name]:[Office]],6))</f>
        <v>-----</v>
      </c>
      <c r="G4136" s="24"/>
      <c r="H4136" s="24"/>
      <c r="I4136" s="57"/>
      <c r="K4136" s="51" t="str">
        <f ca="1">LeaveTracker[[#This Row],[Days]]&amp;" "&amp;LeaveTracker[[#This Row],[Type of Leave]]</f>
        <v xml:space="preserve">0 </v>
      </c>
      <c r="L4136" s="23">
        <f ca="1">NETWORKDAYS(LeaveTracker[[#This Row],[Start Date]],LeaveTracker[[#This Row],[End Date]],lstHolidays)</f>
        <v>0</v>
      </c>
      <c r="M4136" s="27"/>
    </row>
    <row r="4137" spans="4:13" ht="30" customHeight="1" x14ac:dyDescent="0.3">
      <c r="D4137" s="19"/>
      <c r="E4137" s="51" t="str">
        <f>IF(ISBLANK(LeaveTracker[[#This Row],[Employee Name]]),"-----",VLOOKUP(LeaveTracker[[#This Row],[Employee Name]],Employees[[Employee Name]:[Office]],7))</f>
        <v>-----</v>
      </c>
      <c r="F4137" s="51" t="str">
        <f>IF(ISBLANK(LeaveTracker[[#This Row],[Employee Name]]),"-----",VLOOKUP(LeaveTracker[[#This Row],[Employee Name]],Employees[[Employee Name]:[Office]],6))</f>
        <v>-----</v>
      </c>
      <c r="G4137" s="24"/>
      <c r="H4137" s="24"/>
      <c r="I4137" s="57"/>
      <c r="K4137" s="51" t="str">
        <f ca="1">LeaveTracker[[#This Row],[Days]]&amp;" "&amp;LeaveTracker[[#This Row],[Type of Leave]]</f>
        <v xml:space="preserve">0 </v>
      </c>
      <c r="L4137" s="23">
        <f ca="1">NETWORKDAYS(LeaveTracker[[#This Row],[Start Date]],LeaveTracker[[#This Row],[End Date]],lstHolidays)</f>
        <v>0</v>
      </c>
      <c r="M4137" s="27"/>
    </row>
    <row r="4138" spans="4:13" ht="30" customHeight="1" x14ac:dyDescent="0.3">
      <c r="D4138" s="19"/>
      <c r="E4138" s="51" t="str">
        <f>IF(ISBLANK(LeaveTracker[[#This Row],[Employee Name]]),"-----",VLOOKUP(LeaveTracker[[#This Row],[Employee Name]],Employees[[Employee Name]:[Office]],7))</f>
        <v>-----</v>
      </c>
      <c r="F4138" s="51" t="str">
        <f>IF(ISBLANK(LeaveTracker[[#This Row],[Employee Name]]),"-----",VLOOKUP(LeaveTracker[[#This Row],[Employee Name]],Employees[[Employee Name]:[Office]],6))</f>
        <v>-----</v>
      </c>
      <c r="G4138" s="24"/>
      <c r="H4138" s="24"/>
      <c r="I4138" s="57"/>
      <c r="K4138" s="51" t="str">
        <f ca="1">LeaveTracker[[#This Row],[Days]]&amp;" "&amp;LeaveTracker[[#This Row],[Type of Leave]]</f>
        <v xml:space="preserve">0 </v>
      </c>
      <c r="L4138" s="23">
        <f ca="1">NETWORKDAYS(LeaveTracker[[#This Row],[Start Date]],LeaveTracker[[#This Row],[End Date]],lstHolidays)</f>
        <v>0</v>
      </c>
      <c r="M4138" s="27"/>
    </row>
    <row r="4139" spans="4:13" ht="30" customHeight="1" x14ac:dyDescent="0.3">
      <c r="D4139" s="19"/>
      <c r="E4139" s="51" t="str">
        <f>IF(ISBLANK(LeaveTracker[[#This Row],[Employee Name]]),"-----",VLOOKUP(LeaveTracker[[#This Row],[Employee Name]],Employees[[Employee Name]:[Office]],7))</f>
        <v>-----</v>
      </c>
      <c r="F4139" s="51" t="str">
        <f>IF(ISBLANK(LeaveTracker[[#This Row],[Employee Name]]),"-----",VLOOKUP(LeaveTracker[[#This Row],[Employee Name]],Employees[[Employee Name]:[Office]],6))</f>
        <v>-----</v>
      </c>
      <c r="G4139" s="24"/>
      <c r="H4139" s="24"/>
      <c r="I4139" s="57"/>
      <c r="K4139" s="51" t="str">
        <f ca="1">LeaveTracker[[#This Row],[Days]]&amp;" "&amp;LeaveTracker[[#This Row],[Type of Leave]]</f>
        <v xml:space="preserve">0 </v>
      </c>
      <c r="L4139" s="23">
        <f ca="1">NETWORKDAYS(LeaveTracker[[#This Row],[Start Date]],LeaveTracker[[#This Row],[End Date]],lstHolidays)</f>
        <v>0</v>
      </c>
      <c r="M4139" s="27"/>
    </row>
    <row r="4140" spans="4:13" ht="30" customHeight="1" x14ac:dyDescent="0.3">
      <c r="D4140" s="19"/>
      <c r="E4140" s="51" t="str">
        <f>IF(ISBLANK(LeaveTracker[[#This Row],[Employee Name]]),"-----",VLOOKUP(LeaveTracker[[#This Row],[Employee Name]],Employees[[Employee Name]:[Office]],7))</f>
        <v>-----</v>
      </c>
      <c r="F4140" s="51" t="str">
        <f>IF(ISBLANK(LeaveTracker[[#This Row],[Employee Name]]),"-----",VLOOKUP(LeaveTracker[[#This Row],[Employee Name]],Employees[[Employee Name]:[Office]],6))</f>
        <v>-----</v>
      </c>
      <c r="G4140" s="24"/>
      <c r="H4140" s="24"/>
      <c r="I4140" s="57"/>
      <c r="K4140" s="51" t="str">
        <f ca="1">LeaveTracker[[#This Row],[Days]]&amp;" "&amp;LeaveTracker[[#This Row],[Type of Leave]]</f>
        <v xml:space="preserve">0 </v>
      </c>
      <c r="L4140" s="23">
        <f ca="1">NETWORKDAYS(LeaveTracker[[#This Row],[Start Date]],LeaveTracker[[#This Row],[End Date]],lstHolidays)</f>
        <v>0</v>
      </c>
      <c r="M4140" s="27"/>
    </row>
    <row r="4141" spans="4:13" ht="30" customHeight="1" x14ac:dyDescent="0.3">
      <c r="D4141" s="19"/>
      <c r="E4141" s="51" t="str">
        <f>IF(ISBLANK(LeaveTracker[[#This Row],[Employee Name]]),"-----",VLOOKUP(LeaveTracker[[#This Row],[Employee Name]],Employees[[Employee Name]:[Office]],7))</f>
        <v>-----</v>
      </c>
      <c r="F4141" s="51" t="str">
        <f>IF(ISBLANK(LeaveTracker[[#This Row],[Employee Name]]),"-----",VLOOKUP(LeaveTracker[[#This Row],[Employee Name]],Employees[[Employee Name]:[Office]],6))</f>
        <v>-----</v>
      </c>
      <c r="G4141" s="24"/>
      <c r="H4141" s="24"/>
      <c r="I4141" s="57"/>
      <c r="K4141" s="51" t="str">
        <f ca="1">LeaveTracker[[#This Row],[Days]]&amp;" "&amp;LeaveTracker[[#This Row],[Type of Leave]]</f>
        <v xml:space="preserve">0 </v>
      </c>
      <c r="L4141" s="23">
        <f ca="1">NETWORKDAYS(LeaveTracker[[#This Row],[Start Date]],LeaveTracker[[#This Row],[End Date]],lstHolidays)</f>
        <v>0</v>
      </c>
      <c r="M4141" s="27"/>
    </row>
    <row r="4142" spans="4:13" ht="30" customHeight="1" x14ac:dyDescent="0.3">
      <c r="D4142" s="19"/>
      <c r="E4142" s="51" t="str">
        <f>IF(ISBLANK(LeaveTracker[[#This Row],[Employee Name]]),"-----",VLOOKUP(LeaveTracker[[#This Row],[Employee Name]],Employees[[Employee Name]:[Office]],7))</f>
        <v>-----</v>
      </c>
      <c r="F4142" s="51" t="str">
        <f>IF(ISBLANK(LeaveTracker[[#This Row],[Employee Name]]),"-----",VLOOKUP(LeaveTracker[[#This Row],[Employee Name]],Employees[[Employee Name]:[Office]],6))</f>
        <v>-----</v>
      </c>
      <c r="G4142" s="24"/>
      <c r="H4142" s="24"/>
      <c r="I4142" s="57"/>
      <c r="K4142" s="51" t="str">
        <f ca="1">LeaveTracker[[#This Row],[Days]]&amp;" "&amp;LeaveTracker[[#This Row],[Type of Leave]]</f>
        <v xml:space="preserve">0 </v>
      </c>
      <c r="L4142" s="23">
        <f ca="1">NETWORKDAYS(LeaveTracker[[#This Row],[Start Date]],LeaveTracker[[#This Row],[End Date]],lstHolidays)</f>
        <v>0</v>
      </c>
      <c r="M4142" s="27"/>
    </row>
    <row r="4143" spans="4:13" ht="30" customHeight="1" x14ac:dyDescent="0.3">
      <c r="D4143" s="19"/>
      <c r="E4143" s="51" t="str">
        <f>IF(ISBLANK(LeaveTracker[[#This Row],[Employee Name]]),"-----",VLOOKUP(LeaveTracker[[#This Row],[Employee Name]],Employees[[Employee Name]:[Office]],7))</f>
        <v>-----</v>
      </c>
      <c r="F4143" s="51" t="str">
        <f>IF(ISBLANK(LeaveTracker[[#This Row],[Employee Name]]),"-----",VLOOKUP(LeaveTracker[[#This Row],[Employee Name]],Employees[[Employee Name]:[Office]],6))</f>
        <v>-----</v>
      </c>
      <c r="G4143" s="24"/>
      <c r="H4143" s="24"/>
      <c r="I4143" s="57"/>
      <c r="K4143" s="51" t="str">
        <f ca="1">LeaveTracker[[#This Row],[Days]]&amp;" "&amp;LeaveTracker[[#This Row],[Type of Leave]]</f>
        <v xml:space="preserve">0 </v>
      </c>
      <c r="L4143" s="23">
        <f ca="1">NETWORKDAYS(LeaveTracker[[#This Row],[Start Date]],LeaveTracker[[#This Row],[End Date]],lstHolidays)</f>
        <v>0</v>
      </c>
      <c r="M4143" s="27"/>
    </row>
    <row r="4144" spans="4:13" ht="30" customHeight="1" x14ac:dyDescent="0.3">
      <c r="D4144" s="19"/>
      <c r="E4144" s="51" t="str">
        <f>IF(ISBLANK(LeaveTracker[[#This Row],[Employee Name]]),"-----",VLOOKUP(LeaveTracker[[#This Row],[Employee Name]],Employees[[Employee Name]:[Office]],7))</f>
        <v>-----</v>
      </c>
      <c r="F4144" s="51" t="str">
        <f>IF(ISBLANK(LeaveTracker[[#This Row],[Employee Name]]),"-----",VLOOKUP(LeaveTracker[[#This Row],[Employee Name]],Employees[[Employee Name]:[Office]],6))</f>
        <v>-----</v>
      </c>
      <c r="G4144" s="24"/>
      <c r="H4144" s="24"/>
      <c r="I4144" s="57"/>
      <c r="K4144" s="51" t="str">
        <f ca="1">LeaveTracker[[#This Row],[Days]]&amp;" "&amp;LeaveTracker[[#This Row],[Type of Leave]]</f>
        <v xml:space="preserve">0 </v>
      </c>
      <c r="L4144" s="23">
        <f ca="1">NETWORKDAYS(LeaveTracker[[#This Row],[Start Date]],LeaveTracker[[#This Row],[End Date]],lstHolidays)</f>
        <v>0</v>
      </c>
      <c r="M4144" s="27"/>
    </row>
    <row r="4145" spans="4:13" ht="30" customHeight="1" x14ac:dyDescent="0.3">
      <c r="D4145" s="19"/>
      <c r="E4145" s="51" t="str">
        <f>IF(ISBLANK(LeaveTracker[[#This Row],[Employee Name]]),"-----",VLOOKUP(LeaveTracker[[#This Row],[Employee Name]],Employees[[Employee Name]:[Office]],7))</f>
        <v>-----</v>
      </c>
      <c r="F4145" s="51" t="str">
        <f>IF(ISBLANK(LeaveTracker[[#This Row],[Employee Name]]),"-----",VLOOKUP(LeaveTracker[[#This Row],[Employee Name]],Employees[[Employee Name]:[Office]],6))</f>
        <v>-----</v>
      </c>
      <c r="G4145" s="24"/>
      <c r="H4145" s="24"/>
      <c r="I4145" s="57"/>
      <c r="K4145" s="51" t="str">
        <f ca="1">LeaveTracker[[#This Row],[Days]]&amp;" "&amp;LeaveTracker[[#This Row],[Type of Leave]]</f>
        <v xml:space="preserve">0 </v>
      </c>
      <c r="L4145" s="23">
        <f ca="1">NETWORKDAYS(LeaveTracker[[#This Row],[Start Date]],LeaveTracker[[#This Row],[End Date]],lstHolidays)</f>
        <v>0</v>
      </c>
      <c r="M4145" s="27"/>
    </row>
    <row r="4146" spans="4:13" ht="30" customHeight="1" x14ac:dyDescent="0.3">
      <c r="D4146" s="19"/>
      <c r="E4146" s="51" t="str">
        <f>IF(ISBLANK(LeaveTracker[[#This Row],[Employee Name]]),"-----",VLOOKUP(LeaveTracker[[#This Row],[Employee Name]],Employees[[Employee Name]:[Office]],7))</f>
        <v>-----</v>
      </c>
      <c r="F4146" s="51" t="str">
        <f>IF(ISBLANK(LeaveTracker[[#This Row],[Employee Name]]),"-----",VLOOKUP(LeaveTracker[[#This Row],[Employee Name]],Employees[[Employee Name]:[Office]],6))</f>
        <v>-----</v>
      </c>
      <c r="G4146" s="24"/>
      <c r="H4146" s="24"/>
      <c r="I4146" s="57"/>
      <c r="K4146" s="51" t="str">
        <f ca="1">LeaveTracker[[#This Row],[Days]]&amp;" "&amp;LeaveTracker[[#This Row],[Type of Leave]]</f>
        <v xml:space="preserve">0 </v>
      </c>
      <c r="L4146" s="23">
        <f ca="1">NETWORKDAYS(LeaveTracker[[#This Row],[Start Date]],LeaveTracker[[#This Row],[End Date]],lstHolidays)</f>
        <v>0</v>
      </c>
      <c r="M4146" s="27"/>
    </row>
    <row r="4147" spans="4:13" ht="30" customHeight="1" x14ac:dyDescent="0.3">
      <c r="D4147" s="19"/>
      <c r="E4147" s="51" t="str">
        <f>IF(ISBLANK(LeaveTracker[[#This Row],[Employee Name]]),"-----",VLOOKUP(LeaveTracker[[#This Row],[Employee Name]],Employees[[Employee Name]:[Office]],7))</f>
        <v>-----</v>
      </c>
      <c r="F4147" s="51" t="str">
        <f>IF(ISBLANK(LeaveTracker[[#This Row],[Employee Name]]),"-----",VLOOKUP(LeaveTracker[[#This Row],[Employee Name]],Employees[[Employee Name]:[Office]],6))</f>
        <v>-----</v>
      </c>
      <c r="G4147" s="24"/>
      <c r="H4147" s="24"/>
      <c r="I4147" s="57"/>
      <c r="K4147" s="51" t="str">
        <f ca="1">LeaveTracker[[#This Row],[Days]]&amp;" "&amp;LeaveTracker[[#This Row],[Type of Leave]]</f>
        <v xml:space="preserve">0 </v>
      </c>
      <c r="L4147" s="23">
        <f ca="1">NETWORKDAYS(LeaveTracker[[#This Row],[Start Date]],LeaveTracker[[#This Row],[End Date]],lstHolidays)</f>
        <v>0</v>
      </c>
      <c r="M4147" s="27"/>
    </row>
    <row r="4148" spans="4:13" ht="30" customHeight="1" x14ac:dyDescent="0.3">
      <c r="D4148" s="19"/>
      <c r="E4148" s="51" t="str">
        <f>IF(ISBLANK(LeaveTracker[[#This Row],[Employee Name]]),"-----",VLOOKUP(LeaveTracker[[#This Row],[Employee Name]],Employees[[Employee Name]:[Office]],7))</f>
        <v>-----</v>
      </c>
      <c r="F4148" s="51" t="str">
        <f>IF(ISBLANK(LeaveTracker[[#This Row],[Employee Name]]),"-----",VLOOKUP(LeaveTracker[[#This Row],[Employee Name]],Employees[[Employee Name]:[Office]],6))</f>
        <v>-----</v>
      </c>
      <c r="G4148" s="24"/>
      <c r="H4148" s="24"/>
      <c r="I4148" s="57"/>
      <c r="K4148" s="51" t="str">
        <f ca="1">LeaveTracker[[#This Row],[Days]]&amp;" "&amp;LeaveTracker[[#This Row],[Type of Leave]]</f>
        <v xml:space="preserve">0 </v>
      </c>
      <c r="L4148" s="23">
        <f ca="1">NETWORKDAYS(LeaveTracker[[#This Row],[Start Date]],LeaveTracker[[#This Row],[End Date]],lstHolidays)</f>
        <v>0</v>
      </c>
      <c r="M4148" s="27"/>
    </row>
    <row r="4149" spans="4:13" ht="30" customHeight="1" x14ac:dyDescent="0.3">
      <c r="D4149" s="19"/>
      <c r="E4149" s="51" t="str">
        <f>IF(ISBLANK(LeaveTracker[[#This Row],[Employee Name]]),"-----",VLOOKUP(LeaveTracker[[#This Row],[Employee Name]],Employees[[Employee Name]:[Office]],7))</f>
        <v>-----</v>
      </c>
      <c r="F4149" s="51" t="str">
        <f>IF(ISBLANK(LeaveTracker[[#This Row],[Employee Name]]),"-----",VLOOKUP(LeaveTracker[[#This Row],[Employee Name]],Employees[[Employee Name]:[Office]],6))</f>
        <v>-----</v>
      </c>
      <c r="G4149" s="24"/>
      <c r="H4149" s="24"/>
      <c r="I4149" s="57"/>
      <c r="K4149" s="51" t="str">
        <f ca="1">LeaveTracker[[#This Row],[Days]]&amp;" "&amp;LeaveTracker[[#This Row],[Type of Leave]]</f>
        <v xml:space="preserve">0 </v>
      </c>
      <c r="L4149" s="23">
        <f ca="1">NETWORKDAYS(LeaveTracker[[#This Row],[Start Date]],LeaveTracker[[#This Row],[End Date]],lstHolidays)</f>
        <v>0</v>
      </c>
      <c r="M4149" s="27"/>
    </row>
    <row r="4150" spans="4:13" ht="30" customHeight="1" x14ac:dyDescent="0.3">
      <c r="D4150" s="19"/>
      <c r="E4150" s="51" t="str">
        <f>IF(ISBLANK(LeaveTracker[[#This Row],[Employee Name]]),"-----",VLOOKUP(LeaveTracker[[#This Row],[Employee Name]],Employees[[Employee Name]:[Office]],7))</f>
        <v>-----</v>
      </c>
      <c r="F4150" s="51" t="str">
        <f>IF(ISBLANK(LeaveTracker[[#This Row],[Employee Name]]),"-----",VLOOKUP(LeaveTracker[[#This Row],[Employee Name]],Employees[[Employee Name]:[Office]],6))</f>
        <v>-----</v>
      </c>
      <c r="G4150" s="24"/>
      <c r="H4150" s="24"/>
      <c r="I4150" s="57"/>
      <c r="K4150" s="51" t="str">
        <f ca="1">LeaveTracker[[#This Row],[Days]]&amp;" "&amp;LeaveTracker[[#This Row],[Type of Leave]]</f>
        <v xml:space="preserve">0 </v>
      </c>
      <c r="L4150" s="23">
        <f ca="1">NETWORKDAYS(LeaveTracker[[#This Row],[Start Date]],LeaveTracker[[#This Row],[End Date]],lstHolidays)</f>
        <v>0</v>
      </c>
      <c r="M4150" s="27"/>
    </row>
    <row r="4151" spans="4:13" ht="30" customHeight="1" x14ac:dyDescent="0.3">
      <c r="D4151" s="19"/>
      <c r="E4151" s="51" t="str">
        <f>IF(ISBLANK(LeaveTracker[[#This Row],[Employee Name]]),"-----",VLOOKUP(LeaveTracker[[#This Row],[Employee Name]],Employees[[Employee Name]:[Office]],7))</f>
        <v>-----</v>
      </c>
      <c r="F4151" s="51" t="str">
        <f>IF(ISBLANK(LeaveTracker[[#This Row],[Employee Name]]),"-----",VLOOKUP(LeaveTracker[[#This Row],[Employee Name]],Employees[[Employee Name]:[Office]],6))</f>
        <v>-----</v>
      </c>
      <c r="G4151" s="24"/>
      <c r="H4151" s="24"/>
      <c r="I4151" s="57"/>
      <c r="K4151" s="51" t="str">
        <f ca="1">LeaveTracker[[#This Row],[Days]]&amp;" "&amp;LeaveTracker[[#This Row],[Type of Leave]]</f>
        <v xml:space="preserve">0 </v>
      </c>
      <c r="L4151" s="23">
        <f ca="1">NETWORKDAYS(LeaveTracker[[#This Row],[Start Date]],LeaveTracker[[#This Row],[End Date]],lstHolidays)</f>
        <v>0</v>
      </c>
      <c r="M4151" s="27"/>
    </row>
    <row r="4152" spans="4:13" ht="30" customHeight="1" x14ac:dyDescent="0.3">
      <c r="D4152" s="19"/>
      <c r="E4152" s="51" t="str">
        <f>IF(ISBLANK(LeaveTracker[[#This Row],[Employee Name]]),"-----",VLOOKUP(LeaveTracker[[#This Row],[Employee Name]],Employees[[Employee Name]:[Office]],7))</f>
        <v>-----</v>
      </c>
      <c r="F4152" s="51" t="str">
        <f>IF(ISBLANK(LeaveTracker[[#This Row],[Employee Name]]),"-----",VLOOKUP(LeaveTracker[[#This Row],[Employee Name]],Employees[[Employee Name]:[Office]],6))</f>
        <v>-----</v>
      </c>
      <c r="G4152" s="24"/>
      <c r="H4152" s="24"/>
      <c r="I4152" s="57"/>
      <c r="K4152" s="51" t="str">
        <f ca="1">LeaveTracker[[#This Row],[Days]]&amp;" "&amp;LeaveTracker[[#This Row],[Type of Leave]]</f>
        <v xml:space="preserve">0 </v>
      </c>
      <c r="L4152" s="23">
        <f ca="1">NETWORKDAYS(LeaveTracker[[#This Row],[Start Date]],LeaveTracker[[#This Row],[End Date]],lstHolidays)</f>
        <v>0</v>
      </c>
      <c r="M4152" s="27"/>
    </row>
    <row r="4153" spans="4:13" ht="30" customHeight="1" x14ac:dyDescent="0.3">
      <c r="D4153" s="19"/>
      <c r="E4153" s="51" t="str">
        <f>IF(ISBLANK(LeaveTracker[[#This Row],[Employee Name]]),"-----",VLOOKUP(LeaveTracker[[#This Row],[Employee Name]],Employees[[Employee Name]:[Office]],7))</f>
        <v>-----</v>
      </c>
      <c r="F4153" s="51" t="str">
        <f>IF(ISBLANK(LeaveTracker[[#This Row],[Employee Name]]),"-----",VLOOKUP(LeaveTracker[[#This Row],[Employee Name]],Employees[[Employee Name]:[Office]],6))</f>
        <v>-----</v>
      </c>
      <c r="G4153" s="24"/>
      <c r="H4153" s="24"/>
      <c r="I4153" s="57"/>
      <c r="K4153" s="51" t="str">
        <f ca="1">LeaveTracker[[#This Row],[Days]]&amp;" "&amp;LeaveTracker[[#This Row],[Type of Leave]]</f>
        <v xml:space="preserve">0 </v>
      </c>
      <c r="L4153" s="23">
        <f ca="1">NETWORKDAYS(LeaveTracker[[#This Row],[Start Date]],LeaveTracker[[#This Row],[End Date]],lstHolidays)</f>
        <v>0</v>
      </c>
      <c r="M4153" s="27"/>
    </row>
    <row r="4154" spans="4:13" ht="30" customHeight="1" x14ac:dyDescent="0.3">
      <c r="D4154" s="19"/>
      <c r="E4154" s="51" t="str">
        <f>IF(ISBLANK(LeaveTracker[[#This Row],[Employee Name]]),"-----",VLOOKUP(LeaveTracker[[#This Row],[Employee Name]],Employees[[Employee Name]:[Office]],7))</f>
        <v>-----</v>
      </c>
      <c r="F4154" s="51" t="str">
        <f>IF(ISBLANK(LeaveTracker[[#This Row],[Employee Name]]),"-----",VLOOKUP(LeaveTracker[[#This Row],[Employee Name]],Employees[[Employee Name]:[Office]],6))</f>
        <v>-----</v>
      </c>
      <c r="G4154" s="24"/>
      <c r="H4154" s="24"/>
      <c r="I4154" s="57"/>
      <c r="K4154" s="51" t="str">
        <f ca="1">LeaveTracker[[#This Row],[Days]]&amp;" "&amp;LeaveTracker[[#This Row],[Type of Leave]]</f>
        <v xml:space="preserve">0 </v>
      </c>
      <c r="L4154" s="23">
        <f ca="1">NETWORKDAYS(LeaveTracker[[#This Row],[Start Date]],LeaveTracker[[#This Row],[End Date]],lstHolidays)</f>
        <v>0</v>
      </c>
      <c r="M4154" s="27"/>
    </row>
    <row r="4155" spans="4:13" ht="30" customHeight="1" x14ac:dyDescent="0.3">
      <c r="D4155" s="19"/>
      <c r="E4155" s="51" t="str">
        <f>IF(ISBLANK(LeaveTracker[[#This Row],[Employee Name]]),"-----",VLOOKUP(LeaveTracker[[#This Row],[Employee Name]],Employees[[Employee Name]:[Office]],7))</f>
        <v>-----</v>
      </c>
      <c r="F4155" s="51" t="str">
        <f>IF(ISBLANK(LeaveTracker[[#This Row],[Employee Name]]),"-----",VLOOKUP(LeaveTracker[[#This Row],[Employee Name]],Employees[[Employee Name]:[Office]],6))</f>
        <v>-----</v>
      </c>
      <c r="G4155" s="24"/>
      <c r="H4155" s="24"/>
      <c r="I4155" s="57"/>
      <c r="K4155" s="51" t="str">
        <f ca="1">LeaveTracker[[#This Row],[Days]]&amp;" "&amp;LeaveTracker[[#This Row],[Type of Leave]]</f>
        <v xml:space="preserve">0 </v>
      </c>
      <c r="L4155" s="23">
        <f ca="1">NETWORKDAYS(LeaveTracker[[#This Row],[Start Date]],LeaveTracker[[#This Row],[End Date]],lstHolidays)</f>
        <v>0</v>
      </c>
      <c r="M4155" s="27"/>
    </row>
    <row r="4156" spans="4:13" ht="30" customHeight="1" x14ac:dyDescent="0.3">
      <c r="D4156" s="19"/>
      <c r="E4156" s="51" t="str">
        <f>IF(ISBLANK(LeaveTracker[[#This Row],[Employee Name]]),"-----",VLOOKUP(LeaveTracker[[#This Row],[Employee Name]],Employees[[Employee Name]:[Office]],7))</f>
        <v>-----</v>
      </c>
      <c r="F4156" s="51" t="str">
        <f>IF(ISBLANK(LeaveTracker[[#This Row],[Employee Name]]),"-----",VLOOKUP(LeaveTracker[[#This Row],[Employee Name]],Employees[[Employee Name]:[Office]],6))</f>
        <v>-----</v>
      </c>
      <c r="G4156" s="24"/>
      <c r="H4156" s="24"/>
      <c r="I4156" s="57"/>
      <c r="K4156" s="51" t="str">
        <f ca="1">LeaveTracker[[#This Row],[Days]]&amp;" "&amp;LeaveTracker[[#This Row],[Type of Leave]]</f>
        <v xml:space="preserve">0 </v>
      </c>
      <c r="L4156" s="23">
        <f ca="1">NETWORKDAYS(LeaveTracker[[#This Row],[Start Date]],LeaveTracker[[#This Row],[End Date]],lstHolidays)</f>
        <v>0</v>
      </c>
      <c r="M4156" s="27"/>
    </row>
    <row r="4157" spans="4:13" ht="30" customHeight="1" x14ac:dyDescent="0.3">
      <c r="D4157" s="19"/>
      <c r="E4157" s="51" t="str">
        <f>IF(ISBLANK(LeaveTracker[[#This Row],[Employee Name]]),"-----",VLOOKUP(LeaveTracker[[#This Row],[Employee Name]],Employees[[Employee Name]:[Office]],7))</f>
        <v>-----</v>
      </c>
      <c r="F4157" s="51" t="str">
        <f>IF(ISBLANK(LeaveTracker[[#This Row],[Employee Name]]),"-----",VLOOKUP(LeaveTracker[[#This Row],[Employee Name]],Employees[[Employee Name]:[Office]],6))</f>
        <v>-----</v>
      </c>
      <c r="G4157" s="24"/>
      <c r="H4157" s="24"/>
      <c r="I4157" s="57"/>
      <c r="K4157" s="51" t="str">
        <f ca="1">LeaveTracker[[#This Row],[Days]]&amp;" "&amp;LeaveTracker[[#This Row],[Type of Leave]]</f>
        <v xml:space="preserve">0 </v>
      </c>
      <c r="L4157" s="23">
        <f ca="1">NETWORKDAYS(LeaveTracker[[#This Row],[Start Date]],LeaveTracker[[#This Row],[End Date]],lstHolidays)</f>
        <v>0</v>
      </c>
      <c r="M4157" s="27"/>
    </row>
    <row r="4158" spans="4:13" ht="30" customHeight="1" x14ac:dyDescent="0.3">
      <c r="D4158" s="19"/>
      <c r="E4158" s="51" t="str">
        <f>IF(ISBLANK(LeaveTracker[[#This Row],[Employee Name]]),"-----",VLOOKUP(LeaveTracker[[#This Row],[Employee Name]],Employees[[Employee Name]:[Office]],7))</f>
        <v>-----</v>
      </c>
      <c r="F4158" s="51" t="str">
        <f>IF(ISBLANK(LeaveTracker[[#This Row],[Employee Name]]),"-----",VLOOKUP(LeaveTracker[[#This Row],[Employee Name]],Employees[[Employee Name]:[Office]],6))</f>
        <v>-----</v>
      </c>
      <c r="G4158" s="24"/>
      <c r="H4158" s="24"/>
      <c r="I4158" s="57"/>
      <c r="K4158" s="51" t="str">
        <f ca="1">LeaveTracker[[#This Row],[Days]]&amp;" "&amp;LeaveTracker[[#This Row],[Type of Leave]]</f>
        <v xml:space="preserve">0 </v>
      </c>
      <c r="L4158" s="23">
        <f ca="1">NETWORKDAYS(LeaveTracker[[#This Row],[Start Date]],LeaveTracker[[#This Row],[End Date]],lstHolidays)</f>
        <v>0</v>
      </c>
      <c r="M4158" s="27"/>
    </row>
    <row r="4159" spans="4:13" ht="30" customHeight="1" x14ac:dyDescent="0.3">
      <c r="D4159" s="19"/>
      <c r="E4159" s="51" t="str">
        <f>IF(ISBLANK(LeaveTracker[[#This Row],[Employee Name]]),"-----",VLOOKUP(LeaveTracker[[#This Row],[Employee Name]],Employees[[Employee Name]:[Office]],7))</f>
        <v>-----</v>
      </c>
      <c r="F4159" s="51" t="str">
        <f>IF(ISBLANK(LeaveTracker[[#This Row],[Employee Name]]),"-----",VLOOKUP(LeaveTracker[[#This Row],[Employee Name]],Employees[[Employee Name]:[Office]],6))</f>
        <v>-----</v>
      </c>
      <c r="G4159" s="24"/>
      <c r="H4159" s="24"/>
      <c r="I4159" s="57"/>
      <c r="K4159" s="51" t="str">
        <f ca="1">LeaveTracker[[#This Row],[Days]]&amp;" "&amp;LeaveTracker[[#This Row],[Type of Leave]]</f>
        <v xml:space="preserve">0 </v>
      </c>
      <c r="L4159" s="23">
        <f ca="1">NETWORKDAYS(LeaveTracker[[#This Row],[Start Date]],LeaveTracker[[#This Row],[End Date]],lstHolidays)</f>
        <v>0</v>
      </c>
      <c r="M4159" s="27"/>
    </row>
    <row r="4160" spans="4:13" ht="30" customHeight="1" x14ac:dyDescent="0.3">
      <c r="D4160" s="19"/>
      <c r="E4160" s="51" t="str">
        <f>IF(ISBLANK(LeaveTracker[[#This Row],[Employee Name]]),"-----",VLOOKUP(LeaveTracker[[#This Row],[Employee Name]],Employees[[Employee Name]:[Office]],7))</f>
        <v>-----</v>
      </c>
      <c r="F4160" s="51" t="str">
        <f>IF(ISBLANK(LeaveTracker[[#This Row],[Employee Name]]),"-----",VLOOKUP(LeaveTracker[[#This Row],[Employee Name]],Employees[[Employee Name]:[Office]],6))</f>
        <v>-----</v>
      </c>
      <c r="G4160" s="24"/>
      <c r="H4160" s="24"/>
      <c r="I4160" s="57"/>
      <c r="K4160" s="51" t="str">
        <f ca="1">LeaveTracker[[#This Row],[Days]]&amp;" "&amp;LeaveTracker[[#This Row],[Type of Leave]]</f>
        <v xml:space="preserve">0 </v>
      </c>
      <c r="L4160" s="23">
        <f ca="1">NETWORKDAYS(LeaveTracker[[#This Row],[Start Date]],LeaveTracker[[#This Row],[End Date]],lstHolidays)</f>
        <v>0</v>
      </c>
      <c r="M4160" s="27"/>
    </row>
    <row r="4161" spans="4:13" ht="30" customHeight="1" x14ac:dyDescent="0.3">
      <c r="D4161" s="19"/>
      <c r="E4161" s="51" t="str">
        <f>IF(ISBLANK(LeaveTracker[[#This Row],[Employee Name]]),"-----",VLOOKUP(LeaveTracker[[#This Row],[Employee Name]],Employees[[Employee Name]:[Office]],7))</f>
        <v>-----</v>
      </c>
      <c r="F4161" s="51" t="str">
        <f>IF(ISBLANK(LeaveTracker[[#This Row],[Employee Name]]),"-----",VLOOKUP(LeaveTracker[[#This Row],[Employee Name]],Employees[[Employee Name]:[Office]],6))</f>
        <v>-----</v>
      </c>
      <c r="G4161" s="24"/>
      <c r="H4161" s="24"/>
      <c r="I4161" s="57"/>
      <c r="K4161" s="51" t="str">
        <f ca="1">LeaveTracker[[#This Row],[Days]]&amp;" "&amp;LeaveTracker[[#This Row],[Type of Leave]]</f>
        <v xml:space="preserve">0 </v>
      </c>
      <c r="L4161" s="23">
        <f ca="1">NETWORKDAYS(LeaveTracker[[#This Row],[Start Date]],LeaveTracker[[#This Row],[End Date]],lstHolidays)</f>
        <v>0</v>
      </c>
      <c r="M4161" s="27"/>
    </row>
    <row r="4162" spans="4:13" ht="30" customHeight="1" x14ac:dyDescent="0.3">
      <c r="D4162" s="19"/>
      <c r="E4162" s="51" t="str">
        <f>IF(ISBLANK(LeaveTracker[[#This Row],[Employee Name]]),"-----",VLOOKUP(LeaveTracker[[#This Row],[Employee Name]],Employees[[Employee Name]:[Office]],7))</f>
        <v>-----</v>
      </c>
      <c r="F4162" s="51" t="str">
        <f>IF(ISBLANK(LeaveTracker[[#This Row],[Employee Name]]),"-----",VLOOKUP(LeaveTracker[[#This Row],[Employee Name]],Employees[[Employee Name]:[Office]],6))</f>
        <v>-----</v>
      </c>
      <c r="G4162" s="24"/>
      <c r="H4162" s="24"/>
      <c r="I4162" s="57"/>
      <c r="K4162" s="51" t="str">
        <f ca="1">LeaveTracker[[#This Row],[Days]]&amp;" "&amp;LeaveTracker[[#This Row],[Type of Leave]]</f>
        <v xml:space="preserve">0 </v>
      </c>
      <c r="L4162" s="23">
        <f ca="1">NETWORKDAYS(LeaveTracker[[#This Row],[Start Date]],LeaveTracker[[#This Row],[End Date]],lstHolidays)</f>
        <v>0</v>
      </c>
      <c r="M4162" s="27"/>
    </row>
    <row r="4163" spans="4:13" ht="30" customHeight="1" x14ac:dyDescent="0.3">
      <c r="D4163" s="19"/>
      <c r="E4163" s="51" t="str">
        <f>IF(ISBLANK(LeaveTracker[[#This Row],[Employee Name]]),"-----",VLOOKUP(LeaveTracker[[#This Row],[Employee Name]],Employees[[Employee Name]:[Office]],7))</f>
        <v>-----</v>
      </c>
      <c r="F4163" s="51" t="str">
        <f>IF(ISBLANK(LeaveTracker[[#This Row],[Employee Name]]),"-----",VLOOKUP(LeaveTracker[[#This Row],[Employee Name]],Employees[[Employee Name]:[Office]],6))</f>
        <v>-----</v>
      </c>
      <c r="G4163" s="24"/>
      <c r="H4163" s="24"/>
      <c r="I4163" s="57"/>
      <c r="K4163" s="51" t="str">
        <f ca="1">LeaveTracker[[#This Row],[Days]]&amp;" "&amp;LeaveTracker[[#This Row],[Type of Leave]]</f>
        <v xml:space="preserve">0 </v>
      </c>
      <c r="L4163" s="23">
        <f ca="1">NETWORKDAYS(LeaveTracker[[#This Row],[Start Date]],LeaveTracker[[#This Row],[End Date]],lstHolidays)</f>
        <v>0</v>
      </c>
      <c r="M4163" s="27"/>
    </row>
    <row r="4164" spans="4:13" ht="30" customHeight="1" x14ac:dyDescent="0.3">
      <c r="D4164" s="19"/>
      <c r="E4164" s="51" t="str">
        <f>IF(ISBLANK(LeaveTracker[[#This Row],[Employee Name]]),"-----",VLOOKUP(LeaveTracker[[#This Row],[Employee Name]],Employees[[Employee Name]:[Office]],7))</f>
        <v>-----</v>
      </c>
      <c r="F4164" s="51" t="str">
        <f>IF(ISBLANK(LeaveTracker[[#This Row],[Employee Name]]),"-----",VLOOKUP(LeaveTracker[[#This Row],[Employee Name]],Employees[[Employee Name]:[Office]],6))</f>
        <v>-----</v>
      </c>
      <c r="G4164" s="24"/>
      <c r="H4164" s="24"/>
      <c r="I4164" s="57"/>
      <c r="K4164" s="51" t="str">
        <f ca="1">LeaveTracker[[#This Row],[Days]]&amp;" "&amp;LeaveTracker[[#This Row],[Type of Leave]]</f>
        <v xml:space="preserve">0 </v>
      </c>
      <c r="L4164" s="23">
        <f ca="1">NETWORKDAYS(LeaveTracker[[#This Row],[Start Date]],LeaveTracker[[#This Row],[End Date]],lstHolidays)</f>
        <v>0</v>
      </c>
      <c r="M4164" s="27"/>
    </row>
    <row r="4165" spans="4:13" ht="30" customHeight="1" x14ac:dyDescent="0.3">
      <c r="D4165" s="19"/>
      <c r="E4165" s="51" t="str">
        <f>IF(ISBLANK(LeaveTracker[[#This Row],[Employee Name]]),"-----",VLOOKUP(LeaveTracker[[#This Row],[Employee Name]],Employees[[Employee Name]:[Office]],7))</f>
        <v>-----</v>
      </c>
      <c r="F4165" s="51" t="str">
        <f>IF(ISBLANK(LeaveTracker[[#This Row],[Employee Name]]),"-----",VLOOKUP(LeaveTracker[[#This Row],[Employee Name]],Employees[[Employee Name]:[Office]],6))</f>
        <v>-----</v>
      </c>
      <c r="G4165" s="24"/>
      <c r="H4165" s="24"/>
      <c r="I4165" s="57"/>
      <c r="K4165" s="51" t="str">
        <f ca="1">LeaveTracker[[#This Row],[Days]]&amp;" "&amp;LeaveTracker[[#This Row],[Type of Leave]]</f>
        <v xml:space="preserve">0 </v>
      </c>
      <c r="L4165" s="23">
        <f ca="1">NETWORKDAYS(LeaveTracker[[#This Row],[Start Date]],LeaveTracker[[#This Row],[End Date]],lstHolidays)</f>
        <v>0</v>
      </c>
      <c r="M4165" s="27"/>
    </row>
    <row r="4166" spans="4:13" ht="30" customHeight="1" x14ac:dyDescent="0.3">
      <c r="D4166" s="19"/>
      <c r="E4166" s="51" t="str">
        <f>IF(ISBLANK(LeaveTracker[[#This Row],[Employee Name]]),"-----",VLOOKUP(LeaveTracker[[#This Row],[Employee Name]],Employees[[Employee Name]:[Office]],7))</f>
        <v>-----</v>
      </c>
      <c r="F4166" s="51" t="str">
        <f>IF(ISBLANK(LeaveTracker[[#This Row],[Employee Name]]),"-----",VLOOKUP(LeaveTracker[[#This Row],[Employee Name]],Employees[[Employee Name]:[Office]],6))</f>
        <v>-----</v>
      </c>
      <c r="G4166" s="24"/>
      <c r="H4166" s="24"/>
      <c r="I4166" s="57"/>
      <c r="K4166" s="51" t="str">
        <f ca="1">LeaveTracker[[#This Row],[Days]]&amp;" "&amp;LeaveTracker[[#This Row],[Type of Leave]]</f>
        <v xml:space="preserve">0 </v>
      </c>
      <c r="L4166" s="23">
        <f ca="1">NETWORKDAYS(LeaveTracker[[#This Row],[Start Date]],LeaveTracker[[#This Row],[End Date]],lstHolidays)</f>
        <v>0</v>
      </c>
      <c r="M4166" s="27"/>
    </row>
    <row r="4167" spans="4:13" ht="30" customHeight="1" x14ac:dyDescent="0.3">
      <c r="D4167" s="19"/>
      <c r="E4167" s="51" t="str">
        <f>IF(ISBLANK(LeaveTracker[[#This Row],[Employee Name]]),"-----",VLOOKUP(LeaveTracker[[#This Row],[Employee Name]],Employees[[Employee Name]:[Office]],7))</f>
        <v>-----</v>
      </c>
      <c r="F4167" s="51" t="str">
        <f>IF(ISBLANK(LeaveTracker[[#This Row],[Employee Name]]),"-----",VLOOKUP(LeaveTracker[[#This Row],[Employee Name]],Employees[[Employee Name]:[Office]],6))</f>
        <v>-----</v>
      </c>
      <c r="G4167" s="24"/>
      <c r="H4167" s="24"/>
      <c r="I4167" s="57"/>
      <c r="K4167" s="51" t="str">
        <f ca="1">LeaveTracker[[#This Row],[Days]]&amp;" "&amp;LeaveTracker[[#This Row],[Type of Leave]]</f>
        <v xml:space="preserve">0 </v>
      </c>
      <c r="L4167" s="23">
        <f ca="1">NETWORKDAYS(LeaveTracker[[#This Row],[Start Date]],LeaveTracker[[#This Row],[End Date]],lstHolidays)</f>
        <v>0</v>
      </c>
      <c r="M4167" s="27"/>
    </row>
    <row r="4168" spans="4:13" ht="30" customHeight="1" x14ac:dyDescent="0.3">
      <c r="D4168" s="19"/>
      <c r="E4168" s="51" t="str">
        <f>IF(ISBLANK(LeaveTracker[[#This Row],[Employee Name]]),"-----",VLOOKUP(LeaveTracker[[#This Row],[Employee Name]],Employees[[Employee Name]:[Office]],7))</f>
        <v>-----</v>
      </c>
      <c r="F4168" s="51" t="str">
        <f>IF(ISBLANK(LeaveTracker[[#This Row],[Employee Name]]),"-----",VLOOKUP(LeaveTracker[[#This Row],[Employee Name]],Employees[[Employee Name]:[Office]],6))</f>
        <v>-----</v>
      </c>
      <c r="G4168" s="24"/>
      <c r="H4168" s="24"/>
      <c r="I4168" s="57"/>
      <c r="K4168" s="51" t="str">
        <f ca="1">LeaveTracker[[#This Row],[Days]]&amp;" "&amp;LeaveTracker[[#This Row],[Type of Leave]]</f>
        <v xml:space="preserve">0 </v>
      </c>
      <c r="L4168" s="23">
        <f ca="1">NETWORKDAYS(LeaveTracker[[#This Row],[Start Date]],LeaveTracker[[#This Row],[End Date]],lstHolidays)</f>
        <v>0</v>
      </c>
      <c r="M4168" s="27"/>
    </row>
    <row r="4169" spans="4:13" ht="30" customHeight="1" x14ac:dyDescent="0.3">
      <c r="D4169" s="19"/>
      <c r="E4169" s="51" t="str">
        <f>IF(ISBLANK(LeaveTracker[[#This Row],[Employee Name]]),"-----",VLOOKUP(LeaveTracker[[#This Row],[Employee Name]],Employees[[Employee Name]:[Office]],7))</f>
        <v>-----</v>
      </c>
      <c r="F4169" s="51" t="str">
        <f>IF(ISBLANK(LeaveTracker[[#This Row],[Employee Name]]),"-----",VLOOKUP(LeaveTracker[[#This Row],[Employee Name]],Employees[[Employee Name]:[Office]],6))</f>
        <v>-----</v>
      </c>
      <c r="G4169" s="24"/>
      <c r="H4169" s="24"/>
      <c r="I4169" s="57"/>
      <c r="K4169" s="51" t="str">
        <f ca="1">LeaveTracker[[#This Row],[Days]]&amp;" "&amp;LeaveTracker[[#This Row],[Type of Leave]]</f>
        <v xml:space="preserve">0 </v>
      </c>
      <c r="L4169" s="23">
        <f ca="1">NETWORKDAYS(LeaveTracker[[#This Row],[Start Date]],LeaveTracker[[#This Row],[End Date]],lstHolidays)</f>
        <v>0</v>
      </c>
      <c r="M4169" s="27"/>
    </row>
    <row r="4170" spans="4:13" ht="30" customHeight="1" x14ac:dyDescent="0.3">
      <c r="D4170" s="19"/>
      <c r="E4170" s="51" t="str">
        <f>IF(ISBLANK(LeaveTracker[[#This Row],[Employee Name]]),"-----",VLOOKUP(LeaveTracker[[#This Row],[Employee Name]],Employees[[Employee Name]:[Office]],7))</f>
        <v>-----</v>
      </c>
      <c r="F4170" s="51" t="str">
        <f>IF(ISBLANK(LeaveTracker[[#This Row],[Employee Name]]),"-----",VLOOKUP(LeaveTracker[[#This Row],[Employee Name]],Employees[[Employee Name]:[Office]],6))</f>
        <v>-----</v>
      </c>
      <c r="G4170" s="24"/>
      <c r="H4170" s="24"/>
      <c r="I4170" s="57"/>
      <c r="K4170" s="51" t="str">
        <f ca="1">LeaveTracker[[#This Row],[Days]]&amp;" "&amp;LeaveTracker[[#This Row],[Type of Leave]]</f>
        <v xml:space="preserve">0 </v>
      </c>
      <c r="L4170" s="23">
        <f ca="1">NETWORKDAYS(LeaveTracker[[#This Row],[Start Date]],LeaveTracker[[#This Row],[End Date]],lstHolidays)</f>
        <v>0</v>
      </c>
      <c r="M4170" s="27"/>
    </row>
    <row r="4171" spans="4:13" ht="30" customHeight="1" x14ac:dyDescent="0.3">
      <c r="D4171" s="19"/>
      <c r="E4171" s="51" t="str">
        <f>IF(ISBLANK(LeaveTracker[[#This Row],[Employee Name]]),"-----",VLOOKUP(LeaveTracker[[#This Row],[Employee Name]],Employees[[Employee Name]:[Office]],7))</f>
        <v>-----</v>
      </c>
      <c r="F4171" s="51" t="str">
        <f>IF(ISBLANK(LeaveTracker[[#This Row],[Employee Name]]),"-----",VLOOKUP(LeaveTracker[[#This Row],[Employee Name]],Employees[[Employee Name]:[Office]],6))</f>
        <v>-----</v>
      </c>
      <c r="G4171" s="24"/>
      <c r="H4171" s="24"/>
      <c r="I4171" s="57"/>
      <c r="K4171" s="51" t="str">
        <f ca="1">LeaveTracker[[#This Row],[Days]]&amp;" "&amp;LeaveTracker[[#This Row],[Type of Leave]]</f>
        <v xml:space="preserve">0 </v>
      </c>
      <c r="L4171" s="23">
        <f ca="1">NETWORKDAYS(LeaveTracker[[#This Row],[Start Date]],LeaveTracker[[#This Row],[End Date]],lstHolidays)</f>
        <v>0</v>
      </c>
      <c r="M4171" s="27"/>
    </row>
    <row r="4172" spans="4:13" ht="30" customHeight="1" x14ac:dyDescent="0.3">
      <c r="D4172" s="19"/>
      <c r="E4172" s="51" t="str">
        <f>IF(ISBLANK(LeaveTracker[[#This Row],[Employee Name]]),"-----",VLOOKUP(LeaveTracker[[#This Row],[Employee Name]],Employees[[Employee Name]:[Office]],7))</f>
        <v>-----</v>
      </c>
      <c r="F4172" s="51" t="str">
        <f>IF(ISBLANK(LeaveTracker[[#This Row],[Employee Name]]),"-----",VLOOKUP(LeaveTracker[[#This Row],[Employee Name]],Employees[[Employee Name]:[Office]],6))</f>
        <v>-----</v>
      </c>
      <c r="G4172" s="24"/>
      <c r="H4172" s="24"/>
      <c r="I4172" s="57"/>
      <c r="K4172" s="51" t="str">
        <f ca="1">LeaveTracker[[#This Row],[Days]]&amp;" "&amp;LeaveTracker[[#This Row],[Type of Leave]]</f>
        <v xml:space="preserve">0 </v>
      </c>
      <c r="L4172" s="23">
        <f ca="1">NETWORKDAYS(LeaveTracker[[#This Row],[Start Date]],LeaveTracker[[#This Row],[End Date]],lstHolidays)</f>
        <v>0</v>
      </c>
      <c r="M4172" s="27"/>
    </row>
    <row r="4173" spans="4:13" ht="30" customHeight="1" x14ac:dyDescent="0.3">
      <c r="D4173" s="19"/>
      <c r="E4173" s="51" t="str">
        <f>IF(ISBLANK(LeaveTracker[[#This Row],[Employee Name]]),"-----",VLOOKUP(LeaveTracker[[#This Row],[Employee Name]],Employees[[Employee Name]:[Office]],7))</f>
        <v>-----</v>
      </c>
      <c r="F4173" s="51" t="str">
        <f>IF(ISBLANK(LeaveTracker[[#This Row],[Employee Name]]),"-----",VLOOKUP(LeaveTracker[[#This Row],[Employee Name]],Employees[[Employee Name]:[Office]],6))</f>
        <v>-----</v>
      </c>
      <c r="G4173" s="24"/>
      <c r="H4173" s="24"/>
      <c r="I4173" s="57"/>
      <c r="K4173" s="51" t="str">
        <f ca="1">LeaveTracker[[#This Row],[Days]]&amp;" "&amp;LeaveTracker[[#This Row],[Type of Leave]]</f>
        <v xml:space="preserve">0 </v>
      </c>
      <c r="L4173" s="23">
        <f ca="1">NETWORKDAYS(LeaveTracker[[#This Row],[Start Date]],LeaveTracker[[#This Row],[End Date]],lstHolidays)</f>
        <v>0</v>
      </c>
      <c r="M4173" s="27"/>
    </row>
    <row r="4174" spans="4:13" ht="30" customHeight="1" x14ac:dyDescent="0.3">
      <c r="D4174" s="19"/>
      <c r="E4174" s="51" t="str">
        <f>IF(ISBLANK(LeaveTracker[[#This Row],[Employee Name]]),"-----",VLOOKUP(LeaveTracker[[#This Row],[Employee Name]],Employees[[Employee Name]:[Office]],7))</f>
        <v>-----</v>
      </c>
      <c r="F4174" s="51" t="str">
        <f>IF(ISBLANK(LeaveTracker[[#This Row],[Employee Name]]),"-----",VLOOKUP(LeaveTracker[[#This Row],[Employee Name]],Employees[[Employee Name]:[Office]],6))</f>
        <v>-----</v>
      </c>
      <c r="G4174" s="24"/>
      <c r="H4174" s="24"/>
      <c r="I4174" s="57"/>
      <c r="K4174" s="51" t="str">
        <f ca="1">LeaveTracker[[#This Row],[Days]]&amp;" "&amp;LeaveTracker[[#This Row],[Type of Leave]]</f>
        <v xml:space="preserve">0 </v>
      </c>
      <c r="L4174" s="23">
        <f ca="1">NETWORKDAYS(LeaveTracker[[#This Row],[Start Date]],LeaveTracker[[#This Row],[End Date]],lstHolidays)</f>
        <v>0</v>
      </c>
      <c r="M4174" s="27"/>
    </row>
    <row r="4175" spans="4:13" ht="30" customHeight="1" x14ac:dyDescent="0.3">
      <c r="D4175" s="19"/>
      <c r="E4175" s="51" t="str">
        <f>IF(ISBLANK(LeaveTracker[[#This Row],[Employee Name]]),"-----",VLOOKUP(LeaveTracker[[#This Row],[Employee Name]],Employees[[Employee Name]:[Office]],7))</f>
        <v>-----</v>
      </c>
      <c r="F4175" s="51" t="str">
        <f>IF(ISBLANK(LeaveTracker[[#This Row],[Employee Name]]),"-----",VLOOKUP(LeaveTracker[[#This Row],[Employee Name]],Employees[[Employee Name]:[Office]],6))</f>
        <v>-----</v>
      </c>
      <c r="G4175" s="24"/>
      <c r="H4175" s="24"/>
      <c r="I4175" s="57"/>
      <c r="K4175" s="51" t="str">
        <f ca="1">LeaveTracker[[#This Row],[Days]]&amp;" "&amp;LeaveTracker[[#This Row],[Type of Leave]]</f>
        <v xml:space="preserve">0 </v>
      </c>
      <c r="L4175" s="23">
        <f ca="1">NETWORKDAYS(LeaveTracker[[#This Row],[Start Date]],LeaveTracker[[#This Row],[End Date]],lstHolidays)</f>
        <v>0</v>
      </c>
      <c r="M4175" s="27"/>
    </row>
    <row r="4176" spans="4:13" ht="30" customHeight="1" x14ac:dyDescent="0.3">
      <c r="D4176" s="19"/>
      <c r="E4176" s="51" t="str">
        <f>IF(ISBLANK(LeaveTracker[[#This Row],[Employee Name]]),"-----",VLOOKUP(LeaveTracker[[#This Row],[Employee Name]],Employees[[Employee Name]:[Office]],7))</f>
        <v>-----</v>
      </c>
      <c r="F4176" s="51" t="str">
        <f>IF(ISBLANK(LeaveTracker[[#This Row],[Employee Name]]),"-----",VLOOKUP(LeaveTracker[[#This Row],[Employee Name]],Employees[[Employee Name]:[Office]],6))</f>
        <v>-----</v>
      </c>
      <c r="G4176" s="24"/>
      <c r="H4176" s="24"/>
      <c r="I4176" s="57"/>
      <c r="K4176" s="51" t="str">
        <f ca="1">LeaveTracker[[#This Row],[Days]]&amp;" "&amp;LeaveTracker[[#This Row],[Type of Leave]]</f>
        <v xml:space="preserve">0 </v>
      </c>
      <c r="L4176" s="23">
        <f ca="1">NETWORKDAYS(LeaveTracker[[#This Row],[Start Date]],LeaveTracker[[#This Row],[End Date]],lstHolidays)</f>
        <v>0</v>
      </c>
      <c r="M4176" s="27"/>
    </row>
    <row r="4177" spans="4:13" ht="30" customHeight="1" x14ac:dyDescent="0.3">
      <c r="D4177" s="19"/>
      <c r="E4177" s="51" t="str">
        <f>IF(ISBLANK(LeaveTracker[[#This Row],[Employee Name]]),"-----",VLOOKUP(LeaveTracker[[#This Row],[Employee Name]],Employees[[Employee Name]:[Office]],7))</f>
        <v>-----</v>
      </c>
      <c r="F4177" s="51" t="str">
        <f>IF(ISBLANK(LeaveTracker[[#This Row],[Employee Name]]),"-----",VLOOKUP(LeaveTracker[[#This Row],[Employee Name]],Employees[[Employee Name]:[Office]],6))</f>
        <v>-----</v>
      </c>
      <c r="G4177" s="24"/>
      <c r="H4177" s="24"/>
      <c r="I4177" s="57"/>
      <c r="K4177" s="51" t="str">
        <f ca="1">LeaveTracker[[#This Row],[Days]]&amp;" "&amp;LeaveTracker[[#This Row],[Type of Leave]]</f>
        <v xml:space="preserve">0 </v>
      </c>
      <c r="L4177" s="23">
        <f ca="1">NETWORKDAYS(LeaveTracker[[#This Row],[Start Date]],LeaveTracker[[#This Row],[End Date]],lstHolidays)</f>
        <v>0</v>
      </c>
      <c r="M4177" s="27"/>
    </row>
    <row r="4178" spans="4:13" ht="30" customHeight="1" x14ac:dyDescent="0.3">
      <c r="D4178" s="19"/>
      <c r="E4178" s="51" t="str">
        <f>IF(ISBLANK(LeaveTracker[[#This Row],[Employee Name]]),"-----",VLOOKUP(LeaveTracker[[#This Row],[Employee Name]],Employees[[Employee Name]:[Office]],7))</f>
        <v>-----</v>
      </c>
      <c r="F4178" s="51" t="str">
        <f>IF(ISBLANK(LeaveTracker[[#This Row],[Employee Name]]),"-----",VLOOKUP(LeaveTracker[[#This Row],[Employee Name]],Employees[[Employee Name]:[Office]],6))</f>
        <v>-----</v>
      </c>
      <c r="G4178" s="24"/>
      <c r="H4178" s="24"/>
      <c r="I4178" s="57"/>
      <c r="K4178" s="51" t="str">
        <f ca="1">LeaveTracker[[#This Row],[Days]]&amp;" "&amp;LeaveTracker[[#This Row],[Type of Leave]]</f>
        <v xml:space="preserve">0 </v>
      </c>
      <c r="L4178" s="23">
        <f ca="1">NETWORKDAYS(LeaveTracker[[#This Row],[Start Date]],LeaveTracker[[#This Row],[End Date]],lstHolidays)</f>
        <v>0</v>
      </c>
      <c r="M4178" s="27"/>
    </row>
    <row r="4179" spans="4:13" ht="30" customHeight="1" x14ac:dyDescent="0.3">
      <c r="D4179" s="19"/>
      <c r="E4179" s="51" t="str">
        <f>IF(ISBLANK(LeaveTracker[[#This Row],[Employee Name]]),"-----",VLOOKUP(LeaveTracker[[#This Row],[Employee Name]],Employees[[Employee Name]:[Office]],7))</f>
        <v>-----</v>
      </c>
      <c r="F4179" s="51" t="str">
        <f>IF(ISBLANK(LeaveTracker[[#This Row],[Employee Name]]),"-----",VLOOKUP(LeaveTracker[[#This Row],[Employee Name]],Employees[[Employee Name]:[Office]],6))</f>
        <v>-----</v>
      </c>
      <c r="G4179" s="24"/>
      <c r="H4179" s="24"/>
      <c r="I4179" s="57"/>
      <c r="K4179" s="51" t="str">
        <f ca="1">LeaveTracker[[#This Row],[Days]]&amp;" "&amp;LeaveTracker[[#This Row],[Type of Leave]]</f>
        <v xml:space="preserve">0 </v>
      </c>
      <c r="L4179" s="23">
        <f ca="1">NETWORKDAYS(LeaveTracker[[#This Row],[Start Date]],LeaveTracker[[#This Row],[End Date]],lstHolidays)</f>
        <v>0</v>
      </c>
      <c r="M4179" s="27"/>
    </row>
    <row r="4180" spans="4:13" ht="30" customHeight="1" x14ac:dyDescent="0.3">
      <c r="D4180" s="19"/>
      <c r="E4180" s="51" t="str">
        <f>IF(ISBLANK(LeaveTracker[[#This Row],[Employee Name]]),"-----",VLOOKUP(LeaveTracker[[#This Row],[Employee Name]],Employees[[Employee Name]:[Office]],7))</f>
        <v>-----</v>
      </c>
      <c r="F4180" s="51" t="str">
        <f>IF(ISBLANK(LeaveTracker[[#This Row],[Employee Name]]),"-----",VLOOKUP(LeaveTracker[[#This Row],[Employee Name]],Employees[[Employee Name]:[Office]],6))</f>
        <v>-----</v>
      </c>
      <c r="G4180" s="24"/>
      <c r="H4180" s="24"/>
      <c r="I4180" s="57"/>
      <c r="K4180" s="51" t="str">
        <f ca="1">LeaveTracker[[#This Row],[Days]]&amp;" "&amp;LeaveTracker[[#This Row],[Type of Leave]]</f>
        <v xml:space="preserve">0 </v>
      </c>
      <c r="L4180" s="23">
        <f ca="1">NETWORKDAYS(LeaveTracker[[#This Row],[Start Date]],LeaveTracker[[#This Row],[End Date]],lstHolidays)</f>
        <v>0</v>
      </c>
      <c r="M4180" s="27"/>
    </row>
    <row r="4181" spans="4:13" ht="30" customHeight="1" x14ac:dyDescent="0.3">
      <c r="D4181" s="19"/>
      <c r="E4181" s="51" t="str">
        <f>IF(ISBLANK(LeaveTracker[[#This Row],[Employee Name]]),"-----",VLOOKUP(LeaveTracker[[#This Row],[Employee Name]],Employees[[Employee Name]:[Office]],7))</f>
        <v>-----</v>
      </c>
      <c r="F4181" s="51" t="str">
        <f>IF(ISBLANK(LeaveTracker[[#This Row],[Employee Name]]),"-----",VLOOKUP(LeaveTracker[[#This Row],[Employee Name]],Employees[[Employee Name]:[Office]],6))</f>
        <v>-----</v>
      </c>
      <c r="G4181" s="24"/>
      <c r="H4181" s="24"/>
      <c r="I4181" s="57"/>
      <c r="K4181" s="51" t="str">
        <f ca="1">LeaveTracker[[#This Row],[Days]]&amp;" "&amp;LeaveTracker[[#This Row],[Type of Leave]]</f>
        <v xml:space="preserve">0 </v>
      </c>
      <c r="L4181" s="23">
        <f ca="1">NETWORKDAYS(LeaveTracker[[#This Row],[Start Date]],LeaveTracker[[#This Row],[End Date]],lstHolidays)</f>
        <v>0</v>
      </c>
      <c r="M4181" s="27"/>
    </row>
    <row r="4182" spans="4:13" ht="30" customHeight="1" x14ac:dyDescent="0.3">
      <c r="D4182" s="19"/>
      <c r="E4182" s="51" t="str">
        <f>IF(ISBLANK(LeaveTracker[[#This Row],[Employee Name]]),"-----",VLOOKUP(LeaveTracker[[#This Row],[Employee Name]],Employees[[Employee Name]:[Office]],7))</f>
        <v>-----</v>
      </c>
      <c r="F4182" s="51" t="str">
        <f>IF(ISBLANK(LeaveTracker[[#This Row],[Employee Name]]),"-----",VLOOKUP(LeaveTracker[[#This Row],[Employee Name]],Employees[[Employee Name]:[Office]],6))</f>
        <v>-----</v>
      </c>
      <c r="G4182" s="24"/>
      <c r="H4182" s="24"/>
      <c r="I4182" s="57"/>
      <c r="K4182" s="51" t="str">
        <f ca="1">LeaveTracker[[#This Row],[Days]]&amp;" "&amp;LeaveTracker[[#This Row],[Type of Leave]]</f>
        <v xml:space="preserve">0 </v>
      </c>
      <c r="L4182" s="23">
        <f ca="1">NETWORKDAYS(LeaveTracker[[#This Row],[Start Date]],LeaveTracker[[#This Row],[End Date]],lstHolidays)</f>
        <v>0</v>
      </c>
      <c r="M4182" s="27"/>
    </row>
    <row r="4183" spans="4:13" ht="30" customHeight="1" x14ac:dyDescent="0.3">
      <c r="D4183" s="19"/>
      <c r="E4183" s="51" t="str">
        <f>IF(ISBLANK(LeaveTracker[[#This Row],[Employee Name]]),"-----",VLOOKUP(LeaveTracker[[#This Row],[Employee Name]],Employees[[Employee Name]:[Office]],7))</f>
        <v>-----</v>
      </c>
      <c r="F4183" s="51" t="str">
        <f>IF(ISBLANK(LeaveTracker[[#This Row],[Employee Name]]),"-----",VLOOKUP(LeaveTracker[[#This Row],[Employee Name]],Employees[[Employee Name]:[Office]],6))</f>
        <v>-----</v>
      </c>
      <c r="G4183" s="24"/>
      <c r="H4183" s="24"/>
      <c r="I4183" s="57"/>
      <c r="K4183" s="51" t="str">
        <f ca="1">LeaveTracker[[#This Row],[Days]]&amp;" "&amp;LeaveTracker[[#This Row],[Type of Leave]]</f>
        <v xml:space="preserve">0 </v>
      </c>
      <c r="L4183" s="23">
        <f ca="1">NETWORKDAYS(LeaveTracker[[#This Row],[Start Date]],LeaveTracker[[#This Row],[End Date]],lstHolidays)</f>
        <v>0</v>
      </c>
      <c r="M4183" s="27"/>
    </row>
    <row r="4184" spans="4:13" ht="30" customHeight="1" x14ac:dyDescent="0.3">
      <c r="D4184" s="19"/>
      <c r="E4184" s="51" t="str">
        <f>IF(ISBLANK(LeaveTracker[[#This Row],[Employee Name]]),"-----",VLOOKUP(LeaveTracker[[#This Row],[Employee Name]],Employees[[Employee Name]:[Office]],7))</f>
        <v>-----</v>
      </c>
      <c r="F4184" s="51" t="str">
        <f>IF(ISBLANK(LeaveTracker[[#This Row],[Employee Name]]),"-----",VLOOKUP(LeaveTracker[[#This Row],[Employee Name]],Employees[[Employee Name]:[Office]],6))</f>
        <v>-----</v>
      </c>
      <c r="G4184" s="24"/>
      <c r="H4184" s="24"/>
      <c r="I4184" s="57"/>
      <c r="K4184" s="51" t="str">
        <f ca="1">LeaveTracker[[#This Row],[Days]]&amp;" "&amp;LeaveTracker[[#This Row],[Type of Leave]]</f>
        <v xml:space="preserve">0 </v>
      </c>
      <c r="L4184" s="23">
        <f ca="1">NETWORKDAYS(LeaveTracker[[#This Row],[Start Date]],LeaveTracker[[#This Row],[End Date]],lstHolidays)</f>
        <v>0</v>
      </c>
      <c r="M4184" s="27"/>
    </row>
    <row r="4185" spans="4:13" ht="30" customHeight="1" x14ac:dyDescent="0.3">
      <c r="D4185" s="19"/>
      <c r="E4185" s="51" t="str">
        <f>IF(ISBLANK(LeaveTracker[[#This Row],[Employee Name]]),"-----",VLOOKUP(LeaveTracker[[#This Row],[Employee Name]],Employees[[Employee Name]:[Office]],7))</f>
        <v>-----</v>
      </c>
      <c r="F4185" s="51" t="str">
        <f>IF(ISBLANK(LeaveTracker[[#This Row],[Employee Name]]),"-----",VLOOKUP(LeaveTracker[[#This Row],[Employee Name]],Employees[[Employee Name]:[Office]],6))</f>
        <v>-----</v>
      </c>
      <c r="G4185" s="24"/>
      <c r="H4185" s="24"/>
      <c r="I4185" s="57"/>
      <c r="K4185" s="51" t="str">
        <f ca="1">LeaveTracker[[#This Row],[Days]]&amp;" "&amp;LeaveTracker[[#This Row],[Type of Leave]]</f>
        <v xml:space="preserve">0 </v>
      </c>
      <c r="L4185" s="23">
        <f ca="1">NETWORKDAYS(LeaveTracker[[#This Row],[Start Date]],LeaveTracker[[#This Row],[End Date]],lstHolidays)</f>
        <v>0</v>
      </c>
      <c r="M4185" s="27"/>
    </row>
    <row r="4186" spans="4:13" ht="30" customHeight="1" x14ac:dyDescent="0.3">
      <c r="D4186" s="19"/>
      <c r="E4186" s="51" t="str">
        <f>IF(ISBLANK(LeaveTracker[[#This Row],[Employee Name]]),"-----",VLOOKUP(LeaveTracker[[#This Row],[Employee Name]],Employees[[Employee Name]:[Office]],7))</f>
        <v>-----</v>
      </c>
      <c r="F4186" s="51" t="str">
        <f>IF(ISBLANK(LeaveTracker[[#This Row],[Employee Name]]),"-----",VLOOKUP(LeaveTracker[[#This Row],[Employee Name]],Employees[[Employee Name]:[Office]],6))</f>
        <v>-----</v>
      </c>
      <c r="G4186" s="24"/>
      <c r="H4186" s="24"/>
      <c r="I4186" s="57"/>
      <c r="K4186" s="51" t="str">
        <f ca="1">LeaveTracker[[#This Row],[Days]]&amp;" "&amp;LeaveTracker[[#This Row],[Type of Leave]]</f>
        <v xml:space="preserve">0 </v>
      </c>
      <c r="L4186" s="23">
        <f ca="1">NETWORKDAYS(LeaveTracker[[#This Row],[Start Date]],LeaveTracker[[#This Row],[End Date]],lstHolidays)</f>
        <v>0</v>
      </c>
      <c r="M4186" s="27"/>
    </row>
    <row r="4187" spans="4:13" ht="30" customHeight="1" x14ac:dyDescent="0.3">
      <c r="D4187" s="19"/>
      <c r="E4187" s="51" t="str">
        <f>IF(ISBLANK(LeaveTracker[[#This Row],[Employee Name]]),"-----",VLOOKUP(LeaveTracker[[#This Row],[Employee Name]],Employees[[Employee Name]:[Office]],7))</f>
        <v>-----</v>
      </c>
      <c r="F4187" s="51" t="str">
        <f>IF(ISBLANK(LeaveTracker[[#This Row],[Employee Name]]),"-----",VLOOKUP(LeaveTracker[[#This Row],[Employee Name]],Employees[[Employee Name]:[Office]],6))</f>
        <v>-----</v>
      </c>
      <c r="G4187" s="24"/>
      <c r="H4187" s="24"/>
      <c r="I4187" s="57"/>
      <c r="K4187" s="51" t="str">
        <f ca="1">LeaveTracker[[#This Row],[Days]]&amp;" "&amp;LeaveTracker[[#This Row],[Type of Leave]]</f>
        <v xml:space="preserve">0 </v>
      </c>
      <c r="L4187" s="23">
        <f ca="1">NETWORKDAYS(LeaveTracker[[#This Row],[Start Date]],LeaveTracker[[#This Row],[End Date]],lstHolidays)</f>
        <v>0</v>
      </c>
      <c r="M4187" s="27"/>
    </row>
    <row r="4188" spans="4:13" ht="30" customHeight="1" x14ac:dyDescent="0.3">
      <c r="D4188" s="19"/>
      <c r="E4188" s="51" t="str">
        <f>IF(ISBLANK(LeaveTracker[[#This Row],[Employee Name]]),"-----",VLOOKUP(LeaveTracker[[#This Row],[Employee Name]],Employees[[Employee Name]:[Office]],7))</f>
        <v>-----</v>
      </c>
      <c r="F4188" s="51" t="str">
        <f>IF(ISBLANK(LeaveTracker[[#This Row],[Employee Name]]),"-----",VLOOKUP(LeaveTracker[[#This Row],[Employee Name]],Employees[[Employee Name]:[Office]],6))</f>
        <v>-----</v>
      </c>
      <c r="G4188" s="24"/>
      <c r="H4188" s="24"/>
      <c r="I4188" s="57"/>
      <c r="K4188" s="51" t="str">
        <f ca="1">LeaveTracker[[#This Row],[Days]]&amp;" "&amp;LeaveTracker[[#This Row],[Type of Leave]]</f>
        <v xml:space="preserve">0 </v>
      </c>
      <c r="L4188" s="23">
        <f ca="1">NETWORKDAYS(LeaveTracker[[#This Row],[Start Date]],LeaveTracker[[#This Row],[End Date]],lstHolidays)</f>
        <v>0</v>
      </c>
      <c r="M4188" s="27"/>
    </row>
    <row r="4189" spans="4:13" ht="30" customHeight="1" x14ac:dyDescent="0.3">
      <c r="D4189" s="19"/>
      <c r="E4189" s="51" t="str">
        <f>IF(ISBLANK(LeaveTracker[[#This Row],[Employee Name]]),"-----",VLOOKUP(LeaveTracker[[#This Row],[Employee Name]],Employees[[Employee Name]:[Office]],7))</f>
        <v>-----</v>
      </c>
      <c r="F4189" s="51" t="str">
        <f>IF(ISBLANK(LeaveTracker[[#This Row],[Employee Name]]),"-----",VLOOKUP(LeaveTracker[[#This Row],[Employee Name]],Employees[[Employee Name]:[Office]],6))</f>
        <v>-----</v>
      </c>
      <c r="G4189" s="24"/>
      <c r="H4189" s="24"/>
      <c r="I4189" s="57"/>
      <c r="K4189" s="51" t="str">
        <f ca="1">LeaveTracker[[#This Row],[Days]]&amp;" "&amp;LeaveTracker[[#This Row],[Type of Leave]]</f>
        <v xml:space="preserve">0 </v>
      </c>
      <c r="L4189" s="23">
        <f ca="1">NETWORKDAYS(LeaveTracker[[#This Row],[Start Date]],LeaveTracker[[#This Row],[End Date]],lstHolidays)</f>
        <v>0</v>
      </c>
      <c r="M4189" s="27"/>
    </row>
    <row r="4190" spans="4:13" ht="30" customHeight="1" x14ac:dyDescent="0.3">
      <c r="D4190" s="19"/>
      <c r="E4190" s="51" t="str">
        <f>IF(ISBLANK(LeaveTracker[[#This Row],[Employee Name]]),"-----",VLOOKUP(LeaveTracker[[#This Row],[Employee Name]],Employees[[Employee Name]:[Office]],7))</f>
        <v>-----</v>
      </c>
      <c r="F4190" s="51" t="str">
        <f>IF(ISBLANK(LeaveTracker[[#This Row],[Employee Name]]),"-----",VLOOKUP(LeaveTracker[[#This Row],[Employee Name]],Employees[[Employee Name]:[Office]],6))</f>
        <v>-----</v>
      </c>
      <c r="G4190" s="24"/>
      <c r="H4190" s="24"/>
      <c r="I4190" s="57"/>
      <c r="K4190" s="51" t="str">
        <f ca="1">LeaveTracker[[#This Row],[Days]]&amp;" "&amp;LeaveTracker[[#This Row],[Type of Leave]]</f>
        <v xml:space="preserve">0 </v>
      </c>
      <c r="L4190" s="23">
        <f ca="1">NETWORKDAYS(LeaveTracker[[#This Row],[Start Date]],LeaveTracker[[#This Row],[End Date]],lstHolidays)</f>
        <v>0</v>
      </c>
      <c r="M4190" s="27"/>
    </row>
    <row r="4191" spans="4:13" ht="30" customHeight="1" x14ac:dyDescent="0.3">
      <c r="D4191" s="19"/>
      <c r="E4191" s="51" t="str">
        <f>IF(ISBLANK(LeaveTracker[[#This Row],[Employee Name]]),"-----",VLOOKUP(LeaveTracker[[#This Row],[Employee Name]],Employees[[Employee Name]:[Office]],7))</f>
        <v>-----</v>
      </c>
      <c r="F4191" s="51" t="str">
        <f>IF(ISBLANK(LeaveTracker[[#This Row],[Employee Name]]),"-----",VLOOKUP(LeaveTracker[[#This Row],[Employee Name]],Employees[[Employee Name]:[Office]],6))</f>
        <v>-----</v>
      </c>
      <c r="G4191" s="24"/>
      <c r="H4191" s="24"/>
      <c r="I4191" s="57"/>
      <c r="K4191" s="51" t="str">
        <f ca="1">LeaveTracker[[#This Row],[Days]]&amp;" "&amp;LeaveTracker[[#This Row],[Type of Leave]]</f>
        <v xml:space="preserve">0 </v>
      </c>
      <c r="L4191" s="23">
        <f ca="1">NETWORKDAYS(LeaveTracker[[#This Row],[Start Date]],LeaveTracker[[#This Row],[End Date]],lstHolidays)</f>
        <v>0</v>
      </c>
      <c r="M4191" s="27"/>
    </row>
    <row r="4192" spans="4:13" ht="30" customHeight="1" x14ac:dyDescent="0.3">
      <c r="D4192" s="19"/>
      <c r="E4192" s="51" t="str">
        <f>IF(ISBLANK(LeaveTracker[[#This Row],[Employee Name]]),"-----",VLOOKUP(LeaveTracker[[#This Row],[Employee Name]],Employees[[Employee Name]:[Office]],7))</f>
        <v>-----</v>
      </c>
      <c r="F4192" s="51" t="str">
        <f>IF(ISBLANK(LeaveTracker[[#This Row],[Employee Name]]),"-----",VLOOKUP(LeaveTracker[[#This Row],[Employee Name]],Employees[[Employee Name]:[Office]],6))</f>
        <v>-----</v>
      </c>
      <c r="G4192" s="24"/>
      <c r="H4192" s="24"/>
      <c r="I4192" s="57"/>
      <c r="K4192" s="51" t="str">
        <f ca="1">LeaveTracker[[#This Row],[Days]]&amp;" "&amp;LeaveTracker[[#This Row],[Type of Leave]]</f>
        <v xml:space="preserve">0 </v>
      </c>
      <c r="L4192" s="23">
        <f ca="1">NETWORKDAYS(LeaveTracker[[#This Row],[Start Date]],LeaveTracker[[#This Row],[End Date]],lstHolidays)</f>
        <v>0</v>
      </c>
      <c r="M4192" s="27"/>
    </row>
    <row r="4193" spans="4:13" ht="30" customHeight="1" x14ac:dyDescent="0.3">
      <c r="D4193" s="19"/>
      <c r="E4193" s="51" t="str">
        <f>IF(ISBLANK(LeaveTracker[[#This Row],[Employee Name]]),"-----",VLOOKUP(LeaveTracker[[#This Row],[Employee Name]],Employees[[Employee Name]:[Office]],7))</f>
        <v>-----</v>
      </c>
      <c r="F4193" s="51" t="str">
        <f>IF(ISBLANK(LeaveTracker[[#This Row],[Employee Name]]),"-----",VLOOKUP(LeaveTracker[[#This Row],[Employee Name]],Employees[[Employee Name]:[Office]],6))</f>
        <v>-----</v>
      </c>
      <c r="G4193" s="24"/>
      <c r="H4193" s="24"/>
      <c r="I4193" s="57"/>
      <c r="K4193" s="51" t="str">
        <f ca="1">LeaveTracker[[#This Row],[Days]]&amp;" "&amp;LeaveTracker[[#This Row],[Type of Leave]]</f>
        <v xml:space="preserve">0 </v>
      </c>
      <c r="L4193" s="23">
        <f ca="1">NETWORKDAYS(LeaveTracker[[#This Row],[Start Date]],LeaveTracker[[#This Row],[End Date]],lstHolidays)</f>
        <v>0</v>
      </c>
      <c r="M4193" s="27"/>
    </row>
    <row r="4194" spans="4:13" ht="30" customHeight="1" x14ac:dyDescent="0.3">
      <c r="D4194" s="19"/>
      <c r="E4194" s="51" t="str">
        <f>IF(ISBLANK(LeaveTracker[[#This Row],[Employee Name]]),"-----",VLOOKUP(LeaveTracker[[#This Row],[Employee Name]],Employees[[Employee Name]:[Office]],7))</f>
        <v>-----</v>
      </c>
      <c r="F4194" s="51" t="str">
        <f>IF(ISBLANK(LeaveTracker[[#This Row],[Employee Name]]),"-----",VLOOKUP(LeaveTracker[[#This Row],[Employee Name]],Employees[[Employee Name]:[Office]],6))</f>
        <v>-----</v>
      </c>
      <c r="G4194" s="24"/>
      <c r="H4194" s="24"/>
      <c r="I4194" s="57"/>
      <c r="K4194" s="51" t="str">
        <f ca="1">LeaveTracker[[#This Row],[Days]]&amp;" "&amp;LeaveTracker[[#This Row],[Type of Leave]]</f>
        <v xml:space="preserve">0 </v>
      </c>
      <c r="L4194" s="23">
        <f ca="1">NETWORKDAYS(LeaveTracker[[#This Row],[Start Date]],LeaveTracker[[#This Row],[End Date]],lstHolidays)</f>
        <v>0</v>
      </c>
      <c r="M4194" s="27"/>
    </row>
    <row r="4195" spans="4:13" ht="30" customHeight="1" x14ac:dyDescent="0.3">
      <c r="D4195" s="19"/>
      <c r="E4195" s="51" t="str">
        <f>IF(ISBLANK(LeaveTracker[[#This Row],[Employee Name]]),"-----",VLOOKUP(LeaveTracker[[#This Row],[Employee Name]],Employees[[Employee Name]:[Office]],7))</f>
        <v>-----</v>
      </c>
      <c r="F4195" s="51" t="str">
        <f>IF(ISBLANK(LeaveTracker[[#This Row],[Employee Name]]),"-----",VLOOKUP(LeaveTracker[[#This Row],[Employee Name]],Employees[[Employee Name]:[Office]],6))</f>
        <v>-----</v>
      </c>
      <c r="G4195" s="24"/>
      <c r="H4195" s="24"/>
      <c r="I4195" s="57"/>
      <c r="K4195" s="51" t="str">
        <f ca="1">LeaveTracker[[#This Row],[Days]]&amp;" "&amp;LeaveTracker[[#This Row],[Type of Leave]]</f>
        <v xml:space="preserve">0 </v>
      </c>
      <c r="L4195" s="23">
        <f ca="1">NETWORKDAYS(LeaveTracker[[#This Row],[Start Date]],LeaveTracker[[#This Row],[End Date]],lstHolidays)</f>
        <v>0</v>
      </c>
      <c r="M4195" s="27"/>
    </row>
    <row r="4196" spans="4:13" ht="30" customHeight="1" x14ac:dyDescent="0.3">
      <c r="D4196" s="19"/>
      <c r="E4196" s="51" t="str">
        <f>IF(ISBLANK(LeaveTracker[[#This Row],[Employee Name]]),"-----",VLOOKUP(LeaveTracker[[#This Row],[Employee Name]],Employees[[Employee Name]:[Office]],7))</f>
        <v>-----</v>
      </c>
      <c r="F4196" s="51" t="str">
        <f>IF(ISBLANK(LeaveTracker[[#This Row],[Employee Name]]),"-----",VLOOKUP(LeaveTracker[[#This Row],[Employee Name]],Employees[[Employee Name]:[Office]],6))</f>
        <v>-----</v>
      </c>
      <c r="G4196" s="24"/>
      <c r="H4196" s="24"/>
      <c r="I4196" s="57"/>
      <c r="K4196" s="51" t="str">
        <f ca="1">LeaveTracker[[#This Row],[Days]]&amp;" "&amp;LeaveTracker[[#This Row],[Type of Leave]]</f>
        <v xml:space="preserve">0 </v>
      </c>
      <c r="L4196" s="23">
        <f ca="1">NETWORKDAYS(LeaveTracker[[#This Row],[Start Date]],LeaveTracker[[#This Row],[End Date]],lstHolidays)</f>
        <v>0</v>
      </c>
      <c r="M4196" s="27"/>
    </row>
    <row r="4197" spans="4:13" ht="30" customHeight="1" x14ac:dyDescent="0.3">
      <c r="D4197" s="19"/>
      <c r="E4197" s="51" t="str">
        <f>IF(ISBLANK(LeaveTracker[[#This Row],[Employee Name]]),"-----",VLOOKUP(LeaveTracker[[#This Row],[Employee Name]],Employees[[Employee Name]:[Office]],7))</f>
        <v>-----</v>
      </c>
      <c r="F4197" s="51" t="str">
        <f>IF(ISBLANK(LeaveTracker[[#This Row],[Employee Name]]),"-----",VLOOKUP(LeaveTracker[[#This Row],[Employee Name]],Employees[[Employee Name]:[Office]],6))</f>
        <v>-----</v>
      </c>
      <c r="G4197" s="24"/>
      <c r="H4197" s="24"/>
      <c r="I4197" s="57"/>
      <c r="K4197" s="51" t="str">
        <f ca="1">LeaveTracker[[#This Row],[Days]]&amp;" "&amp;LeaveTracker[[#This Row],[Type of Leave]]</f>
        <v xml:space="preserve">0 </v>
      </c>
      <c r="L4197" s="23">
        <f ca="1">NETWORKDAYS(LeaveTracker[[#This Row],[Start Date]],LeaveTracker[[#This Row],[End Date]],lstHolidays)</f>
        <v>0</v>
      </c>
      <c r="M4197" s="27"/>
    </row>
    <row r="4198" spans="4:13" ht="30" customHeight="1" x14ac:dyDescent="0.3">
      <c r="D4198" s="19"/>
      <c r="E4198" s="51" t="str">
        <f>IF(ISBLANK(LeaveTracker[[#This Row],[Employee Name]]),"-----",VLOOKUP(LeaveTracker[[#This Row],[Employee Name]],Employees[[Employee Name]:[Office]],7))</f>
        <v>-----</v>
      </c>
      <c r="F4198" s="51" t="str">
        <f>IF(ISBLANK(LeaveTracker[[#This Row],[Employee Name]]),"-----",VLOOKUP(LeaveTracker[[#This Row],[Employee Name]],Employees[[Employee Name]:[Office]],6))</f>
        <v>-----</v>
      </c>
      <c r="G4198" s="24"/>
      <c r="H4198" s="24"/>
      <c r="I4198" s="57"/>
      <c r="K4198" s="51" t="str">
        <f ca="1">LeaveTracker[[#This Row],[Days]]&amp;" "&amp;LeaveTracker[[#This Row],[Type of Leave]]</f>
        <v xml:space="preserve">0 </v>
      </c>
      <c r="L4198" s="23">
        <f ca="1">NETWORKDAYS(LeaveTracker[[#This Row],[Start Date]],LeaveTracker[[#This Row],[End Date]],lstHolidays)</f>
        <v>0</v>
      </c>
      <c r="M4198" s="27"/>
    </row>
    <row r="4199" spans="4:13" ht="30" customHeight="1" x14ac:dyDescent="0.3">
      <c r="D4199" s="19"/>
      <c r="E4199" s="51" t="str">
        <f>IF(ISBLANK(LeaveTracker[[#This Row],[Employee Name]]),"-----",VLOOKUP(LeaveTracker[[#This Row],[Employee Name]],Employees[[Employee Name]:[Office]],7))</f>
        <v>-----</v>
      </c>
      <c r="F4199" s="51" t="str">
        <f>IF(ISBLANK(LeaveTracker[[#This Row],[Employee Name]]),"-----",VLOOKUP(LeaveTracker[[#This Row],[Employee Name]],Employees[[Employee Name]:[Office]],6))</f>
        <v>-----</v>
      </c>
      <c r="G4199" s="24"/>
      <c r="H4199" s="24"/>
      <c r="I4199" s="57"/>
      <c r="K4199" s="51" t="str">
        <f ca="1">LeaveTracker[[#This Row],[Days]]&amp;" "&amp;LeaveTracker[[#This Row],[Type of Leave]]</f>
        <v xml:space="preserve">0 </v>
      </c>
      <c r="L4199" s="23">
        <f ca="1">NETWORKDAYS(LeaveTracker[[#This Row],[Start Date]],LeaveTracker[[#This Row],[End Date]],lstHolidays)</f>
        <v>0</v>
      </c>
      <c r="M4199" s="27"/>
    </row>
    <row r="4200" spans="4:13" ht="30" customHeight="1" x14ac:dyDescent="0.3">
      <c r="D4200" s="19"/>
      <c r="E4200" s="51" t="str">
        <f>IF(ISBLANK(LeaveTracker[[#This Row],[Employee Name]]),"-----",VLOOKUP(LeaveTracker[[#This Row],[Employee Name]],Employees[[Employee Name]:[Office]],7))</f>
        <v>-----</v>
      </c>
      <c r="F4200" s="51" t="str">
        <f>IF(ISBLANK(LeaveTracker[[#This Row],[Employee Name]]),"-----",VLOOKUP(LeaveTracker[[#This Row],[Employee Name]],Employees[[Employee Name]:[Office]],6))</f>
        <v>-----</v>
      </c>
      <c r="G4200" s="24"/>
      <c r="H4200" s="24"/>
      <c r="I4200" s="57"/>
      <c r="K4200" s="51" t="str">
        <f ca="1">LeaveTracker[[#This Row],[Days]]&amp;" "&amp;LeaveTracker[[#This Row],[Type of Leave]]</f>
        <v xml:space="preserve">0 </v>
      </c>
      <c r="L4200" s="23">
        <f ca="1">NETWORKDAYS(LeaveTracker[[#This Row],[Start Date]],LeaveTracker[[#This Row],[End Date]],lstHolidays)</f>
        <v>0</v>
      </c>
      <c r="M4200" s="27"/>
    </row>
    <row r="4201" spans="4:13" ht="30" customHeight="1" x14ac:dyDescent="0.3">
      <c r="D4201" s="19"/>
      <c r="E4201" s="51" t="str">
        <f>IF(ISBLANK(LeaveTracker[[#This Row],[Employee Name]]),"-----",VLOOKUP(LeaveTracker[[#This Row],[Employee Name]],Employees[[Employee Name]:[Office]],7))</f>
        <v>-----</v>
      </c>
      <c r="F4201" s="51" t="str">
        <f>IF(ISBLANK(LeaveTracker[[#This Row],[Employee Name]]),"-----",VLOOKUP(LeaveTracker[[#This Row],[Employee Name]],Employees[[Employee Name]:[Office]],6))</f>
        <v>-----</v>
      </c>
      <c r="G4201" s="24"/>
      <c r="H4201" s="24"/>
      <c r="I4201" s="57"/>
      <c r="K4201" s="51" t="str">
        <f ca="1">LeaveTracker[[#This Row],[Days]]&amp;" "&amp;LeaveTracker[[#This Row],[Type of Leave]]</f>
        <v xml:space="preserve">0 </v>
      </c>
      <c r="L4201" s="23">
        <f ca="1">NETWORKDAYS(LeaveTracker[[#This Row],[Start Date]],LeaveTracker[[#This Row],[End Date]],lstHolidays)</f>
        <v>0</v>
      </c>
      <c r="M4201" s="27"/>
    </row>
    <row r="4202" spans="4:13" ht="30" customHeight="1" x14ac:dyDescent="0.3">
      <c r="D4202" s="19"/>
      <c r="E4202" s="51" t="str">
        <f>IF(ISBLANK(LeaveTracker[[#This Row],[Employee Name]]),"-----",VLOOKUP(LeaveTracker[[#This Row],[Employee Name]],Employees[[Employee Name]:[Office]],7))</f>
        <v>-----</v>
      </c>
      <c r="F4202" s="51" t="str">
        <f>IF(ISBLANK(LeaveTracker[[#This Row],[Employee Name]]),"-----",VLOOKUP(LeaveTracker[[#This Row],[Employee Name]],Employees[[Employee Name]:[Office]],6))</f>
        <v>-----</v>
      </c>
      <c r="G4202" s="24"/>
      <c r="H4202" s="24"/>
      <c r="I4202" s="57"/>
      <c r="K4202" s="51" t="str">
        <f ca="1">LeaveTracker[[#This Row],[Days]]&amp;" "&amp;LeaveTracker[[#This Row],[Type of Leave]]</f>
        <v xml:space="preserve">0 </v>
      </c>
      <c r="L4202" s="23">
        <f ca="1">NETWORKDAYS(LeaveTracker[[#This Row],[Start Date]],LeaveTracker[[#This Row],[End Date]],lstHolidays)</f>
        <v>0</v>
      </c>
      <c r="M4202" s="27"/>
    </row>
    <row r="4203" spans="4:13" ht="30" customHeight="1" x14ac:dyDescent="0.3">
      <c r="D4203" s="19"/>
      <c r="E4203" s="51" t="str">
        <f>IF(ISBLANK(LeaveTracker[[#This Row],[Employee Name]]),"-----",VLOOKUP(LeaveTracker[[#This Row],[Employee Name]],Employees[[Employee Name]:[Office]],7))</f>
        <v>-----</v>
      </c>
      <c r="F4203" s="51" t="str">
        <f>IF(ISBLANK(LeaveTracker[[#This Row],[Employee Name]]),"-----",VLOOKUP(LeaveTracker[[#This Row],[Employee Name]],Employees[[Employee Name]:[Office]],6))</f>
        <v>-----</v>
      </c>
      <c r="G4203" s="24"/>
      <c r="H4203" s="24"/>
      <c r="I4203" s="57"/>
      <c r="K4203" s="51" t="str">
        <f ca="1">LeaveTracker[[#This Row],[Days]]&amp;" "&amp;LeaveTracker[[#This Row],[Type of Leave]]</f>
        <v xml:space="preserve">0 </v>
      </c>
      <c r="L4203" s="23">
        <f ca="1">NETWORKDAYS(LeaveTracker[[#This Row],[Start Date]],LeaveTracker[[#This Row],[End Date]],lstHolidays)</f>
        <v>0</v>
      </c>
      <c r="M4203" s="27"/>
    </row>
    <row r="4204" spans="4:13" ht="30" customHeight="1" x14ac:dyDescent="0.3">
      <c r="D4204" s="19"/>
      <c r="E4204" s="51" t="str">
        <f>IF(ISBLANK(LeaveTracker[[#This Row],[Employee Name]]),"-----",VLOOKUP(LeaveTracker[[#This Row],[Employee Name]],Employees[[Employee Name]:[Office]],7))</f>
        <v>-----</v>
      </c>
      <c r="F4204" s="51" t="str">
        <f>IF(ISBLANK(LeaveTracker[[#This Row],[Employee Name]]),"-----",VLOOKUP(LeaveTracker[[#This Row],[Employee Name]],Employees[[Employee Name]:[Office]],6))</f>
        <v>-----</v>
      </c>
      <c r="G4204" s="24"/>
      <c r="H4204" s="24"/>
      <c r="I4204" s="57"/>
      <c r="K4204" s="51" t="str">
        <f ca="1">LeaveTracker[[#This Row],[Days]]&amp;" "&amp;LeaveTracker[[#This Row],[Type of Leave]]</f>
        <v xml:space="preserve">0 </v>
      </c>
      <c r="L4204" s="23">
        <f ca="1">NETWORKDAYS(LeaveTracker[[#This Row],[Start Date]],LeaveTracker[[#This Row],[End Date]],lstHolidays)</f>
        <v>0</v>
      </c>
      <c r="M4204" s="27"/>
    </row>
    <row r="4205" spans="4:13" ht="30" customHeight="1" x14ac:dyDescent="0.3">
      <c r="D4205" s="19"/>
      <c r="E4205" s="51" t="str">
        <f>IF(ISBLANK(LeaveTracker[[#This Row],[Employee Name]]),"-----",VLOOKUP(LeaveTracker[[#This Row],[Employee Name]],Employees[[Employee Name]:[Office]],7))</f>
        <v>-----</v>
      </c>
      <c r="F4205" s="51" t="str">
        <f>IF(ISBLANK(LeaveTracker[[#This Row],[Employee Name]]),"-----",VLOOKUP(LeaveTracker[[#This Row],[Employee Name]],Employees[[Employee Name]:[Office]],6))</f>
        <v>-----</v>
      </c>
      <c r="G4205" s="24"/>
      <c r="H4205" s="24"/>
      <c r="I4205" s="57"/>
      <c r="K4205" s="51" t="str">
        <f ca="1">LeaveTracker[[#This Row],[Days]]&amp;" "&amp;LeaveTracker[[#This Row],[Type of Leave]]</f>
        <v xml:space="preserve">0 </v>
      </c>
      <c r="L4205" s="23">
        <f ca="1">NETWORKDAYS(LeaveTracker[[#This Row],[Start Date]],LeaveTracker[[#This Row],[End Date]],lstHolidays)</f>
        <v>0</v>
      </c>
      <c r="M4205" s="27"/>
    </row>
    <row r="4206" spans="4:13" ht="30" customHeight="1" x14ac:dyDescent="0.3">
      <c r="D4206" s="19"/>
      <c r="E4206" s="51" t="str">
        <f>IF(ISBLANK(LeaveTracker[[#This Row],[Employee Name]]),"-----",VLOOKUP(LeaveTracker[[#This Row],[Employee Name]],Employees[[Employee Name]:[Office]],7))</f>
        <v>-----</v>
      </c>
      <c r="F4206" s="51" t="str">
        <f>IF(ISBLANK(LeaveTracker[[#This Row],[Employee Name]]),"-----",VLOOKUP(LeaveTracker[[#This Row],[Employee Name]],Employees[[Employee Name]:[Office]],6))</f>
        <v>-----</v>
      </c>
      <c r="G4206" s="24"/>
      <c r="H4206" s="24"/>
      <c r="I4206" s="57"/>
      <c r="K4206" s="51" t="str">
        <f ca="1">LeaveTracker[[#This Row],[Days]]&amp;" "&amp;LeaveTracker[[#This Row],[Type of Leave]]</f>
        <v xml:space="preserve">0 </v>
      </c>
      <c r="L4206" s="23">
        <f ca="1">NETWORKDAYS(LeaveTracker[[#This Row],[Start Date]],LeaveTracker[[#This Row],[End Date]],lstHolidays)</f>
        <v>0</v>
      </c>
      <c r="M4206" s="27"/>
    </row>
    <row r="4207" spans="4:13" ht="30" customHeight="1" x14ac:dyDescent="0.3">
      <c r="D4207" s="19"/>
      <c r="E4207" s="51" t="str">
        <f>IF(ISBLANK(LeaveTracker[[#This Row],[Employee Name]]),"-----",VLOOKUP(LeaveTracker[[#This Row],[Employee Name]],Employees[[Employee Name]:[Office]],7))</f>
        <v>-----</v>
      </c>
      <c r="F4207" s="51" t="str">
        <f>IF(ISBLANK(LeaveTracker[[#This Row],[Employee Name]]),"-----",VLOOKUP(LeaveTracker[[#This Row],[Employee Name]],Employees[[Employee Name]:[Office]],6))</f>
        <v>-----</v>
      </c>
      <c r="G4207" s="24"/>
      <c r="H4207" s="24"/>
      <c r="I4207" s="57"/>
      <c r="K4207" s="51" t="str">
        <f ca="1">LeaveTracker[[#This Row],[Days]]&amp;" "&amp;LeaveTracker[[#This Row],[Type of Leave]]</f>
        <v xml:space="preserve">0 </v>
      </c>
      <c r="L4207" s="23">
        <f ca="1">NETWORKDAYS(LeaveTracker[[#This Row],[Start Date]],LeaveTracker[[#This Row],[End Date]],lstHolidays)</f>
        <v>0</v>
      </c>
      <c r="M4207" s="27"/>
    </row>
    <row r="4208" spans="4:13" ht="30" customHeight="1" x14ac:dyDescent="0.3">
      <c r="D4208" s="19"/>
      <c r="E4208" s="51" t="str">
        <f>IF(ISBLANK(LeaveTracker[[#This Row],[Employee Name]]),"-----",VLOOKUP(LeaveTracker[[#This Row],[Employee Name]],Employees[[Employee Name]:[Office]],7))</f>
        <v>-----</v>
      </c>
      <c r="F4208" s="51" t="str">
        <f>IF(ISBLANK(LeaveTracker[[#This Row],[Employee Name]]),"-----",VLOOKUP(LeaveTracker[[#This Row],[Employee Name]],Employees[[Employee Name]:[Office]],6))</f>
        <v>-----</v>
      </c>
      <c r="G4208" s="24"/>
      <c r="H4208" s="24"/>
      <c r="I4208" s="57"/>
      <c r="K4208" s="51" t="str">
        <f ca="1">LeaveTracker[[#This Row],[Days]]&amp;" "&amp;LeaveTracker[[#This Row],[Type of Leave]]</f>
        <v xml:space="preserve">0 </v>
      </c>
      <c r="L4208" s="23">
        <f ca="1">NETWORKDAYS(LeaveTracker[[#This Row],[Start Date]],LeaveTracker[[#This Row],[End Date]],lstHolidays)</f>
        <v>0</v>
      </c>
      <c r="M4208" s="27"/>
    </row>
    <row r="4209" spans="4:13" ht="30" customHeight="1" x14ac:dyDescent="0.3">
      <c r="D4209" s="19"/>
      <c r="E4209" s="51" t="str">
        <f>IF(ISBLANK(LeaveTracker[[#This Row],[Employee Name]]),"-----",VLOOKUP(LeaveTracker[[#This Row],[Employee Name]],Employees[[Employee Name]:[Office]],7))</f>
        <v>-----</v>
      </c>
      <c r="F4209" s="51" t="str">
        <f>IF(ISBLANK(LeaveTracker[[#This Row],[Employee Name]]),"-----",VLOOKUP(LeaveTracker[[#This Row],[Employee Name]],Employees[[Employee Name]:[Office]],6))</f>
        <v>-----</v>
      </c>
      <c r="G4209" s="24"/>
      <c r="H4209" s="24"/>
      <c r="I4209" s="57"/>
      <c r="K4209" s="51" t="str">
        <f ca="1">LeaveTracker[[#This Row],[Days]]&amp;" "&amp;LeaveTracker[[#This Row],[Type of Leave]]</f>
        <v xml:space="preserve">0 </v>
      </c>
      <c r="L4209" s="23">
        <f ca="1">NETWORKDAYS(LeaveTracker[[#This Row],[Start Date]],LeaveTracker[[#This Row],[End Date]],lstHolidays)</f>
        <v>0</v>
      </c>
      <c r="M4209" s="27"/>
    </row>
    <row r="4210" spans="4:13" ht="30" customHeight="1" x14ac:dyDescent="0.3">
      <c r="D4210" s="19"/>
      <c r="E4210" s="51" t="str">
        <f>IF(ISBLANK(LeaveTracker[[#This Row],[Employee Name]]),"-----",VLOOKUP(LeaveTracker[[#This Row],[Employee Name]],Employees[[Employee Name]:[Office]],7))</f>
        <v>-----</v>
      </c>
      <c r="F4210" s="51" t="str">
        <f>IF(ISBLANK(LeaveTracker[[#This Row],[Employee Name]]),"-----",VLOOKUP(LeaveTracker[[#This Row],[Employee Name]],Employees[[Employee Name]:[Office]],6))</f>
        <v>-----</v>
      </c>
      <c r="G4210" s="24"/>
      <c r="H4210" s="24"/>
      <c r="I4210" s="57"/>
      <c r="K4210" s="51" t="str">
        <f ca="1">LeaveTracker[[#This Row],[Days]]&amp;" "&amp;LeaveTracker[[#This Row],[Type of Leave]]</f>
        <v xml:space="preserve">0 </v>
      </c>
      <c r="L4210" s="23">
        <f ca="1">NETWORKDAYS(LeaveTracker[[#This Row],[Start Date]],LeaveTracker[[#This Row],[End Date]],lstHolidays)</f>
        <v>0</v>
      </c>
      <c r="M4210" s="27"/>
    </row>
    <row r="4211" spans="4:13" ht="30" customHeight="1" x14ac:dyDescent="0.3">
      <c r="D4211" s="19"/>
      <c r="E4211" s="51" t="str">
        <f>IF(ISBLANK(LeaveTracker[[#This Row],[Employee Name]]),"-----",VLOOKUP(LeaveTracker[[#This Row],[Employee Name]],Employees[[Employee Name]:[Office]],7))</f>
        <v>-----</v>
      </c>
      <c r="F4211" s="51" t="str">
        <f>IF(ISBLANK(LeaveTracker[[#This Row],[Employee Name]]),"-----",VLOOKUP(LeaveTracker[[#This Row],[Employee Name]],Employees[[Employee Name]:[Office]],6))</f>
        <v>-----</v>
      </c>
      <c r="G4211" s="24"/>
      <c r="H4211" s="24"/>
      <c r="I4211" s="57"/>
      <c r="K4211" s="51" t="str">
        <f ca="1">LeaveTracker[[#This Row],[Days]]&amp;" "&amp;LeaveTracker[[#This Row],[Type of Leave]]</f>
        <v xml:space="preserve">0 </v>
      </c>
      <c r="L4211" s="23">
        <f ca="1">NETWORKDAYS(LeaveTracker[[#This Row],[Start Date]],LeaveTracker[[#This Row],[End Date]],lstHolidays)</f>
        <v>0</v>
      </c>
      <c r="M4211" s="27"/>
    </row>
    <row r="4212" spans="4:13" ht="30" customHeight="1" x14ac:dyDescent="0.3">
      <c r="D4212" s="19"/>
      <c r="E4212" s="51" t="str">
        <f>IF(ISBLANK(LeaveTracker[[#This Row],[Employee Name]]),"-----",VLOOKUP(LeaveTracker[[#This Row],[Employee Name]],Employees[[Employee Name]:[Office]],7))</f>
        <v>-----</v>
      </c>
      <c r="F4212" s="51" t="str">
        <f>IF(ISBLANK(LeaveTracker[[#This Row],[Employee Name]]),"-----",VLOOKUP(LeaveTracker[[#This Row],[Employee Name]],Employees[[Employee Name]:[Office]],6))</f>
        <v>-----</v>
      </c>
      <c r="G4212" s="24"/>
      <c r="H4212" s="24"/>
      <c r="I4212" s="57"/>
      <c r="K4212" s="51" t="str">
        <f ca="1">LeaveTracker[[#This Row],[Days]]&amp;" "&amp;LeaveTracker[[#This Row],[Type of Leave]]</f>
        <v xml:space="preserve">0 </v>
      </c>
      <c r="L4212" s="23">
        <f ca="1">NETWORKDAYS(LeaveTracker[[#This Row],[Start Date]],LeaveTracker[[#This Row],[End Date]],lstHolidays)</f>
        <v>0</v>
      </c>
      <c r="M4212" s="27"/>
    </row>
    <row r="4213" spans="4:13" ht="30" customHeight="1" x14ac:dyDescent="0.3">
      <c r="D4213" s="19"/>
      <c r="E4213" s="51" t="str">
        <f>IF(ISBLANK(LeaveTracker[[#This Row],[Employee Name]]),"-----",VLOOKUP(LeaveTracker[[#This Row],[Employee Name]],Employees[[Employee Name]:[Office]],7))</f>
        <v>-----</v>
      </c>
      <c r="F4213" s="51" t="str">
        <f>IF(ISBLANK(LeaveTracker[[#This Row],[Employee Name]]),"-----",VLOOKUP(LeaveTracker[[#This Row],[Employee Name]],Employees[[Employee Name]:[Office]],6))</f>
        <v>-----</v>
      </c>
      <c r="G4213" s="24"/>
      <c r="H4213" s="24"/>
      <c r="I4213" s="57"/>
      <c r="K4213" s="51" t="str">
        <f ca="1">LeaveTracker[[#This Row],[Days]]&amp;" "&amp;LeaveTracker[[#This Row],[Type of Leave]]</f>
        <v xml:space="preserve">0 </v>
      </c>
      <c r="L4213" s="23">
        <f ca="1">NETWORKDAYS(LeaveTracker[[#This Row],[Start Date]],LeaveTracker[[#This Row],[End Date]],lstHolidays)</f>
        <v>0</v>
      </c>
      <c r="M4213" s="27"/>
    </row>
    <row r="4214" spans="4:13" ht="30" customHeight="1" x14ac:dyDescent="0.3">
      <c r="D4214" s="19"/>
      <c r="E4214" s="51" t="str">
        <f>IF(ISBLANK(LeaveTracker[[#This Row],[Employee Name]]),"-----",VLOOKUP(LeaveTracker[[#This Row],[Employee Name]],Employees[[Employee Name]:[Office]],7))</f>
        <v>-----</v>
      </c>
      <c r="F4214" s="51" t="str">
        <f>IF(ISBLANK(LeaveTracker[[#This Row],[Employee Name]]),"-----",VLOOKUP(LeaveTracker[[#This Row],[Employee Name]],Employees[[Employee Name]:[Office]],6))</f>
        <v>-----</v>
      </c>
      <c r="G4214" s="24"/>
      <c r="H4214" s="24"/>
      <c r="I4214" s="57"/>
      <c r="K4214" s="51" t="str">
        <f ca="1">LeaveTracker[[#This Row],[Days]]&amp;" "&amp;LeaveTracker[[#This Row],[Type of Leave]]</f>
        <v xml:space="preserve">0 </v>
      </c>
      <c r="L4214" s="23">
        <f ca="1">NETWORKDAYS(LeaveTracker[[#This Row],[Start Date]],LeaveTracker[[#This Row],[End Date]],lstHolidays)</f>
        <v>0</v>
      </c>
      <c r="M4214" s="27"/>
    </row>
    <row r="4215" spans="4:13" ht="30" customHeight="1" x14ac:dyDescent="0.3">
      <c r="D4215" s="19"/>
      <c r="E4215" s="51" t="str">
        <f>IF(ISBLANK(LeaveTracker[[#This Row],[Employee Name]]),"-----",VLOOKUP(LeaveTracker[[#This Row],[Employee Name]],Employees[[Employee Name]:[Office]],7))</f>
        <v>-----</v>
      </c>
      <c r="F4215" s="51" t="str">
        <f>IF(ISBLANK(LeaveTracker[[#This Row],[Employee Name]]),"-----",VLOOKUP(LeaveTracker[[#This Row],[Employee Name]],Employees[[Employee Name]:[Office]],6))</f>
        <v>-----</v>
      </c>
      <c r="G4215" s="24"/>
      <c r="H4215" s="24"/>
      <c r="I4215" s="57"/>
      <c r="K4215" s="51" t="str">
        <f ca="1">LeaveTracker[[#This Row],[Days]]&amp;" "&amp;LeaveTracker[[#This Row],[Type of Leave]]</f>
        <v xml:space="preserve">0 </v>
      </c>
      <c r="L4215" s="23">
        <f ca="1">NETWORKDAYS(LeaveTracker[[#This Row],[Start Date]],LeaveTracker[[#This Row],[End Date]],lstHolidays)</f>
        <v>0</v>
      </c>
      <c r="M4215" s="27"/>
    </row>
    <row r="4216" spans="4:13" ht="30" customHeight="1" x14ac:dyDescent="0.3">
      <c r="D4216" s="19"/>
      <c r="E4216" s="51" t="str">
        <f>IF(ISBLANK(LeaveTracker[[#This Row],[Employee Name]]),"-----",VLOOKUP(LeaveTracker[[#This Row],[Employee Name]],Employees[[Employee Name]:[Office]],7))</f>
        <v>-----</v>
      </c>
      <c r="F4216" s="51" t="str">
        <f>IF(ISBLANK(LeaveTracker[[#This Row],[Employee Name]]),"-----",VLOOKUP(LeaveTracker[[#This Row],[Employee Name]],Employees[[Employee Name]:[Office]],6))</f>
        <v>-----</v>
      </c>
      <c r="G4216" s="24"/>
      <c r="H4216" s="24"/>
      <c r="I4216" s="57"/>
      <c r="K4216" s="51" t="str">
        <f ca="1">LeaveTracker[[#This Row],[Days]]&amp;" "&amp;LeaveTracker[[#This Row],[Type of Leave]]</f>
        <v xml:space="preserve">0 </v>
      </c>
      <c r="L4216" s="23">
        <f ca="1">NETWORKDAYS(LeaveTracker[[#This Row],[Start Date]],LeaveTracker[[#This Row],[End Date]],lstHolidays)</f>
        <v>0</v>
      </c>
      <c r="M4216" s="27"/>
    </row>
    <row r="4217" spans="4:13" ht="30" customHeight="1" x14ac:dyDescent="0.3">
      <c r="D4217" s="19"/>
      <c r="E4217" s="51" t="str">
        <f>IF(ISBLANK(LeaveTracker[[#This Row],[Employee Name]]),"-----",VLOOKUP(LeaveTracker[[#This Row],[Employee Name]],Employees[[Employee Name]:[Office]],7))</f>
        <v>-----</v>
      </c>
      <c r="F4217" s="51" t="str">
        <f>IF(ISBLANK(LeaveTracker[[#This Row],[Employee Name]]),"-----",VLOOKUP(LeaveTracker[[#This Row],[Employee Name]],Employees[[Employee Name]:[Office]],6))</f>
        <v>-----</v>
      </c>
      <c r="G4217" s="24"/>
      <c r="H4217" s="24"/>
      <c r="I4217" s="57"/>
      <c r="K4217" s="51" t="str">
        <f ca="1">LeaveTracker[[#This Row],[Days]]&amp;" "&amp;LeaveTracker[[#This Row],[Type of Leave]]</f>
        <v xml:space="preserve">0 </v>
      </c>
      <c r="L4217" s="23">
        <f ca="1">NETWORKDAYS(LeaveTracker[[#This Row],[Start Date]],LeaveTracker[[#This Row],[End Date]],lstHolidays)</f>
        <v>0</v>
      </c>
      <c r="M4217" s="27"/>
    </row>
    <row r="4218" spans="4:13" ht="30" customHeight="1" x14ac:dyDescent="0.3">
      <c r="D4218" s="19"/>
      <c r="E4218" s="51" t="str">
        <f>IF(ISBLANK(LeaveTracker[[#This Row],[Employee Name]]),"-----",VLOOKUP(LeaveTracker[[#This Row],[Employee Name]],Employees[[Employee Name]:[Office]],7))</f>
        <v>-----</v>
      </c>
      <c r="F4218" s="51" t="str">
        <f>IF(ISBLANK(LeaveTracker[[#This Row],[Employee Name]]),"-----",VLOOKUP(LeaveTracker[[#This Row],[Employee Name]],Employees[[Employee Name]:[Office]],6))</f>
        <v>-----</v>
      </c>
      <c r="G4218" s="24"/>
      <c r="H4218" s="24"/>
      <c r="I4218" s="57"/>
      <c r="K4218" s="51" t="str">
        <f ca="1">LeaveTracker[[#This Row],[Days]]&amp;" "&amp;LeaveTracker[[#This Row],[Type of Leave]]</f>
        <v xml:space="preserve">0 </v>
      </c>
      <c r="L4218" s="23">
        <f ca="1">NETWORKDAYS(LeaveTracker[[#This Row],[Start Date]],LeaveTracker[[#This Row],[End Date]],lstHolidays)</f>
        <v>0</v>
      </c>
      <c r="M4218" s="27"/>
    </row>
    <row r="4219" spans="4:13" ht="30" customHeight="1" x14ac:dyDescent="0.3">
      <c r="D4219" s="19"/>
      <c r="E4219" s="51" t="str">
        <f>IF(ISBLANK(LeaveTracker[[#This Row],[Employee Name]]),"-----",VLOOKUP(LeaveTracker[[#This Row],[Employee Name]],Employees[[Employee Name]:[Office]],7))</f>
        <v>-----</v>
      </c>
      <c r="F4219" s="51" t="str">
        <f>IF(ISBLANK(LeaveTracker[[#This Row],[Employee Name]]),"-----",VLOOKUP(LeaveTracker[[#This Row],[Employee Name]],Employees[[Employee Name]:[Office]],6))</f>
        <v>-----</v>
      </c>
      <c r="G4219" s="24"/>
      <c r="H4219" s="24"/>
      <c r="I4219" s="57"/>
      <c r="K4219" s="51" t="str">
        <f ca="1">LeaveTracker[[#This Row],[Days]]&amp;" "&amp;LeaveTracker[[#This Row],[Type of Leave]]</f>
        <v xml:space="preserve">0 </v>
      </c>
      <c r="L4219" s="23">
        <f ca="1">NETWORKDAYS(LeaveTracker[[#This Row],[Start Date]],LeaveTracker[[#This Row],[End Date]],lstHolidays)</f>
        <v>0</v>
      </c>
      <c r="M4219" s="27"/>
    </row>
    <row r="4220" spans="4:13" ht="30" customHeight="1" x14ac:dyDescent="0.3">
      <c r="D4220" s="19"/>
      <c r="E4220" s="51" t="str">
        <f>IF(ISBLANK(LeaveTracker[[#This Row],[Employee Name]]),"-----",VLOOKUP(LeaveTracker[[#This Row],[Employee Name]],Employees[[Employee Name]:[Office]],7))</f>
        <v>-----</v>
      </c>
      <c r="F4220" s="51" t="str">
        <f>IF(ISBLANK(LeaveTracker[[#This Row],[Employee Name]]),"-----",VLOOKUP(LeaveTracker[[#This Row],[Employee Name]],Employees[[Employee Name]:[Office]],6))</f>
        <v>-----</v>
      </c>
      <c r="G4220" s="24"/>
      <c r="H4220" s="24"/>
      <c r="I4220" s="57"/>
      <c r="K4220" s="51" t="str">
        <f ca="1">LeaveTracker[[#This Row],[Days]]&amp;" "&amp;LeaveTracker[[#This Row],[Type of Leave]]</f>
        <v xml:space="preserve">0 </v>
      </c>
      <c r="L4220" s="23">
        <f ca="1">NETWORKDAYS(LeaveTracker[[#This Row],[Start Date]],LeaveTracker[[#This Row],[End Date]],lstHolidays)</f>
        <v>0</v>
      </c>
      <c r="M4220" s="27"/>
    </row>
    <row r="4221" spans="4:13" ht="30" customHeight="1" x14ac:dyDescent="0.3">
      <c r="D4221" s="19"/>
      <c r="E4221" s="51" t="str">
        <f>IF(ISBLANK(LeaveTracker[[#This Row],[Employee Name]]),"-----",VLOOKUP(LeaveTracker[[#This Row],[Employee Name]],Employees[[Employee Name]:[Office]],7))</f>
        <v>-----</v>
      </c>
      <c r="F4221" s="51" t="str">
        <f>IF(ISBLANK(LeaveTracker[[#This Row],[Employee Name]]),"-----",VLOOKUP(LeaveTracker[[#This Row],[Employee Name]],Employees[[Employee Name]:[Office]],6))</f>
        <v>-----</v>
      </c>
      <c r="G4221" s="24"/>
      <c r="H4221" s="24"/>
      <c r="I4221" s="57"/>
      <c r="K4221" s="51" t="str">
        <f ca="1">LeaveTracker[[#This Row],[Days]]&amp;" "&amp;LeaveTracker[[#This Row],[Type of Leave]]</f>
        <v xml:space="preserve">0 </v>
      </c>
      <c r="L4221" s="23">
        <f ca="1">NETWORKDAYS(LeaveTracker[[#This Row],[Start Date]],LeaveTracker[[#This Row],[End Date]],lstHolidays)</f>
        <v>0</v>
      </c>
      <c r="M4221" s="27"/>
    </row>
    <row r="4222" spans="4:13" ht="30" customHeight="1" x14ac:dyDescent="0.3">
      <c r="D4222" s="19"/>
      <c r="E4222" s="51" t="str">
        <f>IF(ISBLANK(LeaveTracker[[#This Row],[Employee Name]]),"-----",VLOOKUP(LeaveTracker[[#This Row],[Employee Name]],Employees[[Employee Name]:[Office]],7))</f>
        <v>-----</v>
      </c>
      <c r="F4222" s="51" t="str">
        <f>IF(ISBLANK(LeaveTracker[[#This Row],[Employee Name]]),"-----",VLOOKUP(LeaveTracker[[#This Row],[Employee Name]],Employees[[Employee Name]:[Office]],6))</f>
        <v>-----</v>
      </c>
      <c r="G4222" s="24"/>
      <c r="H4222" s="24"/>
      <c r="I4222" s="57"/>
      <c r="K4222" s="51" t="str">
        <f ca="1">LeaveTracker[[#This Row],[Days]]&amp;" "&amp;LeaveTracker[[#This Row],[Type of Leave]]</f>
        <v xml:space="preserve">0 </v>
      </c>
      <c r="L4222" s="23">
        <f ca="1">NETWORKDAYS(LeaveTracker[[#This Row],[Start Date]],LeaveTracker[[#This Row],[End Date]],lstHolidays)</f>
        <v>0</v>
      </c>
      <c r="M4222" s="27"/>
    </row>
    <row r="4223" spans="4:13" ht="30" customHeight="1" x14ac:dyDescent="0.3">
      <c r="D4223" s="19"/>
      <c r="E4223" s="51" t="str">
        <f>IF(ISBLANK(LeaveTracker[[#This Row],[Employee Name]]),"-----",VLOOKUP(LeaveTracker[[#This Row],[Employee Name]],Employees[[Employee Name]:[Office]],7))</f>
        <v>-----</v>
      </c>
      <c r="F4223" s="51" t="str">
        <f>IF(ISBLANK(LeaveTracker[[#This Row],[Employee Name]]),"-----",VLOOKUP(LeaveTracker[[#This Row],[Employee Name]],Employees[[Employee Name]:[Office]],6))</f>
        <v>-----</v>
      </c>
      <c r="G4223" s="24"/>
      <c r="H4223" s="24"/>
      <c r="I4223" s="57"/>
      <c r="K4223" s="51" t="str">
        <f ca="1">LeaveTracker[[#This Row],[Days]]&amp;" "&amp;LeaveTracker[[#This Row],[Type of Leave]]</f>
        <v xml:space="preserve">0 </v>
      </c>
      <c r="L4223" s="23">
        <f ca="1">NETWORKDAYS(LeaveTracker[[#This Row],[Start Date]],LeaveTracker[[#This Row],[End Date]],lstHolidays)</f>
        <v>0</v>
      </c>
      <c r="M4223" s="27"/>
    </row>
    <row r="4224" spans="4:13" ht="30" customHeight="1" x14ac:dyDescent="0.3">
      <c r="D4224" s="19"/>
      <c r="E4224" s="51" t="str">
        <f>IF(ISBLANK(LeaveTracker[[#This Row],[Employee Name]]),"-----",VLOOKUP(LeaveTracker[[#This Row],[Employee Name]],Employees[[Employee Name]:[Office]],7))</f>
        <v>-----</v>
      </c>
      <c r="F4224" s="51" t="str">
        <f>IF(ISBLANK(LeaveTracker[[#This Row],[Employee Name]]),"-----",VLOOKUP(LeaveTracker[[#This Row],[Employee Name]],Employees[[Employee Name]:[Office]],6))</f>
        <v>-----</v>
      </c>
      <c r="G4224" s="24"/>
      <c r="H4224" s="24"/>
      <c r="I4224" s="57"/>
      <c r="K4224" s="51" t="str">
        <f ca="1">LeaveTracker[[#This Row],[Days]]&amp;" "&amp;LeaveTracker[[#This Row],[Type of Leave]]</f>
        <v xml:space="preserve">0 </v>
      </c>
      <c r="L4224" s="23">
        <f ca="1">NETWORKDAYS(LeaveTracker[[#This Row],[Start Date]],LeaveTracker[[#This Row],[End Date]],lstHolidays)</f>
        <v>0</v>
      </c>
      <c r="M4224" s="27"/>
    </row>
    <row r="4225" spans="4:13" ht="30" customHeight="1" x14ac:dyDescent="0.3">
      <c r="D4225" s="19"/>
      <c r="E4225" s="51" t="str">
        <f>IF(ISBLANK(LeaveTracker[[#This Row],[Employee Name]]),"-----",VLOOKUP(LeaveTracker[[#This Row],[Employee Name]],Employees[[Employee Name]:[Office]],7))</f>
        <v>-----</v>
      </c>
      <c r="F4225" s="51" t="str">
        <f>IF(ISBLANK(LeaveTracker[[#This Row],[Employee Name]]),"-----",VLOOKUP(LeaveTracker[[#This Row],[Employee Name]],Employees[[Employee Name]:[Office]],6))</f>
        <v>-----</v>
      </c>
      <c r="G4225" s="24"/>
      <c r="H4225" s="24"/>
      <c r="I4225" s="57"/>
      <c r="K4225" s="51" t="str">
        <f ca="1">LeaveTracker[[#This Row],[Days]]&amp;" "&amp;LeaveTracker[[#This Row],[Type of Leave]]</f>
        <v xml:space="preserve">0 </v>
      </c>
      <c r="L4225" s="23">
        <f ca="1">NETWORKDAYS(LeaveTracker[[#This Row],[Start Date]],LeaveTracker[[#This Row],[End Date]],lstHolidays)</f>
        <v>0</v>
      </c>
      <c r="M4225" s="27"/>
    </row>
    <row r="4226" spans="4:13" ht="30" customHeight="1" x14ac:dyDescent="0.3">
      <c r="D4226" s="19"/>
      <c r="E4226" s="51" t="str">
        <f>IF(ISBLANK(LeaveTracker[[#This Row],[Employee Name]]),"-----",VLOOKUP(LeaveTracker[[#This Row],[Employee Name]],Employees[[Employee Name]:[Office]],7))</f>
        <v>-----</v>
      </c>
      <c r="F4226" s="51" t="str">
        <f>IF(ISBLANK(LeaveTracker[[#This Row],[Employee Name]]),"-----",VLOOKUP(LeaveTracker[[#This Row],[Employee Name]],Employees[[Employee Name]:[Office]],6))</f>
        <v>-----</v>
      </c>
      <c r="G4226" s="24"/>
      <c r="H4226" s="24"/>
      <c r="I4226" s="57"/>
      <c r="K4226" s="51" t="str">
        <f ca="1">LeaveTracker[[#This Row],[Days]]&amp;" "&amp;LeaveTracker[[#This Row],[Type of Leave]]</f>
        <v xml:space="preserve">0 </v>
      </c>
      <c r="L4226" s="23">
        <f ca="1">NETWORKDAYS(LeaveTracker[[#This Row],[Start Date]],LeaveTracker[[#This Row],[End Date]],lstHolidays)</f>
        <v>0</v>
      </c>
      <c r="M4226" s="27"/>
    </row>
    <row r="4227" spans="4:13" ht="30" customHeight="1" x14ac:dyDescent="0.3">
      <c r="D4227" s="19"/>
      <c r="E4227" s="51" t="str">
        <f>IF(ISBLANK(LeaveTracker[[#This Row],[Employee Name]]),"-----",VLOOKUP(LeaveTracker[[#This Row],[Employee Name]],Employees[[Employee Name]:[Office]],7))</f>
        <v>-----</v>
      </c>
      <c r="F4227" s="51" t="str">
        <f>IF(ISBLANK(LeaveTracker[[#This Row],[Employee Name]]),"-----",VLOOKUP(LeaveTracker[[#This Row],[Employee Name]],Employees[[Employee Name]:[Office]],6))</f>
        <v>-----</v>
      </c>
      <c r="G4227" s="24"/>
      <c r="H4227" s="24"/>
      <c r="I4227" s="57"/>
      <c r="K4227" s="51" t="str">
        <f ca="1">LeaveTracker[[#This Row],[Days]]&amp;" "&amp;LeaveTracker[[#This Row],[Type of Leave]]</f>
        <v xml:space="preserve">0 </v>
      </c>
      <c r="L4227" s="23">
        <f ca="1">NETWORKDAYS(LeaveTracker[[#This Row],[Start Date]],LeaveTracker[[#This Row],[End Date]],lstHolidays)</f>
        <v>0</v>
      </c>
      <c r="M4227" s="27"/>
    </row>
    <row r="4228" spans="4:13" ht="30" customHeight="1" x14ac:dyDescent="0.3">
      <c r="D4228" s="19"/>
      <c r="E4228" s="51" t="str">
        <f>IF(ISBLANK(LeaveTracker[[#This Row],[Employee Name]]),"-----",VLOOKUP(LeaveTracker[[#This Row],[Employee Name]],Employees[[Employee Name]:[Office]],7))</f>
        <v>-----</v>
      </c>
      <c r="F4228" s="51" t="str">
        <f>IF(ISBLANK(LeaveTracker[[#This Row],[Employee Name]]),"-----",VLOOKUP(LeaveTracker[[#This Row],[Employee Name]],Employees[[Employee Name]:[Office]],6))</f>
        <v>-----</v>
      </c>
      <c r="G4228" s="24"/>
      <c r="H4228" s="24"/>
      <c r="I4228" s="57"/>
      <c r="K4228" s="51" t="str">
        <f ca="1">LeaveTracker[[#This Row],[Days]]&amp;" "&amp;LeaveTracker[[#This Row],[Type of Leave]]</f>
        <v xml:space="preserve">0 </v>
      </c>
      <c r="L4228" s="23">
        <f ca="1">NETWORKDAYS(LeaveTracker[[#This Row],[Start Date]],LeaveTracker[[#This Row],[End Date]],lstHolidays)</f>
        <v>0</v>
      </c>
      <c r="M4228" s="27"/>
    </row>
    <row r="4229" spans="4:13" ht="30" customHeight="1" x14ac:dyDescent="0.3">
      <c r="D4229" s="19"/>
      <c r="E4229" s="51" t="str">
        <f>IF(ISBLANK(LeaveTracker[[#This Row],[Employee Name]]),"-----",VLOOKUP(LeaveTracker[[#This Row],[Employee Name]],Employees[[Employee Name]:[Office]],7))</f>
        <v>-----</v>
      </c>
      <c r="F4229" s="51" t="str">
        <f>IF(ISBLANK(LeaveTracker[[#This Row],[Employee Name]]),"-----",VLOOKUP(LeaveTracker[[#This Row],[Employee Name]],Employees[[Employee Name]:[Office]],6))</f>
        <v>-----</v>
      </c>
      <c r="G4229" s="24"/>
      <c r="H4229" s="24"/>
      <c r="I4229" s="57"/>
      <c r="K4229" s="51" t="str">
        <f ca="1">LeaveTracker[[#This Row],[Days]]&amp;" "&amp;LeaveTracker[[#This Row],[Type of Leave]]</f>
        <v xml:space="preserve">0 </v>
      </c>
      <c r="L4229" s="23">
        <f ca="1">NETWORKDAYS(LeaveTracker[[#This Row],[Start Date]],LeaveTracker[[#This Row],[End Date]],lstHolidays)</f>
        <v>0</v>
      </c>
      <c r="M4229" s="27"/>
    </row>
    <row r="4230" spans="4:13" ht="30" customHeight="1" x14ac:dyDescent="0.3">
      <c r="D4230" s="19"/>
      <c r="E4230" s="51" t="str">
        <f>IF(ISBLANK(LeaveTracker[[#This Row],[Employee Name]]),"-----",VLOOKUP(LeaveTracker[[#This Row],[Employee Name]],Employees[[Employee Name]:[Office]],7))</f>
        <v>-----</v>
      </c>
      <c r="F4230" s="51" t="str">
        <f>IF(ISBLANK(LeaveTracker[[#This Row],[Employee Name]]),"-----",VLOOKUP(LeaveTracker[[#This Row],[Employee Name]],Employees[[Employee Name]:[Office]],6))</f>
        <v>-----</v>
      </c>
      <c r="G4230" s="24"/>
      <c r="H4230" s="24"/>
      <c r="I4230" s="57"/>
      <c r="K4230" s="51" t="str">
        <f ca="1">LeaveTracker[[#This Row],[Days]]&amp;" "&amp;LeaveTracker[[#This Row],[Type of Leave]]</f>
        <v xml:space="preserve">0 </v>
      </c>
      <c r="L4230" s="23">
        <f ca="1">NETWORKDAYS(LeaveTracker[[#This Row],[Start Date]],LeaveTracker[[#This Row],[End Date]],lstHolidays)</f>
        <v>0</v>
      </c>
      <c r="M4230" s="27"/>
    </row>
    <row r="4231" spans="4:13" ht="30" customHeight="1" x14ac:dyDescent="0.3">
      <c r="D4231" s="19"/>
      <c r="E4231" s="51" t="str">
        <f>IF(ISBLANK(LeaveTracker[[#This Row],[Employee Name]]),"-----",VLOOKUP(LeaveTracker[[#This Row],[Employee Name]],Employees[[Employee Name]:[Office]],7))</f>
        <v>-----</v>
      </c>
      <c r="F4231" s="51" t="str">
        <f>IF(ISBLANK(LeaveTracker[[#This Row],[Employee Name]]),"-----",VLOOKUP(LeaveTracker[[#This Row],[Employee Name]],Employees[[Employee Name]:[Office]],6))</f>
        <v>-----</v>
      </c>
      <c r="G4231" s="24"/>
      <c r="H4231" s="24"/>
      <c r="I4231" s="57"/>
      <c r="K4231" s="51" t="str">
        <f ca="1">LeaveTracker[[#This Row],[Days]]&amp;" "&amp;LeaveTracker[[#This Row],[Type of Leave]]</f>
        <v xml:space="preserve">0 </v>
      </c>
      <c r="L4231" s="23">
        <f ca="1">NETWORKDAYS(LeaveTracker[[#This Row],[Start Date]],LeaveTracker[[#This Row],[End Date]],lstHolidays)</f>
        <v>0</v>
      </c>
      <c r="M4231" s="27"/>
    </row>
    <row r="4232" spans="4:13" ht="30" customHeight="1" x14ac:dyDescent="0.3">
      <c r="D4232" s="19"/>
      <c r="E4232" s="51" t="str">
        <f>IF(ISBLANK(LeaveTracker[[#This Row],[Employee Name]]),"-----",VLOOKUP(LeaveTracker[[#This Row],[Employee Name]],Employees[[Employee Name]:[Office]],7))</f>
        <v>-----</v>
      </c>
      <c r="F4232" s="51" t="str">
        <f>IF(ISBLANK(LeaveTracker[[#This Row],[Employee Name]]),"-----",VLOOKUP(LeaveTracker[[#This Row],[Employee Name]],Employees[[Employee Name]:[Office]],6))</f>
        <v>-----</v>
      </c>
      <c r="G4232" s="24"/>
      <c r="H4232" s="24"/>
      <c r="I4232" s="57"/>
      <c r="K4232" s="51" t="str">
        <f ca="1">LeaveTracker[[#This Row],[Days]]&amp;" "&amp;LeaveTracker[[#This Row],[Type of Leave]]</f>
        <v xml:space="preserve">0 </v>
      </c>
      <c r="L4232" s="23">
        <f ca="1">NETWORKDAYS(LeaveTracker[[#This Row],[Start Date]],LeaveTracker[[#This Row],[End Date]],lstHolidays)</f>
        <v>0</v>
      </c>
      <c r="M4232" s="27"/>
    </row>
    <row r="4233" spans="4:13" ht="30" customHeight="1" x14ac:dyDescent="0.3">
      <c r="D4233" s="19"/>
      <c r="E4233" s="51" t="str">
        <f>IF(ISBLANK(LeaveTracker[[#This Row],[Employee Name]]),"-----",VLOOKUP(LeaveTracker[[#This Row],[Employee Name]],Employees[[Employee Name]:[Office]],7))</f>
        <v>-----</v>
      </c>
      <c r="F4233" s="51" t="str">
        <f>IF(ISBLANK(LeaveTracker[[#This Row],[Employee Name]]),"-----",VLOOKUP(LeaveTracker[[#This Row],[Employee Name]],Employees[[Employee Name]:[Office]],6))</f>
        <v>-----</v>
      </c>
      <c r="G4233" s="24"/>
      <c r="H4233" s="24"/>
      <c r="I4233" s="57"/>
      <c r="K4233" s="51" t="str">
        <f ca="1">LeaveTracker[[#This Row],[Days]]&amp;" "&amp;LeaveTracker[[#This Row],[Type of Leave]]</f>
        <v xml:space="preserve">0 </v>
      </c>
      <c r="L4233" s="23">
        <f ca="1">NETWORKDAYS(LeaveTracker[[#This Row],[Start Date]],LeaveTracker[[#This Row],[End Date]],lstHolidays)</f>
        <v>0</v>
      </c>
      <c r="M4233" s="27"/>
    </row>
    <row r="4234" spans="4:13" ht="30" customHeight="1" x14ac:dyDescent="0.3">
      <c r="D4234" s="19"/>
      <c r="E4234" s="51" t="str">
        <f>IF(ISBLANK(LeaveTracker[[#This Row],[Employee Name]]),"-----",VLOOKUP(LeaveTracker[[#This Row],[Employee Name]],Employees[[Employee Name]:[Office]],7))</f>
        <v>-----</v>
      </c>
      <c r="F4234" s="51" t="str">
        <f>IF(ISBLANK(LeaveTracker[[#This Row],[Employee Name]]),"-----",VLOOKUP(LeaveTracker[[#This Row],[Employee Name]],Employees[[Employee Name]:[Office]],6))</f>
        <v>-----</v>
      </c>
      <c r="G4234" s="24"/>
      <c r="H4234" s="24"/>
      <c r="I4234" s="57"/>
      <c r="K4234" s="51" t="str">
        <f ca="1">LeaveTracker[[#This Row],[Days]]&amp;" "&amp;LeaveTracker[[#This Row],[Type of Leave]]</f>
        <v xml:space="preserve">0 </v>
      </c>
      <c r="L4234" s="23">
        <f ca="1">NETWORKDAYS(LeaveTracker[[#This Row],[Start Date]],LeaveTracker[[#This Row],[End Date]],lstHolidays)</f>
        <v>0</v>
      </c>
      <c r="M4234" s="27"/>
    </row>
    <row r="4235" spans="4:13" ht="30" customHeight="1" x14ac:dyDescent="0.3">
      <c r="D4235" s="19"/>
      <c r="E4235" s="51" t="str">
        <f>IF(ISBLANK(LeaveTracker[[#This Row],[Employee Name]]),"-----",VLOOKUP(LeaveTracker[[#This Row],[Employee Name]],Employees[[Employee Name]:[Office]],7))</f>
        <v>-----</v>
      </c>
      <c r="F4235" s="51" t="str">
        <f>IF(ISBLANK(LeaveTracker[[#This Row],[Employee Name]]),"-----",VLOOKUP(LeaveTracker[[#This Row],[Employee Name]],Employees[[Employee Name]:[Office]],6))</f>
        <v>-----</v>
      </c>
      <c r="G4235" s="24"/>
      <c r="H4235" s="24"/>
      <c r="I4235" s="57"/>
      <c r="K4235" s="51" t="str">
        <f ca="1">LeaveTracker[[#This Row],[Days]]&amp;" "&amp;LeaveTracker[[#This Row],[Type of Leave]]</f>
        <v xml:space="preserve">0 </v>
      </c>
      <c r="L4235" s="23">
        <f ca="1">NETWORKDAYS(LeaveTracker[[#This Row],[Start Date]],LeaveTracker[[#This Row],[End Date]],lstHolidays)</f>
        <v>0</v>
      </c>
      <c r="M4235" s="27"/>
    </row>
    <row r="4236" spans="4:13" ht="30" customHeight="1" x14ac:dyDescent="0.3">
      <c r="D4236" s="19"/>
      <c r="E4236" s="51" t="str">
        <f>IF(ISBLANK(LeaveTracker[[#This Row],[Employee Name]]),"-----",VLOOKUP(LeaveTracker[[#This Row],[Employee Name]],Employees[[Employee Name]:[Office]],7))</f>
        <v>-----</v>
      </c>
      <c r="F4236" s="51" t="str">
        <f>IF(ISBLANK(LeaveTracker[[#This Row],[Employee Name]]),"-----",VLOOKUP(LeaveTracker[[#This Row],[Employee Name]],Employees[[Employee Name]:[Office]],6))</f>
        <v>-----</v>
      </c>
      <c r="G4236" s="24"/>
      <c r="H4236" s="24"/>
      <c r="I4236" s="57"/>
      <c r="K4236" s="51" t="str">
        <f ca="1">LeaveTracker[[#This Row],[Days]]&amp;" "&amp;LeaveTracker[[#This Row],[Type of Leave]]</f>
        <v xml:space="preserve">0 </v>
      </c>
      <c r="L4236" s="23">
        <f ca="1">NETWORKDAYS(LeaveTracker[[#This Row],[Start Date]],LeaveTracker[[#This Row],[End Date]],lstHolidays)</f>
        <v>0</v>
      </c>
      <c r="M4236" s="27"/>
    </row>
    <row r="4237" spans="4:13" ht="30" customHeight="1" x14ac:dyDescent="0.3">
      <c r="D4237" s="19"/>
      <c r="E4237" s="51" t="str">
        <f>IF(ISBLANK(LeaveTracker[[#This Row],[Employee Name]]),"-----",VLOOKUP(LeaveTracker[[#This Row],[Employee Name]],Employees[[Employee Name]:[Office]],7))</f>
        <v>-----</v>
      </c>
      <c r="F4237" s="51" t="str">
        <f>IF(ISBLANK(LeaveTracker[[#This Row],[Employee Name]]),"-----",VLOOKUP(LeaveTracker[[#This Row],[Employee Name]],Employees[[Employee Name]:[Office]],6))</f>
        <v>-----</v>
      </c>
      <c r="G4237" s="24"/>
      <c r="H4237" s="24"/>
      <c r="I4237" s="57"/>
      <c r="K4237" s="51" t="str">
        <f ca="1">LeaveTracker[[#This Row],[Days]]&amp;" "&amp;LeaveTracker[[#This Row],[Type of Leave]]</f>
        <v xml:space="preserve">0 </v>
      </c>
      <c r="L4237" s="23">
        <f ca="1">NETWORKDAYS(LeaveTracker[[#This Row],[Start Date]],LeaveTracker[[#This Row],[End Date]],lstHolidays)</f>
        <v>0</v>
      </c>
      <c r="M4237" s="27"/>
    </row>
    <row r="4238" spans="4:13" ht="30" customHeight="1" x14ac:dyDescent="0.3">
      <c r="D4238" s="19"/>
      <c r="E4238" s="51" t="str">
        <f>IF(ISBLANK(LeaveTracker[[#This Row],[Employee Name]]),"-----",VLOOKUP(LeaveTracker[[#This Row],[Employee Name]],Employees[[Employee Name]:[Office]],7))</f>
        <v>-----</v>
      </c>
      <c r="F4238" s="51" t="str">
        <f>IF(ISBLANK(LeaveTracker[[#This Row],[Employee Name]]),"-----",VLOOKUP(LeaveTracker[[#This Row],[Employee Name]],Employees[[Employee Name]:[Office]],6))</f>
        <v>-----</v>
      </c>
      <c r="G4238" s="24"/>
      <c r="H4238" s="24"/>
      <c r="I4238" s="57"/>
      <c r="K4238" s="51" t="str">
        <f ca="1">LeaveTracker[[#This Row],[Days]]&amp;" "&amp;LeaveTracker[[#This Row],[Type of Leave]]</f>
        <v xml:space="preserve">0 </v>
      </c>
      <c r="L4238" s="23">
        <f ca="1">NETWORKDAYS(LeaveTracker[[#This Row],[Start Date]],LeaveTracker[[#This Row],[End Date]],lstHolidays)</f>
        <v>0</v>
      </c>
      <c r="M4238" s="27"/>
    </row>
    <row r="4239" spans="4:13" ht="30" customHeight="1" x14ac:dyDescent="0.3">
      <c r="D4239" s="19"/>
      <c r="E4239" s="51" t="str">
        <f>IF(ISBLANK(LeaveTracker[[#This Row],[Employee Name]]),"-----",VLOOKUP(LeaveTracker[[#This Row],[Employee Name]],Employees[[Employee Name]:[Office]],7))</f>
        <v>-----</v>
      </c>
      <c r="F4239" s="51" t="str">
        <f>IF(ISBLANK(LeaveTracker[[#This Row],[Employee Name]]),"-----",VLOOKUP(LeaveTracker[[#This Row],[Employee Name]],Employees[[Employee Name]:[Office]],6))</f>
        <v>-----</v>
      </c>
      <c r="G4239" s="24"/>
      <c r="H4239" s="24"/>
      <c r="I4239" s="57"/>
      <c r="K4239" s="51" t="str">
        <f ca="1">LeaveTracker[[#This Row],[Days]]&amp;" "&amp;LeaveTracker[[#This Row],[Type of Leave]]</f>
        <v xml:space="preserve">0 </v>
      </c>
      <c r="L4239" s="23">
        <f ca="1">NETWORKDAYS(LeaveTracker[[#This Row],[Start Date]],LeaveTracker[[#This Row],[End Date]],lstHolidays)</f>
        <v>0</v>
      </c>
      <c r="M4239" s="27"/>
    </row>
    <row r="4240" spans="4:13" ht="30" customHeight="1" x14ac:dyDescent="0.3">
      <c r="D4240" s="19"/>
      <c r="E4240" s="51" t="str">
        <f>IF(ISBLANK(LeaveTracker[[#This Row],[Employee Name]]),"-----",VLOOKUP(LeaveTracker[[#This Row],[Employee Name]],Employees[[Employee Name]:[Office]],7))</f>
        <v>-----</v>
      </c>
      <c r="F4240" s="51" t="str">
        <f>IF(ISBLANK(LeaveTracker[[#This Row],[Employee Name]]),"-----",VLOOKUP(LeaveTracker[[#This Row],[Employee Name]],Employees[[Employee Name]:[Office]],6))</f>
        <v>-----</v>
      </c>
      <c r="G4240" s="24"/>
      <c r="H4240" s="24"/>
      <c r="I4240" s="57"/>
      <c r="K4240" s="51" t="str">
        <f ca="1">LeaveTracker[[#This Row],[Days]]&amp;" "&amp;LeaveTracker[[#This Row],[Type of Leave]]</f>
        <v xml:space="preserve">0 </v>
      </c>
      <c r="L4240" s="23">
        <f ca="1">NETWORKDAYS(LeaveTracker[[#This Row],[Start Date]],LeaveTracker[[#This Row],[End Date]],lstHolidays)</f>
        <v>0</v>
      </c>
      <c r="M4240" s="27"/>
    </row>
    <row r="4241" spans="4:13" ht="30" customHeight="1" x14ac:dyDescent="0.3">
      <c r="D4241" s="19"/>
      <c r="E4241" s="51" t="str">
        <f>IF(ISBLANK(LeaveTracker[[#This Row],[Employee Name]]),"-----",VLOOKUP(LeaveTracker[[#This Row],[Employee Name]],Employees[[Employee Name]:[Office]],7))</f>
        <v>-----</v>
      </c>
      <c r="F4241" s="51" t="str">
        <f>IF(ISBLANK(LeaveTracker[[#This Row],[Employee Name]]),"-----",VLOOKUP(LeaveTracker[[#This Row],[Employee Name]],Employees[[Employee Name]:[Office]],6))</f>
        <v>-----</v>
      </c>
      <c r="G4241" s="24"/>
      <c r="H4241" s="24"/>
      <c r="I4241" s="57"/>
      <c r="K4241" s="51" t="str">
        <f ca="1">LeaveTracker[[#This Row],[Days]]&amp;" "&amp;LeaveTracker[[#This Row],[Type of Leave]]</f>
        <v xml:space="preserve">0 </v>
      </c>
      <c r="L4241" s="23">
        <f ca="1">NETWORKDAYS(LeaveTracker[[#This Row],[Start Date]],LeaveTracker[[#This Row],[End Date]],lstHolidays)</f>
        <v>0</v>
      </c>
      <c r="M4241" s="27"/>
    </row>
    <row r="4242" spans="4:13" ht="30" customHeight="1" x14ac:dyDescent="0.3">
      <c r="D4242" s="19"/>
      <c r="E4242" s="51" t="str">
        <f>IF(ISBLANK(LeaveTracker[[#This Row],[Employee Name]]),"-----",VLOOKUP(LeaveTracker[[#This Row],[Employee Name]],Employees[[Employee Name]:[Office]],7))</f>
        <v>-----</v>
      </c>
      <c r="F4242" s="51" t="str">
        <f>IF(ISBLANK(LeaveTracker[[#This Row],[Employee Name]]),"-----",VLOOKUP(LeaveTracker[[#This Row],[Employee Name]],Employees[[Employee Name]:[Office]],6))</f>
        <v>-----</v>
      </c>
      <c r="G4242" s="24"/>
      <c r="H4242" s="24"/>
      <c r="I4242" s="57"/>
      <c r="K4242" s="51" t="str">
        <f ca="1">LeaveTracker[[#This Row],[Days]]&amp;" "&amp;LeaveTracker[[#This Row],[Type of Leave]]</f>
        <v xml:space="preserve">0 </v>
      </c>
      <c r="L4242" s="23">
        <f ca="1">NETWORKDAYS(LeaveTracker[[#This Row],[Start Date]],LeaveTracker[[#This Row],[End Date]],lstHolidays)</f>
        <v>0</v>
      </c>
      <c r="M4242" s="27"/>
    </row>
    <row r="4243" spans="4:13" ht="30" customHeight="1" x14ac:dyDescent="0.3">
      <c r="D4243" s="19"/>
      <c r="E4243" s="51" t="str">
        <f>IF(ISBLANK(LeaveTracker[[#This Row],[Employee Name]]),"-----",VLOOKUP(LeaveTracker[[#This Row],[Employee Name]],Employees[[Employee Name]:[Office]],7))</f>
        <v>-----</v>
      </c>
      <c r="F4243" s="51" t="str">
        <f>IF(ISBLANK(LeaveTracker[[#This Row],[Employee Name]]),"-----",VLOOKUP(LeaveTracker[[#This Row],[Employee Name]],Employees[[Employee Name]:[Office]],6))</f>
        <v>-----</v>
      </c>
      <c r="G4243" s="24"/>
      <c r="H4243" s="24"/>
      <c r="I4243" s="57"/>
      <c r="K4243" s="51" t="str">
        <f ca="1">LeaveTracker[[#This Row],[Days]]&amp;" "&amp;LeaveTracker[[#This Row],[Type of Leave]]</f>
        <v xml:space="preserve">0 </v>
      </c>
      <c r="L4243" s="23">
        <f ca="1">NETWORKDAYS(LeaveTracker[[#This Row],[Start Date]],LeaveTracker[[#This Row],[End Date]],lstHolidays)</f>
        <v>0</v>
      </c>
      <c r="M4243" s="27"/>
    </row>
    <row r="4244" spans="4:13" ht="30" customHeight="1" x14ac:dyDescent="0.3">
      <c r="D4244" s="19"/>
      <c r="E4244" s="51" t="str">
        <f>IF(ISBLANK(LeaveTracker[[#This Row],[Employee Name]]),"-----",VLOOKUP(LeaveTracker[[#This Row],[Employee Name]],Employees[[Employee Name]:[Office]],7))</f>
        <v>-----</v>
      </c>
      <c r="F4244" s="51" t="str">
        <f>IF(ISBLANK(LeaveTracker[[#This Row],[Employee Name]]),"-----",VLOOKUP(LeaveTracker[[#This Row],[Employee Name]],Employees[[Employee Name]:[Office]],6))</f>
        <v>-----</v>
      </c>
      <c r="G4244" s="24"/>
      <c r="H4244" s="24"/>
      <c r="I4244" s="57"/>
      <c r="K4244" s="51" t="str">
        <f ca="1">LeaveTracker[[#This Row],[Days]]&amp;" "&amp;LeaveTracker[[#This Row],[Type of Leave]]</f>
        <v xml:space="preserve">0 </v>
      </c>
      <c r="L4244" s="23">
        <f ca="1">NETWORKDAYS(LeaveTracker[[#This Row],[Start Date]],LeaveTracker[[#This Row],[End Date]],lstHolidays)</f>
        <v>0</v>
      </c>
      <c r="M4244" s="27"/>
    </row>
    <row r="4245" spans="4:13" ht="30" customHeight="1" x14ac:dyDescent="0.3">
      <c r="D4245" s="19"/>
      <c r="E4245" s="51" t="str">
        <f>IF(ISBLANK(LeaveTracker[[#This Row],[Employee Name]]),"-----",VLOOKUP(LeaveTracker[[#This Row],[Employee Name]],Employees[[Employee Name]:[Office]],7))</f>
        <v>-----</v>
      </c>
      <c r="F4245" s="51" t="str">
        <f>IF(ISBLANK(LeaveTracker[[#This Row],[Employee Name]]),"-----",VLOOKUP(LeaveTracker[[#This Row],[Employee Name]],Employees[[Employee Name]:[Office]],6))</f>
        <v>-----</v>
      </c>
      <c r="G4245" s="24"/>
      <c r="H4245" s="24"/>
      <c r="I4245" s="57"/>
      <c r="K4245" s="51" t="str">
        <f ca="1">LeaveTracker[[#This Row],[Days]]&amp;" "&amp;LeaveTracker[[#This Row],[Type of Leave]]</f>
        <v xml:space="preserve">0 </v>
      </c>
      <c r="L4245" s="23">
        <f ca="1">NETWORKDAYS(LeaveTracker[[#This Row],[Start Date]],LeaveTracker[[#This Row],[End Date]],lstHolidays)</f>
        <v>0</v>
      </c>
      <c r="M4245" s="27"/>
    </row>
    <row r="4246" spans="4:13" ht="30" customHeight="1" x14ac:dyDescent="0.3">
      <c r="D4246" s="19"/>
      <c r="E4246" s="51" t="str">
        <f>IF(ISBLANK(LeaveTracker[[#This Row],[Employee Name]]),"-----",VLOOKUP(LeaveTracker[[#This Row],[Employee Name]],Employees[[Employee Name]:[Office]],7))</f>
        <v>-----</v>
      </c>
      <c r="F4246" s="51" t="str">
        <f>IF(ISBLANK(LeaveTracker[[#This Row],[Employee Name]]),"-----",VLOOKUP(LeaveTracker[[#This Row],[Employee Name]],Employees[[Employee Name]:[Office]],6))</f>
        <v>-----</v>
      </c>
      <c r="G4246" s="24"/>
      <c r="H4246" s="24"/>
      <c r="I4246" s="57"/>
      <c r="K4246" s="51" t="str">
        <f ca="1">LeaveTracker[[#This Row],[Days]]&amp;" "&amp;LeaveTracker[[#This Row],[Type of Leave]]</f>
        <v xml:space="preserve">0 </v>
      </c>
      <c r="L4246" s="23">
        <f ca="1">NETWORKDAYS(LeaveTracker[[#This Row],[Start Date]],LeaveTracker[[#This Row],[End Date]],lstHolidays)</f>
        <v>0</v>
      </c>
      <c r="M4246" s="27"/>
    </row>
    <row r="4247" spans="4:13" ht="30" customHeight="1" x14ac:dyDescent="0.3">
      <c r="D4247" s="19"/>
      <c r="E4247" s="51" t="str">
        <f>IF(ISBLANK(LeaveTracker[[#This Row],[Employee Name]]),"-----",VLOOKUP(LeaveTracker[[#This Row],[Employee Name]],Employees[[Employee Name]:[Office]],7))</f>
        <v>-----</v>
      </c>
      <c r="F4247" s="51" t="str">
        <f>IF(ISBLANK(LeaveTracker[[#This Row],[Employee Name]]),"-----",VLOOKUP(LeaveTracker[[#This Row],[Employee Name]],Employees[[Employee Name]:[Office]],6))</f>
        <v>-----</v>
      </c>
      <c r="G4247" s="24"/>
      <c r="H4247" s="24"/>
      <c r="I4247" s="57"/>
      <c r="K4247" s="51" t="str">
        <f ca="1">LeaveTracker[[#This Row],[Days]]&amp;" "&amp;LeaveTracker[[#This Row],[Type of Leave]]</f>
        <v xml:space="preserve">0 </v>
      </c>
      <c r="L4247" s="23">
        <f ca="1">NETWORKDAYS(LeaveTracker[[#This Row],[Start Date]],LeaveTracker[[#This Row],[End Date]],lstHolidays)</f>
        <v>0</v>
      </c>
      <c r="M4247" s="27"/>
    </row>
    <row r="4248" spans="4:13" ht="30" customHeight="1" x14ac:dyDescent="0.3">
      <c r="D4248" s="19"/>
      <c r="E4248" s="51" t="str">
        <f>IF(ISBLANK(LeaveTracker[[#This Row],[Employee Name]]),"-----",VLOOKUP(LeaveTracker[[#This Row],[Employee Name]],Employees[[Employee Name]:[Office]],7))</f>
        <v>-----</v>
      </c>
      <c r="F4248" s="51" t="str">
        <f>IF(ISBLANK(LeaveTracker[[#This Row],[Employee Name]]),"-----",VLOOKUP(LeaveTracker[[#This Row],[Employee Name]],Employees[[Employee Name]:[Office]],6))</f>
        <v>-----</v>
      </c>
      <c r="G4248" s="24"/>
      <c r="H4248" s="24"/>
      <c r="I4248" s="57"/>
      <c r="K4248" s="51" t="str">
        <f ca="1">LeaveTracker[[#This Row],[Days]]&amp;" "&amp;LeaveTracker[[#This Row],[Type of Leave]]</f>
        <v xml:space="preserve">0 </v>
      </c>
      <c r="L4248" s="23">
        <f ca="1">NETWORKDAYS(LeaveTracker[[#This Row],[Start Date]],LeaveTracker[[#This Row],[End Date]],lstHolidays)</f>
        <v>0</v>
      </c>
      <c r="M4248" s="27"/>
    </row>
    <row r="4249" spans="4:13" ht="30" customHeight="1" x14ac:dyDescent="0.3">
      <c r="D4249" s="19"/>
      <c r="E4249" s="51" t="str">
        <f>IF(ISBLANK(LeaveTracker[[#This Row],[Employee Name]]),"-----",VLOOKUP(LeaveTracker[[#This Row],[Employee Name]],Employees[[Employee Name]:[Office]],7))</f>
        <v>-----</v>
      </c>
      <c r="F4249" s="51" t="str">
        <f>IF(ISBLANK(LeaveTracker[[#This Row],[Employee Name]]),"-----",VLOOKUP(LeaveTracker[[#This Row],[Employee Name]],Employees[[Employee Name]:[Office]],6))</f>
        <v>-----</v>
      </c>
      <c r="G4249" s="24"/>
      <c r="H4249" s="24"/>
      <c r="I4249" s="57"/>
      <c r="K4249" s="51" t="str">
        <f ca="1">LeaveTracker[[#This Row],[Days]]&amp;" "&amp;LeaveTracker[[#This Row],[Type of Leave]]</f>
        <v xml:space="preserve">0 </v>
      </c>
      <c r="L4249" s="23">
        <f ca="1">NETWORKDAYS(LeaveTracker[[#This Row],[Start Date]],LeaveTracker[[#This Row],[End Date]],lstHolidays)</f>
        <v>0</v>
      </c>
      <c r="M4249" s="27"/>
    </row>
    <row r="4250" spans="4:13" ht="30" customHeight="1" x14ac:dyDescent="0.3">
      <c r="D4250" s="19"/>
      <c r="E4250" s="51" t="str">
        <f>IF(ISBLANK(LeaveTracker[[#This Row],[Employee Name]]),"-----",VLOOKUP(LeaveTracker[[#This Row],[Employee Name]],Employees[[Employee Name]:[Office]],7))</f>
        <v>-----</v>
      </c>
      <c r="F4250" s="51" t="str">
        <f>IF(ISBLANK(LeaveTracker[[#This Row],[Employee Name]]),"-----",VLOOKUP(LeaveTracker[[#This Row],[Employee Name]],Employees[[Employee Name]:[Office]],6))</f>
        <v>-----</v>
      </c>
      <c r="G4250" s="24"/>
      <c r="H4250" s="24"/>
      <c r="I4250" s="57"/>
      <c r="K4250" s="51" t="str">
        <f ca="1">LeaveTracker[[#This Row],[Days]]&amp;" "&amp;LeaveTracker[[#This Row],[Type of Leave]]</f>
        <v xml:space="preserve">0 </v>
      </c>
      <c r="L4250" s="23">
        <f ca="1">NETWORKDAYS(LeaveTracker[[#This Row],[Start Date]],LeaveTracker[[#This Row],[End Date]],lstHolidays)</f>
        <v>0</v>
      </c>
      <c r="M4250" s="27"/>
    </row>
    <row r="4251" spans="4:13" ht="30" customHeight="1" x14ac:dyDescent="0.3">
      <c r="D4251" s="19"/>
      <c r="E4251" s="51" t="str">
        <f>IF(ISBLANK(LeaveTracker[[#This Row],[Employee Name]]),"-----",VLOOKUP(LeaveTracker[[#This Row],[Employee Name]],Employees[[Employee Name]:[Office]],7))</f>
        <v>-----</v>
      </c>
      <c r="F4251" s="51" t="str">
        <f>IF(ISBLANK(LeaveTracker[[#This Row],[Employee Name]]),"-----",VLOOKUP(LeaveTracker[[#This Row],[Employee Name]],Employees[[Employee Name]:[Office]],6))</f>
        <v>-----</v>
      </c>
      <c r="G4251" s="24"/>
      <c r="H4251" s="24"/>
      <c r="I4251" s="57"/>
      <c r="K4251" s="51" t="str">
        <f ca="1">LeaveTracker[[#This Row],[Days]]&amp;" "&amp;LeaveTracker[[#This Row],[Type of Leave]]</f>
        <v xml:space="preserve">0 </v>
      </c>
      <c r="L4251" s="23">
        <f ca="1">NETWORKDAYS(LeaveTracker[[#This Row],[Start Date]],LeaveTracker[[#This Row],[End Date]],lstHolidays)</f>
        <v>0</v>
      </c>
      <c r="M4251" s="27"/>
    </row>
    <row r="4252" spans="4:13" ht="30" customHeight="1" x14ac:dyDescent="0.3">
      <c r="D4252" s="19"/>
      <c r="E4252" s="51" t="str">
        <f>IF(ISBLANK(LeaveTracker[[#This Row],[Employee Name]]),"-----",VLOOKUP(LeaveTracker[[#This Row],[Employee Name]],Employees[[Employee Name]:[Office]],7))</f>
        <v>-----</v>
      </c>
      <c r="F4252" s="51" t="str">
        <f>IF(ISBLANK(LeaveTracker[[#This Row],[Employee Name]]),"-----",VLOOKUP(LeaveTracker[[#This Row],[Employee Name]],Employees[[Employee Name]:[Office]],6))</f>
        <v>-----</v>
      </c>
      <c r="G4252" s="24"/>
      <c r="H4252" s="24"/>
      <c r="I4252" s="57"/>
      <c r="K4252" s="51" t="str">
        <f ca="1">LeaveTracker[[#This Row],[Days]]&amp;" "&amp;LeaveTracker[[#This Row],[Type of Leave]]</f>
        <v xml:space="preserve">0 </v>
      </c>
      <c r="L4252" s="23">
        <f ca="1">NETWORKDAYS(LeaveTracker[[#This Row],[Start Date]],LeaveTracker[[#This Row],[End Date]],lstHolidays)</f>
        <v>0</v>
      </c>
      <c r="M4252" s="27"/>
    </row>
    <row r="4253" spans="4:13" ht="30" customHeight="1" x14ac:dyDescent="0.3">
      <c r="D4253" s="19"/>
      <c r="E4253" s="51" t="str">
        <f>IF(ISBLANK(LeaveTracker[[#This Row],[Employee Name]]),"-----",VLOOKUP(LeaveTracker[[#This Row],[Employee Name]],Employees[[Employee Name]:[Office]],7))</f>
        <v>-----</v>
      </c>
      <c r="F4253" s="51" t="str">
        <f>IF(ISBLANK(LeaveTracker[[#This Row],[Employee Name]]),"-----",VLOOKUP(LeaveTracker[[#This Row],[Employee Name]],Employees[[Employee Name]:[Office]],6))</f>
        <v>-----</v>
      </c>
      <c r="G4253" s="24"/>
      <c r="H4253" s="24"/>
      <c r="I4253" s="57"/>
      <c r="K4253" s="51" t="str">
        <f ca="1">LeaveTracker[[#This Row],[Days]]&amp;" "&amp;LeaveTracker[[#This Row],[Type of Leave]]</f>
        <v xml:space="preserve">0 </v>
      </c>
      <c r="L4253" s="23">
        <f ca="1">NETWORKDAYS(LeaveTracker[[#This Row],[Start Date]],LeaveTracker[[#This Row],[End Date]],lstHolidays)</f>
        <v>0</v>
      </c>
      <c r="M4253" s="27"/>
    </row>
    <row r="4254" spans="4:13" ht="30" customHeight="1" x14ac:dyDescent="0.3">
      <c r="D4254" s="19"/>
      <c r="E4254" s="51" t="str">
        <f>IF(ISBLANK(LeaveTracker[[#This Row],[Employee Name]]),"-----",VLOOKUP(LeaveTracker[[#This Row],[Employee Name]],Employees[[Employee Name]:[Office]],7))</f>
        <v>-----</v>
      </c>
      <c r="F4254" s="51" t="str">
        <f>IF(ISBLANK(LeaveTracker[[#This Row],[Employee Name]]),"-----",VLOOKUP(LeaveTracker[[#This Row],[Employee Name]],Employees[[Employee Name]:[Office]],6))</f>
        <v>-----</v>
      </c>
      <c r="G4254" s="24"/>
      <c r="H4254" s="24"/>
      <c r="I4254" s="57"/>
      <c r="K4254" s="51" t="str">
        <f ca="1">LeaveTracker[[#This Row],[Days]]&amp;" "&amp;LeaveTracker[[#This Row],[Type of Leave]]</f>
        <v xml:space="preserve">0 </v>
      </c>
      <c r="L4254" s="23">
        <f ca="1">NETWORKDAYS(LeaveTracker[[#This Row],[Start Date]],LeaveTracker[[#This Row],[End Date]],lstHolidays)</f>
        <v>0</v>
      </c>
      <c r="M4254" s="27"/>
    </row>
    <row r="4255" spans="4:13" ht="30" customHeight="1" x14ac:dyDescent="0.3">
      <c r="D4255" s="19"/>
      <c r="E4255" s="51" t="str">
        <f>IF(ISBLANK(LeaveTracker[[#This Row],[Employee Name]]),"-----",VLOOKUP(LeaveTracker[[#This Row],[Employee Name]],Employees[[Employee Name]:[Office]],7))</f>
        <v>-----</v>
      </c>
      <c r="F4255" s="51" t="str">
        <f>IF(ISBLANK(LeaveTracker[[#This Row],[Employee Name]]),"-----",VLOOKUP(LeaveTracker[[#This Row],[Employee Name]],Employees[[Employee Name]:[Office]],6))</f>
        <v>-----</v>
      </c>
      <c r="G4255" s="24"/>
      <c r="H4255" s="24"/>
      <c r="I4255" s="57"/>
      <c r="K4255" s="51" t="str">
        <f ca="1">LeaveTracker[[#This Row],[Days]]&amp;" "&amp;LeaveTracker[[#This Row],[Type of Leave]]</f>
        <v xml:space="preserve">0 </v>
      </c>
      <c r="L4255" s="23">
        <f ca="1">NETWORKDAYS(LeaveTracker[[#This Row],[Start Date]],LeaveTracker[[#This Row],[End Date]],lstHolidays)</f>
        <v>0</v>
      </c>
      <c r="M4255" s="27"/>
    </row>
    <row r="4256" spans="4:13" ht="30" customHeight="1" x14ac:dyDescent="0.3">
      <c r="D4256" s="19"/>
      <c r="E4256" s="51" t="str">
        <f>IF(ISBLANK(LeaveTracker[[#This Row],[Employee Name]]),"-----",VLOOKUP(LeaveTracker[[#This Row],[Employee Name]],Employees[[Employee Name]:[Office]],7))</f>
        <v>-----</v>
      </c>
      <c r="F4256" s="51" t="str">
        <f>IF(ISBLANK(LeaveTracker[[#This Row],[Employee Name]]),"-----",VLOOKUP(LeaveTracker[[#This Row],[Employee Name]],Employees[[Employee Name]:[Office]],6))</f>
        <v>-----</v>
      </c>
      <c r="G4256" s="24"/>
      <c r="H4256" s="24"/>
      <c r="I4256" s="57"/>
      <c r="K4256" s="51" t="str">
        <f ca="1">LeaveTracker[[#This Row],[Days]]&amp;" "&amp;LeaveTracker[[#This Row],[Type of Leave]]</f>
        <v xml:space="preserve">0 </v>
      </c>
      <c r="L4256" s="23">
        <f ca="1">NETWORKDAYS(LeaveTracker[[#This Row],[Start Date]],LeaveTracker[[#This Row],[End Date]],lstHolidays)</f>
        <v>0</v>
      </c>
      <c r="M4256" s="27"/>
    </row>
    <row r="4257" spans="4:13" ht="30" customHeight="1" x14ac:dyDescent="0.3">
      <c r="D4257" s="19"/>
      <c r="E4257" s="51" t="str">
        <f>IF(ISBLANK(LeaveTracker[[#This Row],[Employee Name]]),"-----",VLOOKUP(LeaveTracker[[#This Row],[Employee Name]],Employees[[Employee Name]:[Office]],7))</f>
        <v>-----</v>
      </c>
      <c r="F4257" s="51" t="str">
        <f>IF(ISBLANK(LeaveTracker[[#This Row],[Employee Name]]),"-----",VLOOKUP(LeaveTracker[[#This Row],[Employee Name]],Employees[[Employee Name]:[Office]],6))</f>
        <v>-----</v>
      </c>
      <c r="G4257" s="24"/>
      <c r="H4257" s="24"/>
      <c r="I4257" s="57"/>
      <c r="K4257" s="51" t="str">
        <f ca="1">LeaveTracker[[#This Row],[Days]]&amp;" "&amp;LeaveTracker[[#This Row],[Type of Leave]]</f>
        <v xml:space="preserve">0 </v>
      </c>
      <c r="L4257" s="23">
        <f ca="1">NETWORKDAYS(LeaveTracker[[#This Row],[Start Date]],LeaveTracker[[#This Row],[End Date]],lstHolidays)</f>
        <v>0</v>
      </c>
      <c r="M4257" s="27"/>
    </row>
    <row r="4258" spans="4:13" ht="30" customHeight="1" x14ac:dyDescent="0.3">
      <c r="D4258" s="19"/>
      <c r="E4258" s="51" t="str">
        <f>IF(ISBLANK(LeaveTracker[[#This Row],[Employee Name]]),"-----",VLOOKUP(LeaveTracker[[#This Row],[Employee Name]],Employees[[Employee Name]:[Office]],7))</f>
        <v>-----</v>
      </c>
      <c r="F4258" s="51" t="str">
        <f>IF(ISBLANK(LeaveTracker[[#This Row],[Employee Name]]),"-----",VLOOKUP(LeaveTracker[[#This Row],[Employee Name]],Employees[[Employee Name]:[Office]],6))</f>
        <v>-----</v>
      </c>
      <c r="G4258" s="24"/>
      <c r="H4258" s="24"/>
      <c r="I4258" s="57"/>
      <c r="K4258" s="51" t="str">
        <f ca="1">LeaveTracker[[#This Row],[Days]]&amp;" "&amp;LeaveTracker[[#This Row],[Type of Leave]]</f>
        <v xml:space="preserve">0 </v>
      </c>
      <c r="L4258" s="23">
        <f ca="1">NETWORKDAYS(LeaveTracker[[#This Row],[Start Date]],LeaveTracker[[#This Row],[End Date]],lstHolidays)</f>
        <v>0</v>
      </c>
      <c r="M4258" s="27"/>
    </row>
    <row r="4259" spans="4:13" ht="30" customHeight="1" x14ac:dyDescent="0.3">
      <c r="D4259" s="19"/>
      <c r="E4259" s="51" t="str">
        <f>IF(ISBLANK(LeaveTracker[[#This Row],[Employee Name]]),"-----",VLOOKUP(LeaveTracker[[#This Row],[Employee Name]],Employees[[Employee Name]:[Office]],7))</f>
        <v>-----</v>
      </c>
      <c r="F4259" s="51" t="str">
        <f>IF(ISBLANK(LeaveTracker[[#This Row],[Employee Name]]),"-----",VLOOKUP(LeaveTracker[[#This Row],[Employee Name]],Employees[[Employee Name]:[Office]],6))</f>
        <v>-----</v>
      </c>
      <c r="G4259" s="24"/>
      <c r="H4259" s="24"/>
      <c r="I4259" s="57"/>
      <c r="K4259" s="51" t="str">
        <f ca="1">LeaveTracker[[#This Row],[Days]]&amp;" "&amp;LeaveTracker[[#This Row],[Type of Leave]]</f>
        <v xml:space="preserve">0 </v>
      </c>
      <c r="L4259" s="23">
        <f ca="1">NETWORKDAYS(LeaveTracker[[#This Row],[Start Date]],LeaveTracker[[#This Row],[End Date]],lstHolidays)</f>
        <v>0</v>
      </c>
      <c r="M4259" s="27"/>
    </row>
    <row r="4260" spans="4:13" ht="30" customHeight="1" x14ac:dyDescent="0.3">
      <c r="D4260" s="19"/>
      <c r="E4260" s="51" t="str">
        <f>IF(ISBLANK(LeaveTracker[[#This Row],[Employee Name]]),"-----",VLOOKUP(LeaveTracker[[#This Row],[Employee Name]],Employees[[Employee Name]:[Office]],7))</f>
        <v>-----</v>
      </c>
      <c r="F4260" s="51" t="str">
        <f>IF(ISBLANK(LeaveTracker[[#This Row],[Employee Name]]),"-----",VLOOKUP(LeaveTracker[[#This Row],[Employee Name]],Employees[[Employee Name]:[Office]],6))</f>
        <v>-----</v>
      </c>
      <c r="G4260" s="24"/>
      <c r="H4260" s="24"/>
      <c r="I4260" s="57"/>
      <c r="K4260" s="51" t="str">
        <f ca="1">LeaveTracker[[#This Row],[Days]]&amp;" "&amp;LeaveTracker[[#This Row],[Type of Leave]]</f>
        <v xml:space="preserve">0 </v>
      </c>
      <c r="L4260" s="23">
        <f ca="1">NETWORKDAYS(LeaveTracker[[#This Row],[Start Date]],LeaveTracker[[#This Row],[End Date]],lstHolidays)</f>
        <v>0</v>
      </c>
      <c r="M4260" s="27"/>
    </row>
    <row r="4261" spans="4:13" ht="30" customHeight="1" x14ac:dyDescent="0.3">
      <c r="D4261" s="19"/>
      <c r="E4261" s="51" t="str">
        <f>IF(ISBLANK(LeaveTracker[[#This Row],[Employee Name]]),"-----",VLOOKUP(LeaveTracker[[#This Row],[Employee Name]],Employees[[Employee Name]:[Office]],7))</f>
        <v>-----</v>
      </c>
      <c r="F4261" s="51" t="str">
        <f>IF(ISBLANK(LeaveTracker[[#This Row],[Employee Name]]),"-----",VLOOKUP(LeaveTracker[[#This Row],[Employee Name]],Employees[[Employee Name]:[Office]],6))</f>
        <v>-----</v>
      </c>
      <c r="G4261" s="24"/>
      <c r="H4261" s="24"/>
      <c r="I4261" s="57"/>
      <c r="K4261" s="51" t="str">
        <f ca="1">LeaveTracker[[#This Row],[Days]]&amp;" "&amp;LeaveTracker[[#This Row],[Type of Leave]]</f>
        <v xml:space="preserve">0 </v>
      </c>
      <c r="L4261" s="23">
        <f ca="1">NETWORKDAYS(LeaveTracker[[#This Row],[Start Date]],LeaveTracker[[#This Row],[End Date]],lstHolidays)</f>
        <v>0</v>
      </c>
      <c r="M4261" s="27"/>
    </row>
    <row r="4262" spans="4:13" ht="30" customHeight="1" x14ac:dyDescent="0.3">
      <c r="D4262" s="19"/>
      <c r="E4262" s="51" t="str">
        <f>IF(ISBLANK(LeaveTracker[[#This Row],[Employee Name]]),"-----",VLOOKUP(LeaveTracker[[#This Row],[Employee Name]],Employees[[Employee Name]:[Office]],7))</f>
        <v>-----</v>
      </c>
      <c r="F4262" s="51" t="str">
        <f>IF(ISBLANK(LeaveTracker[[#This Row],[Employee Name]]),"-----",VLOOKUP(LeaveTracker[[#This Row],[Employee Name]],Employees[[Employee Name]:[Office]],6))</f>
        <v>-----</v>
      </c>
      <c r="G4262" s="24"/>
      <c r="H4262" s="24"/>
      <c r="I4262" s="57"/>
      <c r="K4262" s="51" t="str">
        <f ca="1">LeaveTracker[[#This Row],[Days]]&amp;" "&amp;LeaveTracker[[#This Row],[Type of Leave]]</f>
        <v xml:space="preserve">0 </v>
      </c>
      <c r="L4262" s="23">
        <f ca="1">NETWORKDAYS(LeaveTracker[[#This Row],[Start Date]],LeaveTracker[[#This Row],[End Date]],lstHolidays)</f>
        <v>0</v>
      </c>
      <c r="M4262" s="27"/>
    </row>
    <row r="4263" spans="4:13" ht="30" customHeight="1" x14ac:dyDescent="0.3">
      <c r="D4263" s="19"/>
      <c r="E4263" s="51" t="str">
        <f>IF(ISBLANK(LeaveTracker[[#This Row],[Employee Name]]),"-----",VLOOKUP(LeaveTracker[[#This Row],[Employee Name]],Employees[[Employee Name]:[Office]],7))</f>
        <v>-----</v>
      </c>
      <c r="F4263" s="51" t="str">
        <f>IF(ISBLANK(LeaveTracker[[#This Row],[Employee Name]]),"-----",VLOOKUP(LeaveTracker[[#This Row],[Employee Name]],Employees[[Employee Name]:[Office]],6))</f>
        <v>-----</v>
      </c>
      <c r="G4263" s="24"/>
      <c r="H4263" s="24"/>
      <c r="I4263" s="57"/>
      <c r="K4263" s="51" t="str">
        <f ca="1">LeaveTracker[[#This Row],[Days]]&amp;" "&amp;LeaveTracker[[#This Row],[Type of Leave]]</f>
        <v xml:space="preserve">0 </v>
      </c>
      <c r="L4263" s="23">
        <f ca="1">NETWORKDAYS(LeaveTracker[[#This Row],[Start Date]],LeaveTracker[[#This Row],[End Date]],lstHolidays)</f>
        <v>0</v>
      </c>
      <c r="M4263" s="27"/>
    </row>
    <row r="4264" spans="4:13" ht="30" customHeight="1" x14ac:dyDescent="0.3">
      <c r="D4264" s="19"/>
      <c r="E4264" s="51" t="str">
        <f>IF(ISBLANK(LeaveTracker[[#This Row],[Employee Name]]),"-----",VLOOKUP(LeaveTracker[[#This Row],[Employee Name]],Employees[[Employee Name]:[Office]],7))</f>
        <v>-----</v>
      </c>
      <c r="F4264" s="51" t="str">
        <f>IF(ISBLANK(LeaveTracker[[#This Row],[Employee Name]]),"-----",VLOOKUP(LeaveTracker[[#This Row],[Employee Name]],Employees[[Employee Name]:[Office]],6))</f>
        <v>-----</v>
      </c>
      <c r="G4264" s="24"/>
      <c r="H4264" s="24"/>
      <c r="I4264" s="57"/>
      <c r="K4264" s="51" t="str">
        <f ca="1">LeaveTracker[[#This Row],[Days]]&amp;" "&amp;LeaveTracker[[#This Row],[Type of Leave]]</f>
        <v xml:space="preserve">0 </v>
      </c>
      <c r="L4264" s="23">
        <f ca="1">NETWORKDAYS(LeaveTracker[[#This Row],[Start Date]],LeaveTracker[[#This Row],[End Date]],lstHolidays)</f>
        <v>0</v>
      </c>
      <c r="M4264" s="27"/>
    </row>
    <row r="4265" spans="4:13" ht="30" customHeight="1" x14ac:dyDescent="0.3">
      <c r="D4265" s="19"/>
      <c r="E4265" s="51" t="str">
        <f>IF(ISBLANK(LeaveTracker[[#This Row],[Employee Name]]),"-----",VLOOKUP(LeaveTracker[[#This Row],[Employee Name]],Employees[[Employee Name]:[Office]],7))</f>
        <v>-----</v>
      </c>
      <c r="F4265" s="51" t="str">
        <f>IF(ISBLANK(LeaveTracker[[#This Row],[Employee Name]]),"-----",VLOOKUP(LeaveTracker[[#This Row],[Employee Name]],Employees[[Employee Name]:[Office]],6))</f>
        <v>-----</v>
      </c>
      <c r="G4265" s="24"/>
      <c r="H4265" s="24"/>
      <c r="I4265" s="57"/>
      <c r="K4265" s="51" t="str">
        <f ca="1">LeaveTracker[[#This Row],[Days]]&amp;" "&amp;LeaveTracker[[#This Row],[Type of Leave]]</f>
        <v xml:space="preserve">0 </v>
      </c>
      <c r="L4265" s="23">
        <f ca="1">NETWORKDAYS(LeaveTracker[[#This Row],[Start Date]],LeaveTracker[[#This Row],[End Date]],lstHolidays)</f>
        <v>0</v>
      </c>
      <c r="M4265" s="27"/>
    </row>
    <row r="4266" spans="4:13" ht="30" customHeight="1" x14ac:dyDescent="0.3">
      <c r="D4266" s="19"/>
      <c r="E4266" s="51" t="str">
        <f>IF(ISBLANK(LeaveTracker[[#This Row],[Employee Name]]),"-----",VLOOKUP(LeaveTracker[[#This Row],[Employee Name]],Employees[[Employee Name]:[Office]],7))</f>
        <v>-----</v>
      </c>
      <c r="F4266" s="51" t="str">
        <f>IF(ISBLANK(LeaveTracker[[#This Row],[Employee Name]]),"-----",VLOOKUP(LeaveTracker[[#This Row],[Employee Name]],Employees[[Employee Name]:[Office]],6))</f>
        <v>-----</v>
      </c>
      <c r="G4266" s="24"/>
      <c r="H4266" s="24"/>
      <c r="I4266" s="57"/>
      <c r="K4266" s="51" t="str">
        <f ca="1">LeaveTracker[[#This Row],[Days]]&amp;" "&amp;LeaveTracker[[#This Row],[Type of Leave]]</f>
        <v xml:space="preserve">0 </v>
      </c>
      <c r="L4266" s="23">
        <f ca="1">NETWORKDAYS(LeaveTracker[[#This Row],[Start Date]],LeaveTracker[[#This Row],[End Date]],lstHolidays)</f>
        <v>0</v>
      </c>
      <c r="M4266" s="27"/>
    </row>
    <row r="4267" spans="4:13" ht="30" customHeight="1" x14ac:dyDescent="0.3">
      <c r="D4267" s="19"/>
      <c r="E4267" s="51" t="str">
        <f>IF(ISBLANK(LeaveTracker[[#This Row],[Employee Name]]),"-----",VLOOKUP(LeaveTracker[[#This Row],[Employee Name]],Employees[[Employee Name]:[Office]],7))</f>
        <v>-----</v>
      </c>
      <c r="F4267" s="51" t="str">
        <f>IF(ISBLANK(LeaveTracker[[#This Row],[Employee Name]]),"-----",VLOOKUP(LeaveTracker[[#This Row],[Employee Name]],Employees[[Employee Name]:[Office]],6))</f>
        <v>-----</v>
      </c>
      <c r="G4267" s="24"/>
      <c r="H4267" s="24"/>
      <c r="I4267" s="57"/>
      <c r="K4267" s="51" t="str">
        <f ca="1">LeaveTracker[[#This Row],[Days]]&amp;" "&amp;LeaveTracker[[#This Row],[Type of Leave]]</f>
        <v xml:space="preserve">0 </v>
      </c>
      <c r="L4267" s="23">
        <f ca="1">NETWORKDAYS(LeaveTracker[[#This Row],[Start Date]],LeaveTracker[[#This Row],[End Date]],lstHolidays)</f>
        <v>0</v>
      </c>
      <c r="M4267" s="27"/>
    </row>
    <row r="4268" spans="4:13" ht="30" customHeight="1" x14ac:dyDescent="0.3">
      <c r="D4268" s="19"/>
      <c r="E4268" s="51" t="str">
        <f>IF(ISBLANK(LeaveTracker[[#This Row],[Employee Name]]),"-----",VLOOKUP(LeaveTracker[[#This Row],[Employee Name]],Employees[[Employee Name]:[Office]],7))</f>
        <v>-----</v>
      </c>
      <c r="F4268" s="51" t="str">
        <f>IF(ISBLANK(LeaveTracker[[#This Row],[Employee Name]]),"-----",VLOOKUP(LeaveTracker[[#This Row],[Employee Name]],Employees[[Employee Name]:[Office]],6))</f>
        <v>-----</v>
      </c>
      <c r="G4268" s="24"/>
      <c r="H4268" s="24"/>
      <c r="I4268" s="57"/>
      <c r="K4268" s="51" t="str">
        <f ca="1">LeaveTracker[[#This Row],[Days]]&amp;" "&amp;LeaveTracker[[#This Row],[Type of Leave]]</f>
        <v xml:space="preserve">0 </v>
      </c>
      <c r="L4268" s="23">
        <f ca="1">NETWORKDAYS(LeaveTracker[[#This Row],[Start Date]],LeaveTracker[[#This Row],[End Date]],lstHolidays)</f>
        <v>0</v>
      </c>
      <c r="M4268" s="27"/>
    </row>
    <row r="4269" spans="4:13" ht="30" customHeight="1" x14ac:dyDescent="0.3">
      <c r="D4269" s="19"/>
      <c r="E4269" s="51" t="str">
        <f>IF(ISBLANK(LeaveTracker[[#This Row],[Employee Name]]),"-----",VLOOKUP(LeaveTracker[[#This Row],[Employee Name]],Employees[[Employee Name]:[Office]],7))</f>
        <v>-----</v>
      </c>
      <c r="F4269" s="51" t="str">
        <f>IF(ISBLANK(LeaveTracker[[#This Row],[Employee Name]]),"-----",VLOOKUP(LeaveTracker[[#This Row],[Employee Name]],Employees[[Employee Name]:[Office]],6))</f>
        <v>-----</v>
      </c>
      <c r="G4269" s="24"/>
      <c r="H4269" s="24"/>
      <c r="I4269" s="57"/>
      <c r="K4269" s="51" t="str">
        <f ca="1">LeaveTracker[[#This Row],[Days]]&amp;" "&amp;LeaveTracker[[#This Row],[Type of Leave]]</f>
        <v xml:space="preserve">0 </v>
      </c>
      <c r="L4269" s="23">
        <f ca="1">NETWORKDAYS(LeaveTracker[[#This Row],[Start Date]],LeaveTracker[[#This Row],[End Date]],lstHolidays)</f>
        <v>0</v>
      </c>
      <c r="M4269" s="27"/>
    </row>
    <row r="4270" spans="4:13" ht="30" customHeight="1" x14ac:dyDescent="0.3">
      <c r="D4270" s="19"/>
      <c r="E4270" s="51" t="str">
        <f>IF(ISBLANK(LeaveTracker[[#This Row],[Employee Name]]),"-----",VLOOKUP(LeaveTracker[[#This Row],[Employee Name]],Employees[[Employee Name]:[Office]],7))</f>
        <v>-----</v>
      </c>
      <c r="F4270" s="51" t="str">
        <f>IF(ISBLANK(LeaveTracker[[#This Row],[Employee Name]]),"-----",VLOOKUP(LeaveTracker[[#This Row],[Employee Name]],Employees[[Employee Name]:[Office]],6))</f>
        <v>-----</v>
      </c>
      <c r="G4270" s="24"/>
      <c r="H4270" s="24"/>
      <c r="I4270" s="57"/>
      <c r="K4270" s="51" t="str">
        <f ca="1">LeaveTracker[[#This Row],[Days]]&amp;" "&amp;LeaveTracker[[#This Row],[Type of Leave]]</f>
        <v xml:space="preserve">0 </v>
      </c>
      <c r="L4270" s="23">
        <f ca="1">NETWORKDAYS(LeaveTracker[[#This Row],[Start Date]],LeaveTracker[[#This Row],[End Date]],lstHolidays)</f>
        <v>0</v>
      </c>
      <c r="M4270" s="27"/>
    </row>
    <row r="4271" spans="4:13" ht="30" customHeight="1" x14ac:dyDescent="0.3">
      <c r="D4271" s="19"/>
      <c r="E4271" s="51" t="str">
        <f>IF(ISBLANK(LeaveTracker[[#This Row],[Employee Name]]),"-----",VLOOKUP(LeaveTracker[[#This Row],[Employee Name]],Employees[[Employee Name]:[Office]],7))</f>
        <v>-----</v>
      </c>
      <c r="F4271" s="51" t="str">
        <f>IF(ISBLANK(LeaveTracker[[#This Row],[Employee Name]]),"-----",VLOOKUP(LeaveTracker[[#This Row],[Employee Name]],Employees[[Employee Name]:[Office]],6))</f>
        <v>-----</v>
      </c>
      <c r="G4271" s="24"/>
      <c r="H4271" s="24"/>
      <c r="I4271" s="57"/>
      <c r="K4271" s="51" t="str">
        <f ca="1">LeaveTracker[[#This Row],[Days]]&amp;" "&amp;LeaveTracker[[#This Row],[Type of Leave]]</f>
        <v xml:space="preserve">0 </v>
      </c>
      <c r="L4271" s="23">
        <f ca="1">NETWORKDAYS(LeaveTracker[[#This Row],[Start Date]],LeaveTracker[[#This Row],[End Date]],lstHolidays)</f>
        <v>0</v>
      </c>
      <c r="M4271" s="27"/>
    </row>
    <row r="4272" spans="4:13" ht="30" customHeight="1" x14ac:dyDescent="0.3">
      <c r="D4272" s="19"/>
      <c r="E4272" s="51" t="str">
        <f>IF(ISBLANK(LeaveTracker[[#This Row],[Employee Name]]),"-----",VLOOKUP(LeaveTracker[[#This Row],[Employee Name]],Employees[[Employee Name]:[Office]],7))</f>
        <v>-----</v>
      </c>
      <c r="F4272" s="51" t="str">
        <f>IF(ISBLANK(LeaveTracker[[#This Row],[Employee Name]]),"-----",VLOOKUP(LeaveTracker[[#This Row],[Employee Name]],Employees[[Employee Name]:[Office]],6))</f>
        <v>-----</v>
      </c>
      <c r="G4272" s="24"/>
      <c r="H4272" s="24"/>
      <c r="I4272" s="57"/>
      <c r="K4272" s="51" t="str">
        <f ca="1">LeaveTracker[[#This Row],[Days]]&amp;" "&amp;LeaveTracker[[#This Row],[Type of Leave]]</f>
        <v xml:space="preserve">0 </v>
      </c>
      <c r="L4272" s="23">
        <f ca="1">NETWORKDAYS(LeaveTracker[[#This Row],[Start Date]],LeaveTracker[[#This Row],[End Date]],lstHolidays)</f>
        <v>0</v>
      </c>
      <c r="M4272" s="27"/>
    </row>
    <row r="4273" spans="4:13" ht="30" customHeight="1" x14ac:dyDescent="0.3">
      <c r="D4273" s="19"/>
      <c r="E4273" s="51" t="str">
        <f>IF(ISBLANK(LeaveTracker[[#This Row],[Employee Name]]),"-----",VLOOKUP(LeaveTracker[[#This Row],[Employee Name]],Employees[[Employee Name]:[Office]],7))</f>
        <v>-----</v>
      </c>
      <c r="F4273" s="51" t="str">
        <f>IF(ISBLANK(LeaveTracker[[#This Row],[Employee Name]]),"-----",VLOOKUP(LeaveTracker[[#This Row],[Employee Name]],Employees[[Employee Name]:[Office]],6))</f>
        <v>-----</v>
      </c>
      <c r="G4273" s="24"/>
      <c r="H4273" s="24"/>
      <c r="I4273" s="57"/>
      <c r="K4273" s="51" t="str">
        <f ca="1">LeaveTracker[[#This Row],[Days]]&amp;" "&amp;LeaveTracker[[#This Row],[Type of Leave]]</f>
        <v xml:space="preserve">0 </v>
      </c>
      <c r="L4273" s="23">
        <f ca="1">NETWORKDAYS(LeaveTracker[[#This Row],[Start Date]],LeaveTracker[[#This Row],[End Date]],lstHolidays)</f>
        <v>0</v>
      </c>
      <c r="M4273" s="27"/>
    </row>
    <row r="4274" spans="4:13" ht="30" customHeight="1" x14ac:dyDescent="0.3">
      <c r="D4274" s="19"/>
      <c r="E4274" s="51" t="str">
        <f>IF(ISBLANK(LeaveTracker[[#This Row],[Employee Name]]),"-----",VLOOKUP(LeaveTracker[[#This Row],[Employee Name]],Employees[[Employee Name]:[Office]],7))</f>
        <v>-----</v>
      </c>
      <c r="F4274" s="51" t="str">
        <f>IF(ISBLANK(LeaveTracker[[#This Row],[Employee Name]]),"-----",VLOOKUP(LeaveTracker[[#This Row],[Employee Name]],Employees[[Employee Name]:[Office]],6))</f>
        <v>-----</v>
      </c>
      <c r="G4274" s="24"/>
      <c r="H4274" s="24"/>
      <c r="I4274" s="57"/>
      <c r="K4274" s="51" t="str">
        <f ca="1">LeaveTracker[[#This Row],[Days]]&amp;" "&amp;LeaveTracker[[#This Row],[Type of Leave]]</f>
        <v xml:space="preserve">0 </v>
      </c>
      <c r="L4274" s="23">
        <f ca="1">NETWORKDAYS(LeaveTracker[[#This Row],[Start Date]],LeaveTracker[[#This Row],[End Date]],lstHolidays)</f>
        <v>0</v>
      </c>
      <c r="M4274" s="27"/>
    </row>
    <row r="4275" spans="4:13" ht="30" customHeight="1" x14ac:dyDescent="0.3">
      <c r="D4275" s="19"/>
      <c r="E4275" s="51" t="str">
        <f>IF(ISBLANK(LeaveTracker[[#This Row],[Employee Name]]),"-----",VLOOKUP(LeaveTracker[[#This Row],[Employee Name]],Employees[[Employee Name]:[Office]],7))</f>
        <v>-----</v>
      </c>
      <c r="F4275" s="51" t="str">
        <f>IF(ISBLANK(LeaveTracker[[#This Row],[Employee Name]]),"-----",VLOOKUP(LeaveTracker[[#This Row],[Employee Name]],Employees[[Employee Name]:[Office]],6))</f>
        <v>-----</v>
      </c>
      <c r="G4275" s="24"/>
      <c r="H4275" s="24"/>
      <c r="I4275" s="57"/>
      <c r="K4275" s="51" t="str">
        <f ca="1">LeaveTracker[[#This Row],[Days]]&amp;" "&amp;LeaveTracker[[#This Row],[Type of Leave]]</f>
        <v xml:space="preserve">0 </v>
      </c>
      <c r="L4275" s="23">
        <f ca="1">NETWORKDAYS(LeaveTracker[[#This Row],[Start Date]],LeaveTracker[[#This Row],[End Date]],lstHolidays)</f>
        <v>0</v>
      </c>
      <c r="M4275" s="27"/>
    </row>
    <row r="4276" spans="4:13" ht="30" customHeight="1" x14ac:dyDescent="0.3">
      <c r="D4276" s="19"/>
      <c r="E4276" s="51" t="str">
        <f>IF(ISBLANK(LeaveTracker[[#This Row],[Employee Name]]),"-----",VLOOKUP(LeaveTracker[[#This Row],[Employee Name]],Employees[[Employee Name]:[Office]],7))</f>
        <v>-----</v>
      </c>
      <c r="F4276" s="51" t="str">
        <f>IF(ISBLANK(LeaveTracker[[#This Row],[Employee Name]]),"-----",VLOOKUP(LeaveTracker[[#This Row],[Employee Name]],Employees[[Employee Name]:[Office]],6))</f>
        <v>-----</v>
      </c>
      <c r="G4276" s="24"/>
      <c r="H4276" s="24"/>
      <c r="I4276" s="57"/>
      <c r="K4276" s="51" t="str">
        <f ca="1">LeaveTracker[[#This Row],[Days]]&amp;" "&amp;LeaveTracker[[#This Row],[Type of Leave]]</f>
        <v xml:space="preserve">0 </v>
      </c>
      <c r="L4276" s="23">
        <f ca="1">NETWORKDAYS(LeaveTracker[[#This Row],[Start Date]],LeaveTracker[[#This Row],[End Date]],lstHolidays)</f>
        <v>0</v>
      </c>
      <c r="M4276" s="27"/>
    </row>
    <row r="4277" spans="4:13" ht="30" customHeight="1" x14ac:dyDescent="0.3">
      <c r="D4277" s="19"/>
      <c r="E4277" s="51" t="str">
        <f>IF(ISBLANK(LeaveTracker[[#This Row],[Employee Name]]),"-----",VLOOKUP(LeaveTracker[[#This Row],[Employee Name]],Employees[[Employee Name]:[Office]],7))</f>
        <v>-----</v>
      </c>
      <c r="F4277" s="51" t="str">
        <f>IF(ISBLANK(LeaveTracker[[#This Row],[Employee Name]]),"-----",VLOOKUP(LeaveTracker[[#This Row],[Employee Name]],Employees[[Employee Name]:[Office]],6))</f>
        <v>-----</v>
      </c>
      <c r="G4277" s="24"/>
      <c r="H4277" s="24"/>
      <c r="I4277" s="57"/>
      <c r="K4277" s="51" t="str">
        <f ca="1">LeaveTracker[[#This Row],[Days]]&amp;" "&amp;LeaveTracker[[#This Row],[Type of Leave]]</f>
        <v xml:space="preserve">0 </v>
      </c>
      <c r="L4277" s="23">
        <f ca="1">NETWORKDAYS(LeaveTracker[[#This Row],[Start Date]],LeaveTracker[[#This Row],[End Date]],lstHolidays)</f>
        <v>0</v>
      </c>
      <c r="M4277" s="27"/>
    </row>
    <row r="4278" spans="4:13" ht="30" customHeight="1" x14ac:dyDescent="0.3">
      <c r="D4278" s="19"/>
      <c r="E4278" s="51" t="str">
        <f>IF(ISBLANK(LeaveTracker[[#This Row],[Employee Name]]),"-----",VLOOKUP(LeaveTracker[[#This Row],[Employee Name]],Employees[[Employee Name]:[Office]],7))</f>
        <v>-----</v>
      </c>
      <c r="F4278" s="51" t="str">
        <f>IF(ISBLANK(LeaveTracker[[#This Row],[Employee Name]]),"-----",VLOOKUP(LeaveTracker[[#This Row],[Employee Name]],Employees[[Employee Name]:[Office]],6))</f>
        <v>-----</v>
      </c>
      <c r="G4278" s="24"/>
      <c r="H4278" s="24"/>
      <c r="I4278" s="57"/>
      <c r="K4278" s="51" t="str">
        <f ca="1">LeaveTracker[[#This Row],[Days]]&amp;" "&amp;LeaveTracker[[#This Row],[Type of Leave]]</f>
        <v xml:space="preserve">0 </v>
      </c>
      <c r="L4278" s="23">
        <f ca="1">NETWORKDAYS(LeaveTracker[[#This Row],[Start Date]],LeaveTracker[[#This Row],[End Date]],lstHolidays)</f>
        <v>0</v>
      </c>
      <c r="M4278" s="27"/>
    </row>
    <row r="4279" spans="4:13" ht="30" customHeight="1" x14ac:dyDescent="0.3">
      <c r="D4279" s="19"/>
      <c r="E4279" s="51" t="str">
        <f>IF(ISBLANK(LeaveTracker[[#This Row],[Employee Name]]),"-----",VLOOKUP(LeaveTracker[[#This Row],[Employee Name]],Employees[[Employee Name]:[Office]],7))</f>
        <v>-----</v>
      </c>
      <c r="F4279" s="51" t="str">
        <f>IF(ISBLANK(LeaveTracker[[#This Row],[Employee Name]]),"-----",VLOOKUP(LeaveTracker[[#This Row],[Employee Name]],Employees[[Employee Name]:[Office]],6))</f>
        <v>-----</v>
      </c>
      <c r="G4279" s="24"/>
      <c r="H4279" s="24"/>
      <c r="I4279" s="57"/>
      <c r="K4279" s="51" t="str">
        <f ca="1">LeaveTracker[[#This Row],[Days]]&amp;" "&amp;LeaveTracker[[#This Row],[Type of Leave]]</f>
        <v xml:space="preserve">0 </v>
      </c>
      <c r="L4279" s="23">
        <f ca="1">NETWORKDAYS(LeaveTracker[[#This Row],[Start Date]],LeaveTracker[[#This Row],[End Date]],lstHolidays)</f>
        <v>0</v>
      </c>
      <c r="M4279" s="27"/>
    </row>
    <row r="4280" spans="4:13" ht="30" customHeight="1" x14ac:dyDescent="0.3">
      <c r="D4280" s="19"/>
      <c r="E4280" s="51" t="str">
        <f>IF(ISBLANK(LeaveTracker[[#This Row],[Employee Name]]),"-----",VLOOKUP(LeaveTracker[[#This Row],[Employee Name]],Employees[[Employee Name]:[Office]],7))</f>
        <v>-----</v>
      </c>
      <c r="F4280" s="51" t="str">
        <f>IF(ISBLANK(LeaveTracker[[#This Row],[Employee Name]]),"-----",VLOOKUP(LeaveTracker[[#This Row],[Employee Name]],Employees[[Employee Name]:[Office]],6))</f>
        <v>-----</v>
      </c>
      <c r="G4280" s="24"/>
      <c r="H4280" s="24"/>
      <c r="I4280" s="57"/>
      <c r="K4280" s="51" t="str">
        <f ca="1">LeaveTracker[[#This Row],[Days]]&amp;" "&amp;LeaveTracker[[#This Row],[Type of Leave]]</f>
        <v xml:space="preserve">0 </v>
      </c>
      <c r="L4280" s="23">
        <f ca="1">NETWORKDAYS(LeaveTracker[[#This Row],[Start Date]],LeaveTracker[[#This Row],[End Date]],lstHolidays)</f>
        <v>0</v>
      </c>
      <c r="M4280" s="27"/>
    </row>
    <row r="4281" spans="4:13" ht="30" customHeight="1" x14ac:dyDescent="0.3">
      <c r="D4281" s="19"/>
      <c r="E4281" s="51" t="str">
        <f>IF(ISBLANK(LeaveTracker[[#This Row],[Employee Name]]),"-----",VLOOKUP(LeaveTracker[[#This Row],[Employee Name]],Employees[[Employee Name]:[Office]],7))</f>
        <v>-----</v>
      </c>
      <c r="F4281" s="51" t="str">
        <f>IF(ISBLANK(LeaveTracker[[#This Row],[Employee Name]]),"-----",VLOOKUP(LeaveTracker[[#This Row],[Employee Name]],Employees[[Employee Name]:[Office]],6))</f>
        <v>-----</v>
      </c>
      <c r="G4281" s="24"/>
      <c r="H4281" s="24"/>
      <c r="I4281" s="57"/>
      <c r="K4281" s="51" t="str">
        <f ca="1">LeaveTracker[[#This Row],[Days]]&amp;" "&amp;LeaveTracker[[#This Row],[Type of Leave]]</f>
        <v xml:space="preserve">0 </v>
      </c>
      <c r="L4281" s="23">
        <f ca="1">NETWORKDAYS(LeaveTracker[[#This Row],[Start Date]],LeaveTracker[[#This Row],[End Date]],lstHolidays)</f>
        <v>0</v>
      </c>
      <c r="M4281" s="27"/>
    </row>
    <row r="4282" spans="4:13" ht="30" customHeight="1" x14ac:dyDescent="0.3">
      <c r="D4282" s="19"/>
      <c r="E4282" s="51" t="str">
        <f>IF(ISBLANK(LeaveTracker[[#This Row],[Employee Name]]),"-----",VLOOKUP(LeaveTracker[[#This Row],[Employee Name]],Employees[[Employee Name]:[Office]],7))</f>
        <v>-----</v>
      </c>
      <c r="F4282" s="51" t="str">
        <f>IF(ISBLANK(LeaveTracker[[#This Row],[Employee Name]]),"-----",VLOOKUP(LeaveTracker[[#This Row],[Employee Name]],Employees[[Employee Name]:[Office]],6))</f>
        <v>-----</v>
      </c>
      <c r="G4282" s="24"/>
      <c r="H4282" s="24"/>
      <c r="I4282" s="57"/>
      <c r="K4282" s="51" t="str">
        <f ca="1">LeaveTracker[[#This Row],[Days]]&amp;" "&amp;LeaveTracker[[#This Row],[Type of Leave]]</f>
        <v xml:space="preserve">0 </v>
      </c>
      <c r="L4282" s="23">
        <f ca="1">NETWORKDAYS(LeaveTracker[[#This Row],[Start Date]],LeaveTracker[[#This Row],[End Date]],lstHolidays)</f>
        <v>0</v>
      </c>
      <c r="M4282" s="27"/>
    </row>
    <row r="4283" spans="4:13" ht="30" customHeight="1" x14ac:dyDescent="0.3">
      <c r="D4283" s="19"/>
      <c r="E4283" s="51" t="str">
        <f>IF(ISBLANK(LeaveTracker[[#This Row],[Employee Name]]),"-----",VLOOKUP(LeaveTracker[[#This Row],[Employee Name]],Employees[[Employee Name]:[Office]],7))</f>
        <v>-----</v>
      </c>
      <c r="F4283" s="51" t="str">
        <f>IF(ISBLANK(LeaveTracker[[#This Row],[Employee Name]]),"-----",VLOOKUP(LeaveTracker[[#This Row],[Employee Name]],Employees[[Employee Name]:[Office]],6))</f>
        <v>-----</v>
      </c>
      <c r="G4283" s="24"/>
      <c r="H4283" s="24"/>
      <c r="I4283" s="57"/>
      <c r="K4283" s="51" t="str">
        <f ca="1">LeaveTracker[[#This Row],[Days]]&amp;" "&amp;LeaveTracker[[#This Row],[Type of Leave]]</f>
        <v xml:space="preserve">0 </v>
      </c>
      <c r="L4283" s="23">
        <f ca="1">NETWORKDAYS(LeaveTracker[[#This Row],[Start Date]],LeaveTracker[[#This Row],[End Date]],lstHolidays)</f>
        <v>0</v>
      </c>
      <c r="M4283" s="27"/>
    </row>
    <row r="4284" spans="4:13" ht="30" customHeight="1" x14ac:dyDescent="0.3">
      <c r="D4284" s="19"/>
      <c r="E4284" s="51" t="str">
        <f>IF(ISBLANK(LeaveTracker[[#This Row],[Employee Name]]),"-----",VLOOKUP(LeaveTracker[[#This Row],[Employee Name]],Employees[[Employee Name]:[Office]],7))</f>
        <v>-----</v>
      </c>
      <c r="F4284" s="51" t="str">
        <f>IF(ISBLANK(LeaveTracker[[#This Row],[Employee Name]]),"-----",VLOOKUP(LeaveTracker[[#This Row],[Employee Name]],Employees[[Employee Name]:[Office]],6))</f>
        <v>-----</v>
      </c>
      <c r="G4284" s="24"/>
      <c r="H4284" s="24"/>
      <c r="I4284" s="57"/>
      <c r="K4284" s="51" t="str">
        <f ca="1">LeaveTracker[[#This Row],[Days]]&amp;" "&amp;LeaveTracker[[#This Row],[Type of Leave]]</f>
        <v xml:space="preserve">0 </v>
      </c>
      <c r="L4284" s="23">
        <f ca="1">NETWORKDAYS(LeaveTracker[[#This Row],[Start Date]],LeaveTracker[[#This Row],[End Date]],lstHolidays)</f>
        <v>0</v>
      </c>
      <c r="M4284" s="27"/>
    </row>
    <row r="4285" spans="4:13" ht="30" customHeight="1" x14ac:dyDescent="0.3">
      <c r="D4285" s="19"/>
      <c r="E4285" s="51" t="str">
        <f>IF(ISBLANK(LeaveTracker[[#This Row],[Employee Name]]),"-----",VLOOKUP(LeaveTracker[[#This Row],[Employee Name]],Employees[[Employee Name]:[Office]],7))</f>
        <v>-----</v>
      </c>
      <c r="F4285" s="51" t="str">
        <f>IF(ISBLANK(LeaveTracker[[#This Row],[Employee Name]]),"-----",VLOOKUP(LeaveTracker[[#This Row],[Employee Name]],Employees[[Employee Name]:[Office]],6))</f>
        <v>-----</v>
      </c>
      <c r="G4285" s="24"/>
      <c r="H4285" s="24"/>
      <c r="I4285" s="57"/>
      <c r="K4285" s="51" t="str">
        <f ca="1">LeaveTracker[[#This Row],[Days]]&amp;" "&amp;LeaveTracker[[#This Row],[Type of Leave]]</f>
        <v xml:space="preserve">0 </v>
      </c>
      <c r="L4285" s="23">
        <f ca="1">NETWORKDAYS(LeaveTracker[[#This Row],[Start Date]],LeaveTracker[[#This Row],[End Date]],lstHolidays)</f>
        <v>0</v>
      </c>
      <c r="M4285" s="27"/>
    </row>
    <row r="4286" spans="4:13" ht="30" customHeight="1" x14ac:dyDescent="0.3">
      <c r="D4286" s="19"/>
      <c r="E4286" s="51" t="str">
        <f>IF(ISBLANK(LeaveTracker[[#This Row],[Employee Name]]),"-----",VLOOKUP(LeaveTracker[[#This Row],[Employee Name]],Employees[[Employee Name]:[Office]],7))</f>
        <v>-----</v>
      </c>
      <c r="F4286" s="51" t="str">
        <f>IF(ISBLANK(LeaveTracker[[#This Row],[Employee Name]]),"-----",VLOOKUP(LeaveTracker[[#This Row],[Employee Name]],Employees[[Employee Name]:[Office]],6))</f>
        <v>-----</v>
      </c>
      <c r="G4286" s="24"/>
      <c r="H4286" s="24"/>
      <c r="I4286" s="57"/>
      <c r="K4286" s="51" t="str">
        <f ca="1">LeaveTracker[[#This Row],[Days]]&amp;" "&amp;LeaveTracker[[#This Row],[Type of Leave]]</f>
        <v xml:space="preserve">0 </v>
      </c>
      <c r="L4286" s="23">
        <f ca="1">NETWORKDAYS(LeaveTracker[[#This Row],[Start Date]],LeaveTracker[[#This Row],[End Date]],lstHolidays)</f>
        <v>0</v>
      </c>
      <c r="M4286" s="27"/>
    </row>
    <row r="4287" spans="4:13" ht="30" customHeight="1" x14ac:dyDescent="0.3">
      <c r="D4287" s="19"/>
      <c r="E4287" s="51" t="str">
        <f>IF(ISBLANK(LeaveTracker[[#This Row],[Employee Name]]),"-----",VLOOKUP(LeaveTracker[[#This Row],[Employee Name]],Employees[[Employee Name]:[Office]],7))</f>
        <v>-----</v>
      </c>
      <c r="F4287" s="51" t="str">
        <f>IF(ISBLANK(LeaveTracker[[#This Row],[Employee Name]]),"-----",VLOOKUP(LeaveTracker[[#This Row],[Employee Name]],Employees[[Employee Name]:[Office]],6))</f>
        <v>-----</v>
      </c>
      <c r="G4287" s="24"/>
      <c r="H4287" s="24"/>
      <c r="I4287" s="57"/>
      <c r="K4287" s="51" t="str">
        <f ca="1">LeaveTracker[[#This Row],[Days]]&amp;" "&amp;LeaveTracker[[#This Row],[Type of Leave]]</f>
        <v xml:space="preserve">0 </v>
      </c>
      <c r="L4287" s="23">
        <f ca="1">NETWORKDAYS(LeaveTracker[[#This Row],[Start Date]],LeaveTracker[[#This Row],[End Date]],lstHolidays)</f>
        <v>0</v>
      </c>
      <c r="M4287" s="27"/>
    </row>
    <row r="4288" spans="4:13" ht="30" customHeight="1" x14ac:dyDescent="0.3">
      <c r="D4288" s="19"/>
      <c r="E4288" s="51" t="str">
        <f>IF(ISBLANK(LeaveTracker[[#This Row],[Employee Name]]),"-----",VLOOKUP(LeaveTracker[[#This Row],[Employee Name]],Employees[[Employee Name]:[Office]],7))</f>
        <v>-----</v>
      </c>
      <c r="F4288" s="51" t="str">
        <f>IF(ISBLANK(LeaveTracker[[#This Row],[Employee Name]]),"-----",VLOOKUP(LeaveTracker[[#This Row],[Employee Name]],Employees[[Employee Name]:[Office]],6))</f>
        <v>-----</v>
      </c>
      <c r="G4288" s="24"/>
      <c r="H4288" s="24"/>
      <c r="I4288" s="57"/>
      <c r="K4288" s="51" t="str">
        <f ca="1">LeaveTracker[[#This Row],[Days]]&amp;" "&amp;LeaveTracker[[#This Row],[Type of Leave]]</f>
        <v xml:space="preserve">0 </v>
      </c>
      <c r="L4288" s="23">
        <f ca="1">NETWORKDAYS(LeaveTracker[[#This Row],[Start Date]],LeaveTracker[[#This Row],[End Date]],lstHolidays)</f>
        <v>0</v>
      </c>
      <c r="M4288" s="27"/>
    </row>
    <row r="4289" spans="4:13" ht="30" customHeight="1" x14ac:dyDescent="0.3">
      <c r="D4289" s="19"/>
      <c r="E4289" s="51" t="str">
        <f>IF(ISBLANK(LeaveTracker[[#This Row],[Employee Name]]),"-----",VLOOKUP(LeaveTracker[[#This Row],[Employee Name]],Employees[[Employee Name]:[Office]],7))</f>
        <v>-----</v>
      </c>
      <c r="F4289" s="51" t="str">
        <f>IF(ISBLANK(LeaveTracker[[#This Row],[Employee Name]]),"-----",VLOOKUP(LeaveTracker[[#This Row],[Employee Name]],Employees[[Employee Name]:[Office]],6))</f>
        <v>-----</v>
      </c>
      <c r="G4289" s="24"/>
      <c r="H4289" s="24"/>
      <c r="I4289" s="57"/>
      <c r="K4289" s="51" t="str">
        <f ca="1">LeaveTracker[[#This Row],[Days]]&amp;" "&amp;LeaveTracker[[#This Row],[Type of Leave]]</f>
        <v xml:space="preserve">0 </v>
      </c>
      <c r="L4289" s="23">
        <f ca="1">NETWORKDAYS(LeaveTracker[[#This Row],[Start Date]],LeaveTracker[[#This Row],[End Date]],lstHolidays)</f>
        <v>0</v>
      </c>
      <c r="M4289" s="27"/>
    </row>
    <row r="4290" spans="4:13" ht="30" customHeight="1" x14ac:dyDescent="0.3">
      <c r="D4290" s="19"/>
      <c r="E4290" s="51" t="str">
        <f>IF(ISBLANK(LeaveTracker[[#This Row],[Employee Name]]),"-----",VLOOKUP(LeaveTracker[[#This Row],[Employee Name]],Employees[[Employee Name]:[Office]],7))</f>
        <v>-----</v>
      </c>
      <c r="F4290" s="51" t="str">
        <f>IF(ISBLANK(LeaveTracker[[#This Row],[Employee Name]]),"-----",VLOOKUP(LeaveTracker[[#This Row],[Employee Name]],Employees[[Employee Name]:[Office]],6))</f>
        <v>-----</v>
      </c>
      <c r="G4290" s="24"/>
      <c r="H4290" s="24"/>
      <c r="I4290" s="57"/>
      <c r="K4290" s="51" t="str">
        <f ca="1">LeaveTracker[[#This Row],[Days]]&amp;" "&amp;LeaveTracker[[#This Row],[Type of Leave]]</f>
        <v xml:space="preserve">0 </v>
      </c>
      <c r="L4290" s="23">
        <f ca="1">NETWORKDAYS(LeaveTracker[[#This Row],[Start Date]],LeaveTracker[[#This Row],[End Date]],lstHolidays)</f>
        <v>0</v>
      </c>
      <c r="M4290" s="27"/>
    </row>
    <row r="4291" spans="4:13" ht="30" customHeight="1" x14ac:dyDescent="0.3">
      <c r="D4291" s="19"/>
      <c r="E4291" s="51" t="str">
        <f>IF(ISBLANK(LeaveTracker[[#This Row],[Employee Name]]),"-----",VLOOKUP(LeaveTracker[[#This Row],[Employee Name]],Employees[[Employee Name]:[Office]],7))</f>
        <v>-----</v>
      </c>
      <c r="F4291" s="51" t="str">
        <f>IF(ISBLANK(LeaveTracker[[#This Row],[Employee Name]]),"-----",VLOOKUP(LeaveTracker[[#This Row],[Employee Name]],Employees[[Employee Name]:[Office]],6))</f>
        <v>-----</v>
      </c>
      <c r="G4291" s="24"/>
      <c r="H4291" s="24"/>
      <c r="I4291" s="57"/>
      <c r="K4291" s="51" t="str">
        <f ca="1">LeaveTracker[[#This Row],[Days]]&amp;" "&amp;LeaveTracker[[#This Row],[Type of Leave]]</f>
        <v xml:space="preserve">0 </v>
      </c>
      <c r="L4291" s="23">
        <f ca="1">NETWORKDAYS(LeaveTracker[[#This Row],[Start Date]],LeaveTracker[[#This Row],[End Date]],lstHolidays)</f>
        <v>0</v>
      </c>
      <c r="M4291" s="27"/>
    </row>
    <row r="4292" spans="4:13" ht="30" customHeight="1" x14ac:dyDescent="0.3">
      <c r="D4292" s="19"/>
      <c r="E4292" s="51" t="str">
        <f>IF(ISBLANK(LeaveTracker[[#This Row],[Employee Name]]),"-----",VLOOKUP(LeaveTracker[[#This Row],[Employee Name]],Employees[[Employee Name]:[Office]],7))</f>
        <v>-----</v>
      </c>
      <c r="F4292" s="51" t="str">
        <f>IF(ISBLANK(LeaveTracker[[#This Row],[Employee Name]]),"-----",VLOOKUP(LeaveTracker[[#This Row],[Employee Name]],Employees[[Employee Name]:[Office]],6))</f>
        <v>-----</v>
      </c>
      <c r="G4292" s="24"/>
      <c r="H4292" s="24"/>
      <c r="I4292" s="57"/>
      <c r="K4292" s="51" t="str">
        <f ca="1">LeaveTracker[[#This Row],[Days]]&amp;" "&amp;LeaveTracker[[#This Row],[Type of Leave]]</f>
        <v xml:space="preserve">0 </v>
      </c>
      <c r="L4292" s="23">
        <f ca="1">NETWORKDAYS(LeaveTracker[[#This Row],[Start Date]],LeaveTracker[[#This Row],[End Date]],lstHolidays)</f>
        <v>0</v>
      </c>
      <c r="M4292" s="27"/>
    </row>
    <row r="4293" spans="4:13" ht="30" customHeight="1" x14ac:dyDescent="0.3">
      <c r="D4293" s="19"/>
      <c r="E4293" s="51" t="str">
        <f>IF(ISBLANK(LeaveTracker[[#This Row],[Employee Name]]),"-----",VLOOKUP(LeaveTracker[[#This Row],[Employee Name]],Employees[[Employee Name]:[Office]],7))</f>
        <v>-----</v>
      </c>
      <c r="F4293" s="51" t="str">
        <f>IF(ISBLANK(LeaveTracker[[#This Row],[Employee Name]]),"-----",VLOOKUP(LeaveTracker[[#This Row],[Employee Name]],Employees[[Employee Name]:[Office]],6))</f>
        <v>-----</v>
      </c>
      <c r="G4293" s="24"/>
      <c r="H4293" s="24"/>
      <c r="I4293" s="57"/>
      <c r="K4293" s="51" t="str">
        <f ca="1">LeaveTracker[[#This Row],[Days]]&amp;" "&amp;LeaveTracker[[#This Row],[Type of Leave]]</f>
        <v xml:space="preserve">0 </v>
      </c>
      <c r="L4293" s="23">
        <f ca="1">NETWORKDAYS(LeaveTracker[[#This Row],[Start Date]],LeaveTracker[[#This Row],[End Date]],lstHolidays)</f>
        <v>0</v>
      </c>
      <c r="M4293" s="27"/>
    </row>
    <row r="4294" spans="4:13" ht="30" customHeight="1" x14ac:dyDescent="0.3">
      <c r="D4294" s="19"/>
      <c r="E4294" s="51" t="str">
        <f>IF(ISBLANK(LeaveTracker[[#This Row],[Employee Name]]),"-----",VLOOKUP(LeaveTracker[[#This Row],[Employee Name]],Employees[[Employee Name]:[Office]],7))</f>
        <v>-----</v>
      </c>
      <c r="F4294" s="51" t="str">
        <f>IF(ISBLANK(LeaveTracker[[#This Row],[Employee Name]]),"-----",VLOOKUP(LeaveTracker[[#This Row],[Employee Name]],Employees[[Employee Name]:[Office]],6))</f>
        <v>-----</v>
      </c>
      <c r="G4294" s="24"/>
      <c r="H4294" s="24"/>
      <c r="I4294" s="57"/>
      <c r="K4294" s="51" t="str">
        <f ca="1">LeaveTracker[[#This Row],[Days]]&amp;" "&amp;LeaveTracker[[#This Row],[Type of Leave]]</f>
        <v xml:space="preserve">0 </v>
      </c>
      <c r="L4294" s="23">
        <f ca="1">NETWORKDAYS(LeaveTracker[[#This Row],[Start Date]],LeaveTracker[[#This Row],[End Date]],lstHolidays)</f>
        <v>0</v>
      </c>
      <c r="M4294" s="27"/>
    </row>
    <row r="4295" spans="4:13" ht="30" customHeight="1" x14ac:dyDescent="0.3">
      <c r="D4295" s="19"/>
      <c r="E4295" s="51" t="str">
        <f>IF(ISBLANK(LeaveTracker[[#This Row],[Employee Name]]),"-----",VLOOKUP(LeaveTracker[[#This Row],[Employee Name]],Employees[[Employee Name]:[Office]],7))</f>
        <v>-----</v>
      </c>
      <c r="F4295" s="51" t="str">
        <f>IF(ISBLANK(LeaveTracker[[#This Row],[Employee Name]]),"-----",VLOOKUP(LeaveTracker[[#This Row],[Employee Name]],Employees[[Employee Name]:[Office]],6))</f>
        <v>-----</v>
      </c>
      <c r="G4295" s="24"/>
      <c r="H4295" s="24"/>
      <c r="I4295" s="57"/>
      <c r="K4295" s="51" t="str">
        <f ca="1">LeaveTracker[[#This Row],[Days]]&amp;" "&amp;LeaveTracker[[#This Row],[Type of Leave]]</f>
        <v xml:space="preserve">0 </v>
      </c>
      <c r="L4295" s="23">
        <f ca="1">NETWORKDAYS(LeaveTracker[[#This Row],[Start Date]],LeaveTracker[[#This Row],[End Date]],lstHolidays)</f>
        <v>0</v>
      </c>
      <c r="M4295" s="27"/>
    </row>
    <row r="4296" spans="4:13" ht="30" customHeight="1" x14ac:dyDescent="0.3">
      <c r="D4296" s="19"/>
      <c r="E4296" s="51" t="str">
        <f>IF(ISBLANK(LeaveTracker[[#This Row],[Employee Name]]),"-----",VLOOKUP(LeaveTracker[[#This Row],[Employee Name]],Employees[[Employee Name]:[Office]],7))</f>
        <v>-----</v>
      </c>
      <c r="F4296" s="51" t="str">
        <f>IF(ISBLANK(LeaveTracker[[#This Row],[Employee Name]]),"-----",VLOOKUP(LeaveTracker[[#This Row],[Employee Name]],Employees[[Employee Name]:[Office]],6))</f>
        <v>-----</v>
      </c>
      <c r="G4296" s="24"/>
      <c r="H4296" s="24"/>
      <c r="I4296" s="57"/>
      <c r="K4296" s="51" t="str">
        <f ca="1">LeaveTracker[[#This Row],[Days]]&amp;" "&amp;LeaveTracker[[#This Row],[Type of Leave]]</f>
        <v xml:space="preserve">0 </v>
      </c>
      <c r="L4296" s="23">
        <f ca="1">NETWORKDAYS(LeaveTracker[[#This Row],[Start Date]],LeaveTracker[[#This Row],[End Date]],lstHolidays)</f>
        <v>0</v>
      </c>
      <c r="M4296" s="27"/>
    </row>
    <row r="4297" spans="4:13" ht="30" customHeight="1" x14ac:dyDescent="0.3">
      <c r="D4297" s="19"/>
      <c r="E4297" s="51" t="str">
        <f>IF(ISBLANK(LeaveTracker[[#This Row],[Employee Name]]),"-----",VLOOKUP(LeaveTracker[[#This Row],[Employee Name]],Employees[[Employee Name]:[Office]],7))</f>
        <v>-----</v>
      </c>
      <c r="F4297" s="51" t="str">
        <f>IF(ISBLANK(LeaveTracker[[#This Row],[Employee Name]]),"-----",VLOOKUP(LeaveTracker[[#This Row],[Employee Name]],Employees[[Employee Name]:[Office]],6))</f>
        <v>-----</v>
      </c>
      <c r="G4297" s="24"/>
      <c r="H4297" s="24"/>
      <c r="I4297" s="57"/>
      <c r="K4297" s="51" t="str">
        <f ca="1">LeaveTracker[[#This Row],[Days]]&amp;" "&amp;LeaveTracker[[#This Row],[Type of Leave]]</f>
        <v xml:space="preserve">0 </v>
      </c>
      <c r="L4297" s="23">
        <f ca="1">NETWORKDAYS(LeaveTracker[[#This Row],[Start Date]],LeaveTracker[[#This Row],[End Date]],lstHolidays)</f>
        <v>0</v>
      </c>
      <c r="M4297" s="27"/>
    </row>
    <row r="4298" spans="4:13" ht="30" customHeight="1" x14ac:dyDescent="0.3">
      <c r="D4298" s="19"/>
      <c r="E4298" s="51" t="str">
        <f>IF(ISBLANK(LeaveTracker[[#This Row],[Employee Name]]),"-----",VLOOKUP(LeaveTracker[[#This Row],[Employee Name]],Employees[[Employee Name]:[Office]],7))</f>
        <v>-----</v>
      </c>
      <c r="F4298" s="51" t="str">
        <f>IF(ISBLANK(LeaveTracker[[#This Row],[Employee Name]]),"-----",VLOOKUP(LeaveTracker[[#This Row],[Employee Name]],Employees[[Employee Name]:[Office]],6))</f>
        <v>-----</v>
      </c>
      <c r="G4298" s="24"/>
      <c r="H4298" s="24"/>
      <c r="I4298" s="57"/>
      <c r="K4298" s="51" t="str">
        <f ca="1">LeaveTracker[[#This Row],[Days]]&amp;" "&amp;LeaveTracker[[#This Row],[Type of Leave]]</f>
        <v xml:space="preserve">0 </v>
      </c>
      <c r="L4298" s="23">
        <f ca="1">NETWORKDAYS(LeaveTracker[[#This Row],[Start Date]],LeaveTracker[[#This Row],[End Date]],lstHolidays)</f>
        <v>0</v>
      </c>
      <c r="M4298" s="27"/>
    </row>
    <row r="4299" spans="4:13" ht="30" customHeight="1" x14ac:dyDescent="0.3">
      <c r="D4299" s="19"/>
      <c r="E4299" s="51" t="str">
        <f>IF(ISBLANK(LeaveTracker[[#This Row],[Employee Name]]),"-----",VLOOKUP(LeaveTracker[[#This Row],[Employee Name]],Employees[[Employee Name]:[Office]],7))</f>
        <v>-----</v>
      </c>
      <c r="F4299" s="51" t="str">
        <f>IF(ISBLANK(LeaveTracker[[#This Row],[Employee Name]]),"-----",VLOOKUP(LeaveTracker[[#This Row],[Employee Name]],Employees[[Employee Name]:[Office]],6))</f>
        <v>-----</v>
      </c>
      <c r="G4299" s="24"/>
      <c r="H4299" s="24"/>
      <c r="I4299" s="57"/>
      <c r="K4299" s="51" t="str">
        <f ca="1">LeaveTracker[[#This Row],[Days]]&amp;" "&amp;LeaveTracker[[#This Row],[Type of Leave]]</f>
        <v xml:space="preserve">0 </v>
      </c>
      <c r="L4299" s="23">
        <f ca="1">NETWORKDAYS(LeaveTracker[[#This Row],[Start Date]],LeaveTracker[[#This Row],[End Date]],lstHolidays)</f>
        <v>0</v>
      </c>
      <c r="M4299" s="27"/>
    </row>
    <row r="4300" spans="4:13" ht="30" customHeight="1" x14ac:dyDescent="0.3">
      <c r="D4300" s="19"/>
      <c r="E4300" s="51" t="str">
        <f>IF(ISBLANK(LeaveTracker[[#This Row],[Employee Name]]),"-----",VLOOKUP(LeaveTracker[[#This Row],[Employee Name]],Employees[[Employee Name]:[Office]],7))</f>
        <v>-----</v>
      </c>
      <c r="F4300" s="51" t="str">
        <f>IF(ISBLANK(LeaveTracker[[#This Row],[Employee Name]]),"-----",VLOOKUP(LeaveTracker[[#This Row],[Employee Name]],Employees[[Employee Name]:[Office]],6))</f>
        <v>-----</v>
      </c>
      <c r="G4300" s="24"/>
      <c r="H4300" s="24"/>
      <c r="I4300" s="57"/>
      <c r="K4300" s="51" t="str">
        <f ca="1">LeaveTracker[[#This Row],[Days]]&amp;" "&amp;LeaveTracker[[#This Row],[Type of Leave]]</f>
        <v xml:space="preserve">0 </v>
      </c>
      <c r="L4300" s="23">
        <f ca="1">NETWORKDAYS(LeaveTracker[[#This Row],[Start Date]],LeaveTracker[[#This Row],[End Date]],lstHolidays)</f>
        <v>0</v>
      </c>
      <c r="M4300" s="27"/>
    </row>
    <row r="4301" spans="4:13" ht="30" customHeight="1" x14ac:dyDescent="0.3">
      <c r="D4301" s="19"/>
      <c r="E4301" s="51" t="str">
        <f>IF(ISBLANK(LeaveTracker[[#This Row],[Employee Name]]),"-----",VLOOKUP(LeaveTracker[[#This Row],[Employee Name]],Employees[[Employee Name]:[Office]],7))</f>
        <v>-----</v>
      </c>
      <c r="F4301" s="51" t="str">
        <f>IF(ISBLANK(LeaveTracker[[#This Row],[Employee Name]]),"-----",VLOOKUP(LeaveTracker[[#This Row],[Employee Name]],Employees[[Employee Name]:[Office]],6))</f>
        <v>-----</v>
      </c>
      <c r="G4301" s="24"/>
      <c r="H4301" s="24"/>
      <c r="I4301" s="57"/>
      <c r="K4301" s="51" t="str">
        <f ca="1">LeaveTracker[[#This Row],[Days]]&amp;" "&amp;LeaveTracker[[#This Row],[Type of Leave]]</f>
        <v xml:space="preserve">0 </v>
      </c>
      <c r="L4301" s="23">
        <f ca="1">NETWORKDAYS(LeaveTracker[[#This Row],[Start Date]],LeaveTracker[[#This Row],[End Date]],lstHolidays)</f>
        <v>0</v>
      </c>
      <c r="M4301" s="27"/>
    </row>
    <row r="4302" spans="4:13" ht="30" customHeight="1" x14ac:dyDescent="0.3">
      <c r="D4302" s="19"/>
      <c r="E4302" s="51" t="str">
        <f>IF(ISBLANK(LeaveTracker[[#This Row],[Employee Name]]),"-----",VLOOKUP(LeaveTracker[[#This Row],[Employee Name]],Employees[[Employee Name]:[Office]],7))</f>
        <v>-----</v>
      </c>
      <c r="F4302" s="51" t="str">
        <f>IF(ISBLANK(LeaveTracker[[#This Row],[Employee Name]]),"-----",VLOOKUP(LeaveTracker[[#This Row],[Employee Name]],Employees[[Employee Name]:[Office]],6))</f>
        <v>-----</v>
      </c>
      <c r="G4302" s="24"/>
      <c r="H4302" s="24"/>
      <c r="I4302" s="57"/>
      <c r="K4302" s="51" t="str">
        <f ca="1">LeaveTracker[[#This Row],[Days]]&amp;" "&amp;LeaveTracker[[#This Row],[Type of Leave]]</f>
        <v xml:space="preserve">0 </v>
      </c>
      <c r="L4302" s="23">
        <f ca="1">NETWORKDAYS(LeaveTracker[[#This Row],[Start Date]],LeaveTracker[[#This Row],[End Date]],lstHolidays)</f>
        <v>0</v>
      </c>
      <c r="M4302" s="27"/>
    </row>
    <row r="4303" spans="4:13" ht="30" customHeight="1" x14ac:dyDescent="0.3">
      <c r="D4303" s="19"/>
      <c r="E4303" s="51" t="str">
        <f>IF(ISBLANK(LeaveTracker[[#This Row],[Employee Name]]),"-----",VLOOKUP(LeaveTracker[[#This Row],[Employee Name]],Employees[[Employee Name]:[Office]],7))</f>
        <v>-----</v>
      </c>
      <c r="F4303" s="51" t="str">
        <f>IF(ISBLANK(LeaveTracker[[#This Row],[Employee Name]]),"-----",VLOOKUP(LeaveTracker[[#This Row],[Employee Name]],Employees[[Employee Name]:[Office]],6))</f>
        <v>-----</v>
      </c>
      <c r="G4303" s="24"/>
      <c r="H4303" s="24"/>
      <c r="I4303" s="57"/>
      <c r="K4303" s="51" t="str">
        <f ca="1">LeaveTracker[[#This Row],[Days]]&amp;" "&amp;LeaveTracker[[#This Row],[Type of Leave]]</f>
        <v xml:space="preserve">0 </v>
      </c>
      <c r="L4303" s="23">
        <f ca="1">NETWORKDAYS(LeaveTracker[[#This Row],[Start Date]],LeaveTracker[[#This Row],[End Date]],lstHolidays)</f>
        <v>0</v>
      </c>
      <c r="M4303" s="27"/>
    </row>
    <row r="4304" spans="4:13" ht="30" customHeight="1" x14ac:dyDescent="0.3">
      <c r="D4304" s="19"/>
      <c r="E4304" s="51" t="str">
        <f>IF(ISBLANK(LeaveTracker[[#This Row],[Employee Name]]),"-----",VLOOKUP(LeaveTracker[[#This Row],[Employee Name]],Employees[[Employee Name]:[Office]],7))</f>
        <v>-----</v>
      </c>
      <c r="F4304" s="51" t="str">
        <f>IF(ISBLANK(LeaveTracker[[#This Row],[Employee Name]]),"-----",VLOOKUP(LeaveTracker[[#This Row],[Employee Name]],Employees[[Employee Name]:[Office]],6))</f>
        <v>-----</v>
      </c>
      <c r="G4304" s="24"/>
      <c r="H4304" s="24"/>
      <c r="I4304" s="57"/>
      <c r="K4304" s="51" t="str">
        <f ca="1">LeaveTracker[[#This Row],[Days]]&amp;" "&amp;LeaveTracker[[#This Row],[Type of Leave]]</f>
        <v xml:space="preserve">0 </v>
      </c>
      <c r="L4304" s="23">
        <f ca="1">NETWORKDAYS(LeaveTracker[[#This Row],[Start Date]],LeaveTracker[[#This Row],[End Date]],lstHolidays)</f>
        <v>0</v>
      </c>
      <c r="M4304" s="27"/>
    </row>
    <row r="4305" spans="4:13" ht="30" customHeight="1" x14ac:dyDescent="0.3">
      <c r="D4305" s="19"/>
      <c r="E4305" s="51" t="str">
        <f>IF(ISBLANK(LeaveTracker[[#This Row],[Employee Name]]),"-----",VLOOKUP(LeaveTracker[[#This Row],[Employee Name]],Employees[[Employee Name]:[Office]],7))</f>
        <v>-----</v>
      </c>
      <c r="F4305" s="51" t="str">
        <f>IF(ISBLANK(LeaveTracker[[#This Row],[Employee Name]]),"-----",VLOOKUP(LeaveTracker[[#This Row],[Employee Name]],Employees[[Employee Name]:[Office]],6))</f>
        <v>-----</v>
      </c>
      <c r="G4305" s="24"/>
      <c r="H4305" s="24"/>
      <c r="I4305" s="57"/>
      <c r="K4305" s="51" t="str">
        <f ca="1">LeaveTracker[[#This Row],[Days]]&amp;" "&amp;LeaveTracker[[#This Row],[Type of Leave]]</f>
        <v xml:space="preserve">0 </v>
      </c>
      <c r="L4305" s="23">
        <f ca="1">NETWORKDAYS(LeaveTracker[[#This Row],[Start Date]],LeaveTracker[[#This Row],[End Date]],lstHolidays)</f>
        <v>0</v>
      </c>
      <c r="M4305" s="27"/>
    </row>
    <row r="4306" spans="4:13" ht="30" customHeight="1" x14ac:dyDescent="0.3">
      <c r="D4306" s="19"/>
      <c r="E4306" s="51" t="str">
        <f>IF(ISBLANK(LeaveTracker[[#This Row],[Employee Name]]),"-----",VLOOKUP(LeaveTracker[[#This Row],[Employee Name]],Employees[[Employee Name]:[Office]],7))</f>
        <v>-----</v>
      </c>
      <c r="F4306" s="51" t="str">
        <f>IF(ISBLANK(LeaveTracker[[#This Row],[Employee Name]]),"-----",VLOOKUP(LeaveTracker[[#This Row],[Employee Name]],Employees[[Employee Name]:[Office]],6))</f>
        <v>-----</v>
      </c>
      <c r="G4306" s="24"/>
      <c r="H4306" s="24"/>
      <c r="I4306" s="57"/>
      <c r="K4306" s="51" t="str">
        <f ca="1">LeaveTracker[[#This Row],[Days]]&amp;" "&amp;LeaveTracker[[#This Row],[Type of Leave]]</f>
        <v xml:space="preserve">0 </v>
      </c>
      <c r="L4306" s="23">
        <f ca="1">NETWORKDAYS(LeaveTracker[[#This Row],[Start Date]],LeaveTracker[[#This Row],[End Date]],lstHolidays)</f>
        <v>0</v>
      </c>
      <c r="M4306" s="27"/>
    </row>
    <row r="4307" spans="4:13" ht="30" customHeight="1" x14ac:dyDescent="0.3">
      <c r="D4307" s="19"/>
      <c r="E4307" s="51" t="str">
        <f>IF(ISBLANK(LeaveTracker[[#This Row],[Employee Name]]),"-----",VLOOKUP(LeaveTracker[[#This Row],[Employee Name]],Employees[[Employee Name]:[Office]],7))</f>
        <v>-----</v>
      </c>
      <c r="F4307" s="51" t="str">
        <f>IF(ISBLANK(LeaveTracker[[#This Row],[Employee Name]]),"-----",VLOOKUP(LeaveTracker[[#This Row],[Employee Name]],Employees[[Employee Name]:[Office]],6))</f>
        <v>-----</v>
      </c>
      <c r="G4307" s="24"/>
      <c r="H4307" s="24"/>
      <c r="I4307" s="57"/>
      <c r="K4307" s="51" t="str">
        <f ca="1">LeaveTracker[[#This Row],[Days]]&amp;" "&amp;LeaveTracker[[#This Row],[Type of Leave]]</f>
        <v xml:space="preserve">0 </v>
      </c>
      <c r="L4307" s="23">
        <f ca="1">NETWORKDAYS(LeaveTracker[[#This Row],[Start Date]],LeaveTracker[[#This Row],[End Date]],lstHolidays)</f>
        <v>0</v>
      </c>
      <c r="M4307" s="27"/>
    </row>
    <row r="4308" spans="4:13" ht="30" customHeight="1" x14ac:dyDescent="0.3">
      <c r="D4308" s="19"/>
      <c r="E4308" s="51" t="str">
        <f>IF(ISBLANK(LeaveTracker[[#This Row],[Employee Name]]),"-----",VLOOKUP(LeaveTracker[[#This Row],[Employee Name]],Employees[[Employee Name]:[Office]],7))</f>
        <v>-----</v>
      </c>
      <c r="F4308" s="51" t="str">
        <f>IF(ISBLANK(LeaveTracker[[#This Row],[Employee Name]]),"-----",VLOOKUP(LeaveTracker[[#This Row],[Employee Name]],Employees[[Employee Name]:[Office]],6))</f>
        <v>-----</v>
      </c>
      <c r="G4308" s="24"/>
      <c r="H4308" s="24"/>
      <c r="I4308" s="57"/>
      <c r="K4308" s="51" t="str">
        <f ca="1">LeaveTracker[[#This Row],[Days]]&amp;" "&amp;LeaveTracker[[#This Row],[Type of Leave]]</f>
        <v xml:space="preserve">0 </v>
      </c>
      <c r="L4308" s="23">
        <f ca="1">NETWORKDAYS(LeaveTracker[[#This Row],[Start Date]],LeaveTracker[[#This Row],[End Date]],lstHolidays)</f>
        <v>0</v>
      </c>
      <c r="M4308" s="27"/>
    </row>
    <row r="4309" spans="4:13" ht="30" customHeight="1" x14ac:dyDescent="0.3">
      <c r="D4309" s="19"/>
      <c r="E4309" s="51" t="str">
        <f>IF(ISBLANK(LeaveTracker[[#This Row],[Employee Name]]),"-----",VLOOKUP(LeaveTracker[[#This Row],[Employee Name]],Employees[[Employee Name]:[Office]],7))</f>
        <v>-----</v>
      </c>
      <c r="F4309" s="51" t="str">
        <f>IF(ISBLANK(LeaveTracker[[#This Row],[Employee Name]]),"-----",VLOOKUP(LeaveTracker[[#This Row],[Employee Name]],Employees[[Employee Name]:[Office]],6))</f>
        <v>-----</v>
      </c>
      <c r="G4309" s="24"/>
      <c r="H4309" s="24"/>
      <c r="I4309" s="57"/>
      <c r="K4309" s="51" t="str">
        <f ca="1">LeaveTracker[[#This Row],[Days]]&amp;" "&amp;LeaveTracker[[#This Row],[Type of Leave]]</f>
        <v xml:space="preserve">0 </v>
      </c>
      <c r="L4309" s="23">
        <f ca="1">NETWORKDAYS(LeaveTracker[[#This Row],[Start Date]],LeaveTracker[[#This Row],[End Date]],lstHolidays)</f>
        <v>0</v>
      </c>
      <c r="M4309" s="27"/>
    </row>
    <row r="4310" spans="4:13" ht="30" customHeight="1" x14ac:dyDescent="0.3">
      <c r="D4310" s="19"/>
      <c r="E4310" s="51" t="str">
        <f>IF(ISBLANK(LeaveTracker[[#This Row],[Employee Name]]),"-----",VLOOKUP(LeaveTracker[[#This Row],[Employee Name]],Employees[[Employee Name]:[Office]],7))</f>
        <v>-----</v>
      </c>
      <c r="F4310" s="51" t="str">
        <f>IF(ISBLANK(LeaveTracker[[#This Row],[Employee Name]]),"-----",VLOOKUP(LeaveTracker[[#This Row],[Employee Name]],Employees[[Employee Name]:[Office]],6))</f>
        <v>-----</v>
      </c>
      <c r="G4310" s="24"/>
      <c r="H4310" s="24"/>
      <c r="I4310" s="57"/>
      <c r="K4310" s="51" t="str">
        <f ca="1">LeaveTracker[[#This Row],[Days]]&amp;" "&amp;LeaveTracker[[#This Row],[Type of Leave]]</f>
        <v xml:space="preserve">0 </v>
      </c>
      <c r="L4310" s="23">
        <f ca="1">NETWORKDAYS(LeaveTracker[[#This Row],[Start Date]],LeaveTracker[[#This Row],[End Date]],lstHolidays)</f>
        <v>0</v>
      </c>
      <c r="M4310" s="27"/>
    </row>
    <row r="4311" spans="4:13" ht="30" customHeight="1" x14ac:dyDescent="0.3">
      <c r="D4311" s="19"/>
      <c r="E4311" s="51" t="str">
        <f>IF(ISBLANK(LeaveTracker[[#This Row],[Employee Name]]),"-----",VLOOKUP(LeaveTracker[[#This Row],[Employee Name]],Employees[[Employee Name]:[Office]],7))</f>
        <v>-----</v>
      </c>
      <c r="F4311" s="51" t="str">
        <f>IF(ISBLANK(LeaveTracker[[#This Row],[Employee Name]]),"-----",VLOOKUP(LeaveTracker[[#This Row],[Employee Name]],Employees[[Employee Name]:[Office]],6))</f>
        <v>-----</v>
      </c>
      <c r="G4311" s="24"/>
      <c r="H4311" s="24"/>
      <c r="I4311" s="57"/>
      <c r="K4311" s="51" t="str">
        <f ca="1">LeaveTracker[[#This Row],[Days]]&amp;" "&amp;LeaveTracker[[#This Row],[Type of Leave]]</f>
        <v xml:space="preserve">0 </v>
      </c>
      <c r="L4311" s="23">
        <f ca="1">NETWORKDAYS(LeaveTracker[[#This Row],[Start Date]],LeaveTracker[[#This Row],[End Date]],lstHolidays)</f>
        <v>0</v>
      </c>
      <c r="M4311" s="27"/>
    </row>
    <row r="4312" spans="4:13" ht="30" customHeight="1" x14ac:dyDescent="0.3">
      <c r="D4312" s="19"/>
      <c r="E4312" s="51" t="str">
        <f>IF(ISBLANK(LeaveTracker[[#This Row],[Employee Name]]),"-----",VLOOKUP(LeaveTracker[[#This Row],[Employee Name]],Employees[[Employee Name]:[Office]],7))</f>
        <v>-----</v>
      </c>
      <c r="F4312" s="51" t="str">
        <f>IF(ISBLANK(LeaveTracker[[#This Row],[Employee Name]]),"-----",VLOOKUP(LeaveTracker[[#This Row],[Employee Name]],Employees[[Employee Name]:[Office]],6))</f>
        <v>-----</v>
      </c>
      <c r="G4312" s="24"/>
      <c r="H4312" s="24"/>
      <c r="I4312" s="57"/>
      <c r="K4312" s="51" t="str">
        <f ca="1">LeaveTracker[[#This Row],[Days]]&amp;" "&amp;LeaveTracker[[#This Row],[Type of Leave]]</f>
        <v xml:space="preserve">0 </v>
      </c>
      <c r="L4312" s="23">
        <f ca="1">NETWORKDAYS(LeaveTracker[[#This Row],[Start Date]],LeaveTracker[[#This Row],[End Date]],lstHolidays)</f>
        <v>0</v>
      </c>
      <c r="M4312" s="27"/>
    </row>
    <row r="4313" spans="4:13" ht="30" customHeight="1" x14ac:dyDescent="0.3">
      <c r="D4313" s="19"/>
      <c r="E4313" s="51" t="str">
        <f>IF(ISBLANK(LeaveTracker[[#This Row],[Employee Name]]),"-----",VLOOKUP(LeaveTracker[[#This Row],[Employee Name]],Employees[[Employee Name]:[Office]],7))</f>
        <v>-----</v>
      </c>
      <c r="F4313" s="51" t="str">
        <f>IF(ISBLANK(LeaveTracker[[#This Row],[Employee Name]]),"-----",VLOOKUP(LeaveTracker[[#This Row],[Employee Name]],Employees[[Employee Name]:[Office]],6))</f>
        <v>-----</v>
      </c>
      <c r="G4313" s="24"/>
      <c r="H4313" s="24"/>
      <c r="I4313" s="57"/>
      <c r="K4313" s="51" t="str">
        <f ca="1">LeaveTracker[[#This Row],[Days]]&amp;" "&amp;LeaveTracker[[#This Row],[Type of Leave]]</f>
        <v xml:space="preserve">0 </v>
      </c>
      <c r="L4313" s="23">
        <f ca="1">NETWORKDAYS(LeaveTracker[[#This Row],[Start Date]],LeaveTracker[[#This Row],[End Date]],lstHolidays)</f>
        <v>0</v>
      </c>
      <c r="M4313" s="27"/>
    </row>
    <row r="4314" spans="4:13" ht="30" customHeight="1" x14ac:dyDescent="0.3">
      <c r="D4314" s="19"/>
      <c r="E4314" s="51" t="str">
        <f>IF(ISBLANK(LeaveTracker[[#This Row],[Employee Name]]),"-----",VLOOKUP(LeaveTracker[[#This Row],[Employee Name]],Employees[[Employee Name]:[Office]],7))</f>
        <v>-----</v>
      </c>
      <c r="F4314" s="51" t="str">
        <f>IF(ISBLANK(LeaveTracker[[#This Row],[Employee Name]]),"-----",VLOOKUP(LeaveTracker[[#This Row],[Employee Name]],Employees[[Employee Name]:[Office]],6))</f>
        <v>-----</v>
      </c>
      <c r="G4314" s="24"/>
      <c r="H4314" s="24"/>
      <c r="I4314" s="57"/>
      <c r="K4314" s="51" t="str">
        <f ca="1">LeaveTracker[[#This Row],[Days]]&amp;" "&amp;LeaveTracker[[#This Row],[Type of Leave]]</f>
        <v xml:space="preserve">0 </v>
      </c>
      <c r="L4314" s="23">
        <f ca="1">NETWORKDAYS(LeaveTracker[[#This Row],[Start Date]],LeaveTracker[[#This Row],[End Date]],lstHolidays)</f>
        <v>0</v>
      </c>
      <c r="M4314" s="27"/>
    </row>
    <row r="4315" spans="4:13" ht="30" customHeight="1" x14ac:dyDescent="0.3">
      <c r="D4315" s="19"/>
      <c r="E4315" s="51" t="str">
        <f>IF(ISBLANK(LeaveTracker[[#This Row],[Employee Name]]),"-----",VLOOKUP(LeaveTracker[[#This Row],[Employee Name]],Employees[[Employee Name]:[Office]],7))</f>
        <v>-----</v>
      </c>
      <c r="F4315" s="51" t="str">
        <f>IF(ISBLANK(LeaveTracker[[#This Row],[Employee Name]]),"-----",VLOOKUP(LeaveTracker[[#This Row],[Employee Name]],Employees[[Employee Name]:[Office]],6))</f>
        <v>-----</v>
      </c>
      <c r="G4315" s="24"/>
      <c r="H4315" s="24"/>
      <c r="I4315" s="57"/>
      <c r="K4315" s="51" t="str">
        <f ca="1">LeaveTracker[[#This Row],[Days]]&amp;" "&amp;LeaveTracker[[#This Row],[Type of Leave]]</f>
        <v xml:space="preserve">0 </v>
      </c>
      <c r="L4315" s="23">
        <f ca="1">NETWORKDAYS(LeaveTracker[[#This Row],[Start Date]],LeaveTracker[[#This Row],[End Date]],lstHolidays)</f>
        <v>0</v>
      </c>
      <c r="M4315" s="27"/>
    </row>
    <row r="4316" spans="4:13" ht="30" customHeight="1" x14ac:dyDescent="0.3">
      <c r="D4316" s="19"/>
      <c r="E4316" s="51" t="str">
        <f>IF(ISBLANK(LeaveTracker[[#This Row],[Employee Name]]),"-----",VLOOKUP(LeaveTracker[[#This Row],[Employee Name]],Employees[[Employee Name]:[Office]],7))</f>
        <v>-----</v>
      </c>
      <c r="F4316" s="51" t="str">
        <f>IF(ISBLANK(LeaveTracker[[#This Row],[Employee Name]]),"-----",VLOOKUP(LeaveTracker[[#This Row],[Employee Name]],Employees[[Employee Name]:[Office]],6))</f>
        <v>-----</v>
      </c>
      <c r="G4316" s="24"/>
      <c r="H4316" s="24"/>
      <c r="I4316" s="57"/>
      <c r="K4316" s="51" t="str">
        <f ca="1">LeaveTracker[[#This Row],[Days]]&amp;" "&amp;LeaveTracker[[#This Row],[Type of Leave]]</f>
        <v xml:space="preserve">0 </v>
      </c>
      <c r="L4316" s="23">
        <f ca="1">NETWORKDAYS(LeaveTracker[[#This Row],[Start Date]],LeaveTracker[[#This Row],[End Date]],lstHolidays)</f>
        <v>0</v>
      </c>
      <c r="M4316" s="27"/>
    </row>
    <row r="4317" spans="4:13" ht="30" customHeight="1" x14ac:dyDescent="0.3">
      <c r="D4317" s="19"/>
      <c r="E4317" s="51" t="str">
        <f>IF(ISBLANK(LeaveTracker[[#This Row],[Employee Name]]),"-----",VLOOKUP(LeaveTracker[[#This Row],[Employee Name]],Employees[[Employee Name]:[Office]],7))</f>
        <v>-----</v>
      </c>
      <c r="F4317" s="51" t="str">
        <f>IF(ISBLANK(LeaveTracker[[#This Row],[Employee Name]]),"-----",VLOOKUP(LeaveTracker[[#This Row],[Employee Name]],Employees[[Employee Name]:[Office]],6))</f>
        <v>-----</v>
      </c>
      <c r="G4317" s="24"/>
      <c r="H4317" s="24"/>
      <c r="I4317" s="57"/>
      <c r="K4317" s="51" t="str">
        <f ca="1">LeaveTracker[[#This Row],[Days]]&amp;" "&amp;LeaveTracker[[#This Row],[Type of Leave]]</f>
        <v xml:space="preserve">0 </v>
      </c>
      <c r="L4317" s="23">
        <f ca="1">NETWORKDAYS(LeaveTracker[[#This Row],[Start Date]],LeaveTracker[[#This Row],[End Date]],lstHolidays)</f>
        <v>0</v>
      </c>
      <c r="M4317" s="27"/>
    </row>
    <row r="4318" spans="4:13" ht="30" customHeight="1" x14ac:dyDescent="0.3">
      <c r="D4318" s="19"/>
      <c r="E4318" s="51" t="str">
        <f>IF(ISBLANK(LeaveTracker[[#This Row],[Employee Name]]),"-----",VLOOKUP(LeaveTracker[[#This Row],[Employee Name]],Employees[[Employee Name]:[Office]],7))</f>
        <v>-----</v>
      </c>
      <c r="F4318" s="51" t="str">
        <f>IF(ISBLANK(LeaveTracker[[#This Row],[Employee Name]]),"-----",VLOOKUP(LeaveTracker[[#This Row],[Employee Name]],Employees[[Employee Name]:[Office]],6))</f>
        <v>-----</v>
      </c>
      <c r="G4318" s="24"/>
      <c r="H4318" s="24"/>
      <c r="I4318" s="57"/>
      <c r="K4318" s="51" t="str">
        <f ca="1">LeaveTracker[[#This Row],[Days]]&amp;" "&amp;LeaveTracker[[#This Row],[Type of Leave]]</f>
        <v xml:space="preserve">0 </v>
      </c>
      <c r="L4318" s="23">
        <f ca="1">NETWORKDAYS(LeaveTracker[[#This Row],[Start Date]],LeaveTracker[[#This Row],[End Date]],lstHolidays)</f>
        <v>0</v>
      </c>
      <c r="M4318" s="27"/>
    </row>
    <row r="4319" spans="4:13" ht="30" customHeight="1" x14ac:dyDescent="0.3">
      <c r="D4319" s="19"/>
      <c r="E4319" s="51" t="str">
        <f>IF(ISBLANK(LeaveTracker[[#This Row],[Employee Name]]),"-----",VLOOKUP(LeaveTracker[[#This Row],[Employee Name]],Employees[[Employee Name]:[Office]],7))</f>
        <v>-----</v>
      </c>
      <c r="F4319" s="51" t="str">
        <f>IF(ISBLANK(LeaveTracker[[#This Row],[Employee Name]]),"-----",VLOOKUP(LeaveTracker[[#This Row],[Employee Name]],Employees[[Employee Name]:[Office]],6))</f>
        <v>-----</v>
      </c>
      <c r="G4319" s="24"/>
      <c r="H4319" s="24"/>
      <c r="I4319" s="57"/>
      <c r="K4319" s="51" t="str">
        <f ca="1">LeaveTracker[[#This Row],[Days]]&amp;" "&amp;LeaveTracker[[#This Row],[Type of Leave]]</f>
        <v xml:space="preserve">0 </v>
      </c>
      <c r="L4319" s="23">
        <f ca="1">NETWORKDAYS(LeaveTracker[[#This Row],[Start Date]],LeaveTracker[[#This Row],[End Date]],lstHolidays)</f>
        <v>0</v>
      </c>
      <c r="M4319" s="27"/>
    </row>
    <row r="4320" spans="4:13" ht="30" customHeight="1" x14ac:dyDescent="0.3">
      <c r="D4320" s="19"/>
      <c r="E4320" s="51" t="str">
        <f>IF(ISBLANK(LeaveTracker[[#This Row],[Employee Name]]),"-----",VLOOKUP(LeaveTracker[[#This Row],[Employee Name]],Employees[[Employee Name]:[Office]],7))</f>
        <v>-----</v>
      </c>
      <c r="F4320" s="51" t="str">
        <f>IF(ISBLANK(LeaveTracker[[#This Row],[Employee Name]]),"-----",VLOOKUP(LeaveTracker[[#This Row],[Employee Name]],Employees[[Employee Name]:[Office]],6))</f>
        <v>-----</v>
      </c>
      <c r="G4320" s="24"/>
      <c r="H4320" s="24"/>
      <c r="I4320" s="57"/>
      <c r="K4320" s="51" t="str">
        <f ca="1">LeaveTracker[[#This Row],[Days]]&amp;" "&amp;LeaveTracker[[#This Row],[Type of Leave]]</f>
        <v xml:space="preserve">0 </v>
      </c>
      <c r="L4320" s="23">
        <f ca="1">NETWORKDAYS(LeaveTracker[[#This Row],[Start Date]],LeaveTracker[[#This Row],[End Date]],lstHolidays)</f>
        <v>0</v>
      </c>
      <c r="M4320" s="27"/>
    </row>
    <row r="4321" spans="4:13" ht="30" customHeight="1" x14ac:dyDescent="0.3">
      <c r="D4321" s="19"/>
      <c r="E4321" s="51" t="str">
        <f>IF(ISBLANK(LeaveTracker[[#This Row],[Employee Name]]),"-----",VLOOKUP(LeaveTracker[[#This Row],[Employee Name]],Employees[[Employee Name]:[Office]],7))</f>
        <v>-----</v>
      </c>
      <c r="F4321" s="51" t="str">
        <f>IF(ISBLANK(LeaveTracker[[#This Row],[Employee Name]]),"-----",VLOOKUP(LeaveTracker[[#This Row],[Employee Name]],Employees[[Employee Name]:[Office]],6))</f>
        <v>-----</v>
      </c>
      <c r="G4321" s="24"/>
      <c r="H4321" s="24"/>
      <c r="I4321" s="57"/>
      <c r="K4321" s="51" t="str">
        <f ca="1">LeaveTracker[[#This Row],[Days]]&amp;" "&amp;LeaveTracker[[#This Row],[Type of Leave]]</f>
        <v xml:space="preserve">0 </v>
      </c>
      <c r="L4321" s="23">
        <f ca="1">NETWORKDAYS(LeaveTracker[[#This Row],[Start Date]],LeaveTracker[[#This Row],[End Date]],lstHolidays)</f>
        <v>0</v>
      </c>
      <c r="M4321" s="27"/>
    </row>
    <row r="4322" spans="4:13" ht="30" customHeight="1" x14ac:dyDescent="0.3">
      <c r="D4322" s="19"/>
      <c r="E4322" s="51" t="str">
        <f>IF(ISBLANK(LeaveTracker[[#This Row],[Employee Name]]),"-----",VLOOKUP(LeaveTracker[[#This Row],[Employee Name]],Employees[[Employee Name]:[Office]],7))</f>
        <v>-----</v>
      </c>
      <c r="F4322" s="51" t="str">
        <f>IF(ISBLANK(LeaveTracker[[#This Row],[Employee Name]]),"-----",VLOOKUP(LeaveTracker[[#This Row],[Employee Name]],Employees[[Employee Name]:[Office]],6))</f>
        <v>-----</v>
      </c>
      <c r="G4322" s="24"/>
      <c r="H4322" s="24"/>
      <c r="I4322" s="57"/>
      <c r="K4322" s="51" t="str">
        <f ca="1">LeaveTracker[[#This Row],[Days]]&amp;" "&amp;LeaveTracker[[#This Row],[Type of Leave]]</f>
        <v xml:space="preserve">0 </v>
      </c>
      <c r="L4322" s="23">
        <f ca="1">NETWORKDAYS(LeaveTracker[[#This Row],[Start Date]],LeaveTracker[[#This Row],[End Date]],lstHolidays)</f>
        <v>0</v>
      </c>
      <c r="M4322" s="27"/>
    </row>
    <row r="4323" spans="4:13" ht="30" customHeight="1" x14ac:dyDescent="0.3">
      <c r="D4323" s="19"/>
      <c r="E4323" s="51" t="str">
        <f>IF(ISBLANK(LeaveTracker[[#This Row],[Employee Name]]),"-----",VLOOKUP(LeaveTracker[[#This Row],[Employee Name]],Employees[[Employee Name]:[Office]],7))</f>
        <v>-----</v>
      </c>
      <c r="F4323" s="51" t="str">
        <f>IF(ISBLANK(LeaveTracker[[#This Row],[Employee Name]]),"-----",VLOOKUP(LeaveTracker[[#This Row],[Employee Name]],Employees[[Employee Name]:[Office]],6))</f>
        <v>-----</v>
      </c>
      <c r="G4323" s="24"/>
      <c r="H4323" s="24"/>
      <c r="I4323" s="57"/>
      <c r="K4323" s="51" t="str">
        <f ca="1">LeaveTracker[[#This Row],[Days]]&amp;" "&amp;LeaveTracker[[#This Row],[Type of Leave]]</f>
        <v xml:space="preserve">0 </v>
      </c>
      <c r="L4323" s="23">
        <f ca="1">NETWORKDAYS(LeaveTracker[[#This Row],[Start Date]],LeaveTracker[[#This Row],[End Date]],lstHolidays)</f>
        <v>0</v>
      </c>
      <c r="M4323" s="27"/>
    </row>
    <row r="4324" spans="4:13" ht="30" customHeight="1" x14ac:dyDescent="0.3">
      <c r="D4324" s="19"/>
      <c r="E4324" s="51" t="str">
        <f>IF(ISBLANK(LeaveTracker[[#This Row],[Employee Name]]),"-----",VLOOKUP(LeaveTracker[[#This Row],[Employee Name]],Employees[[Employee Name]:[Office]],7))</f>
        <v>-----</v>
      </c>
      <c r="F4324" s="51" t="str">
        <f>IF(ISBLANK(LeaveTracker[[#This Row],[Employee Name]]),"-----",VLOOKUP(LeaveTracker[[#This Row],[Employee Name]],Employees[[Employee Name]:[Office]],6))</f>
        <v>-----</v>
      </c>
      <c r="G4324" s="24"/>
      <c r="H4324" s="24"/>
      <c r="I4324" s="57"/>
      <c r="K4324" s="51" t="str">
        <f ca="1">LeaveTracker[[#This Row],[Days]]&amp;" "&amp;LeaveTracker[[#This Row],[Type of Leave]]</f>
        <v xml:space="preserve">0 </v>
      </c>
      <c r="L4324" s="23">
        <f ca="1">NETWORKDAYS(LeaveTracker[[#This Row],[Start Date]],LeaveTracker[[#This Row],[End Date]],lstHolidays)</f>
        <v>0</v>
      </c>
      <c r="M4324" s="27"/>
    </row>
    <row r="4325" spans="4:13" ht="30" customHeight="1" x14ac:dyDescent="0.3">
      <c r="D4325" s="19"/>
      <c r="E4325" s="51" t="str">
        <f>IF(ISBLANK(LeaveTracker[[#This Row],[Employee Name]]),"-----",VLOOKUP(LeaveTracker[[#This Row],[Employee Name]],Employees[[Employee Name]:[Office]],7))</f>
        <v>-----</v>
      </c>
      <c r="F4325" s="51" t="str">
        <f>IF(ISBLANK(LeaveTracker[[#This Row],[Employee Name]]),"-----",VLOOKUP(LeaveTracker[[#This Row],[Employee Name]],Employees[[Employee Name]:[Office]],6))</f>
        <v>-----</v>
      </c>
      <c r="G4325" s="24"/>
      <c r="H4325" s="24"/>
      <c r="I4325" s="57"/>
      <c r="K4325" s="51" t="str">
        <f ca="1">LeaveTracker[[#This Row],[Days]]&amp;" "&amp;LeaveTracker[[#This Row],[Type of Leave]]</f>
        <v xml:space="preserve">0 </v>
      </c>
      <c r="L4325" s="23">
        <f ca="1">NETWORKDAYS(LeaveTracker[[#This Row],[Start Date]],LeaveTracker[[#This Row],[End Date]],lstHolidays)</f>
        <v>0</v>
      </c>
      <c r="M4325" s="27"/>
    </row>
    <row r="4326" spans="4:13" ht="30" customHeight="1" x14ac:dyDescent="0.3">
      <c r="D4326" s="19"/>
      <c r="E4326" s="51" t="str">
        <f>IF(ISBLANK(LeaveTracker[[#This Row],[Employee Name]]),"-----",VLOOKUP(LeaveTracker[[#This Row],[Employee Name]],Employees[[Employee Name]:[Office]],7))</f>
        <v>-----</v>
      </c>
      <c r="F4326" s="51" t="str">
        <f>IF(ISBLANK(LeaveTracker[[#This Row],[Employee Name]]),"-----",VLOOKUP(LeaveTracker[[#This Row],[Employee Name]],Employees[[Employee Name]:[Office]],6))</f>
        <v>-----</v>
      </c>
      <c r="G4326" s="24"/>
      <c r="H4326" s="24"/>
      <c r="I4326" s="57"/>
      <c r="K4326" s="51" t="str">
        <f ca="1">LeaveTracker[[#This Row],[Days]]&amp;" "&amp;LeaveTracker[[#This Row],[Type of Leave]]</f>
        <v xml:space="preserve">0 </v>
      </c>
      <c r="L4326" s="23">
        <f ca="1">NETWORKDAYS(LeaveTracker[[#This Row],[Start Date]],LeaveTracker[[#This Row],[End Date]],lstHolidays)</f>
        <v>0</v>
      </c>
      <c r="M4326" s="27"/>
    </row>
    <row r="4327" spans="4:13" ht="30" customHeight="1" x14ac:dyDescent="0.3">
      <c r="D4327" s="19"/>
      <c r="E4327" s="51" t="str">
        <f>IF(ISBLANK(LeaveTracker[[#This Row],[Employee Name]]),"-----",VLOOKUP(LeaveTracker[[#This Row],[Employee Name]],Employees[[Employee Name]:[Office]],7))</f>
        <v>-----</v>
      </c>
      <c r="F4327" s="51" t="str">
        <f>IF(ISBLANK(LeaveTracker[[#This Row],[Employee Name]]),"-----",VLOOKUP(LeaveTracker[[#This Row],[Employee Name]],Employees[[Employee Name]:[Office]],6))</f>
        <v>-----</v>
      </c>
      <c r="G4327" s="24"/>
      <c r="H4327" s="24"/>
      <c r="I4327" s="57"/>
      <c r="K4327" s="51" t="str">
        <f ca="1">LeaveTracker[[#This Row],[Days]]&amp;" "&amp;LeaveTracker[[#This Row],[Type of Leave]]</f>
        <v xml:space="preserve">0 </v>
      </c>
      <c r="L4327" s="23">
        <f ca="1">NETWORKDAYS(LeaveTracker[[#This Row],[Start Date]],LeaveTracker[[#This Row],[End Date]],lstHolidays)</f>
        <v>0</v>
      </c>
      <c r="M4327" s="27"/>
    </row>
    <row r="4328" spans="4:13" ht="30" customHeight="1" x14ac:dyDescent="0.3">
      <c r="D4328" s="19"/>
      <c r="E4328" s="51" t="str">
        <f>IF(ISBLANK(LeaveTracker[[#This Row],[Employee Name]]),"-----",VLOOKUP(LeaveTracker[[#This Row],[Employee Name]],Employees[[Employee Name]:[Office]],7))</f>
        <v>-----</v>
      </c>
      <c r="F4328" s="51" t="str">
        <f>IF(ISBLANK(LeaveTracker[[#This Row],[Employee Name]]),"-----",VLOOKUP(LeaveTracker[[#This Row],[Employee Name]],Employees[[Employee Name]:[Office]],6))</f>
        <v>-----</v>
      </c>
      <c r="G4328" s="24"/>
      <c r="H4328" s="24"/>
      <c r="I4328" s="57"/>
      <c r="K4328" s="51" t="str">
        <f ca="1">LeaveTracker[[#This Row],[Days]]&amp;" "&amp;LeaveTracker[[#This Row],[Type of Leave]]</f>
        <v xml:space="preserve">0 </v>
      </c>
      <c r="L4328" s="23">
        <f ca="1">NETWORKDAYS(LeaveTracker[[#This Row],[Start Date]],LeaveTracker[[#This Row],[End Date]],lstHolidays)</f>
        <v>0</v>
      </c>
      <c r="M4328" s="27"/>
    </row>
    <row r="4329" spans="4:13" ht="30" customHeight="1" x14ac:dyDescent="0.3">
      <c r="D4329" s="19"/>
      <c r="E4329" s="51" t="str">
        <f>IF(ISBLANK(LeaveTracker[[#This Row],[Employee Name]]),"-----",VLOOKUP(LeaveTracker[[#This Row],[Employee Name]],Employees[[Employee Name]:[Office]],7))</f>
        <v>-----</v>
      </c>
      <c r="F4329" s="51" t="str">
        <f>IF(ISBLANK(LeaveTracker[[#This Row],[Employee Name]]),"-----",VLOOKUP(LeaveTracker[[#This Row],[Employee Name]],Employees[[Employee Name]:[Office]],6))</f>
        <v>-----</v>
      </c>
      <c r="G4329" s="24"/>
      <c r="H4329" s="24"/>
      <c r="I4329" s="57"/>
      <c r="K4329" s="51" t="str">
        <f ca="1">LeaveTracker[[#This Row],[Days]]&amp;" "&amp;LeaveTracker[[#This Row],[Type of Leave]]</f>
        <v xml:space="preserve">0 </v>
      </c>
      <c r="L4329" s="23">
        <f ca="1">NETWORKDAYS(LeaveTracker[[#This Row],[Start Date]],LeaveTracker[[#This Row],[End Date]],lstHolidays)</f>
        <v>0</v>
      </c>
      <c r="M4329" s="27"/>
    </row>
    <row r="4330" spans="4:13" ht="30" customHeight="1" x14ac:dyDescent="0.3">
      <c r="D4330" s="19"/>
      <c r="E4330" s="51" t="str">
        <f>IF(ISBLANK(LeaveTracker[[#This Row],[Employee Name]]),"-----",VLOOKUP(LeaveTracker[[#This Row],[Employee Name]],Employees[[Employee Name]:[Office]],7))</f>
        <v>-----</v>
      </c>
      <c r="F4330" s="51" t="str">
        <f>IF(ISBLANK(LeaveTracker[[#This Row],[Employee Name]]),"-----",VLOOKUP(LeaveTracker[[#This Row],[Employee Name]],Employees[[Employee Name]:[Office]],6))</f>
        <v>-----</v>
      </c>
      <c r="G4330" s="24"/>
      <c r="H4330" s="24"/>
      <c r="I4330" s="57"/>
      <c r="K4330" s="51" t="str">
        <f ca="1">LeaveTracker[[#This Row],[Days]]&amp;" "&amp;LeaveTracker[[#This Row],[Type of Leave]]</f>
        <v xml:space="preserve">0 </v>
      </c>
      <c r="L4330" s="23">
        <f ca="1">NETWORKDAYS(LeaveTracker[[#This Row],[Start Date]],LeaveTracker[[#This Row],[End Date]],lstHolidays)</f>
        <v>0</v>
      </c>
      <c r="M4330" s="27"/>
    </row>
    <row r="4331" spans="4:13" ht="30" customHeight="1" x14ac:dyDescent="0.3">
      <c r="D4331" s="19"/>
      <c r="E4331" s="51" t="str">
        <f>IF(ISBLANK(LeaveTracker[[#This Row],[Employee Name]]),"-----",VLOOKUP(LeaveTracker[[#This Row],[Employee Name]],Employees[[Employee Name]:[Office]],7))</f>
        <v>-----</v>
      </c>
      <c r="F4331" s="51" t="str">
        <f>IF(ISBLANK(LeaveTracker[[#This Row],[Employee Name]]),"-----",VLOOKUP(LeaveTracker[[#This Row],[Employee Name]],Employees[[Employee Name]:[Office]],6))</f>
        <v>-----</v>
      </c>
      <c r="G4331" s="24"/>
      <c r="H4331" s="24"/>
      <c r="I4331" s="57"/>
      <c r="K4331" s="51" t="str">
        <f ca="1">LeaveTracker[[#This Row],[Days]]&amp;" "&amp;LeaveTracker[[#This Row],[Type of Leave]]</f>
        <v xml:space="preserve">0 </v>
      </c>
      <c r="L4331" s="23">
        <f ca="1">NETWORKDAYS(LeaveTracker[[#This Row],[Start Date]],LeaveTracker[[#This Row],[End Date]],lstHolidays)</f>
        <v>0</v>
      </c>
      <c r="M4331" s="27"/>
    </row>
    <row r="4332" spans="4:13" ht="30" customHeight="1" x14ac:dyDescent="0.3">
      <c r="D4332" s="19"/>
      <c r="E4332" s="51" t="str">
        <f>IF(ISBLANK(LeaveTracker[[#This Row],[Employee Name]]),"-----",VLOOKUP(LeaveTracker[[#This Row],[Employee Name]],Employees[[Employee Name]:[Office]],7))</f>
        <v>-----</v>
      </c>
      <c r="F4332" s="51" t="str">
        <f>IF(ISBLANK(LeaveTracker[[#This Row],[Employee Name]]),"-----",VLOOKUP(LeaveTracker[[#This Row],[Employee Name]],Employees[[Employee Name]:[Office]],6))</f>
        <v>-----</v>
      </c>
      <c r="G4332" s="24"/>
      <c r="H4332" s="24"/>
      <c r="I4332" s="57"/>
      <c r="K4332" s="51" t="str">
        <f ca="1">LeaveTracker[[#This Row],[Days]]&amp;" "&amp;LeaveTracker[[#This Row],[Type of Leave]]</f>
        <v xml:space="preserve">0 </v>
      </c>
      <c r="L4332" s="23">
        <f ca="1">NETWORKDAYS(LeaveTracker[[#This Row],[Start Date]],LeaveTracker[[#This Row],[End Date]],lstHolidays)</f>
        <v>0</v>
      </c>
      <c r="M4332" s="27"/>
    </row>
    <row r="4333" spans="4:13" ht="30" customHeight="1" x14ac:dyDescent="0.3">
      <c r="D4333" s="19"/>
      <c r="E4333" s="51" t="str">
        <f>IF(ISBLANK(LeaveTracker[[#This Row],[Employee Name]]),"-----",VLOOKUP(LeaveTracker[[#This Row],[Employee Name]],Employees[[Employee Name]:[Office]],7))</f>
        <v>-----</v>
      </c>
      <c r="F4333" s="51" t="str">
        <f>IF(ISBLANK(LeaveTracker[[#This Row],[Employee Name]]),"-----",VLOOKUP(LeaveTracker[[#This Row],[Employee Name]],Employees[[Employee Name]:[Office]],6))</f>
        <v>-----</v>
      </c>
      <c r="G4333" s="24"/>
      <c r="H4333" s="24"/>
      <c r="I4333" s="57"/>
      <c r="K4333" s="51" t="str">
        <f ca="1">LeaveTracker[[#This Row],[Days]]&amp;" "&amp;LeaveTracker[[#This Row],[Type of Leave]]</f>
        <v xml:space="preserve">0 </v>
      </c>
      <c r="L4333" s="23">
        <f ca="1">NETWORKDAYS(LeaveTracker[[#This Row],[Start Date]],LeaveTracker[[#This Row],[End Date]],lstHolidays)</f>
        <v>0</v>
      </c>
      <c r="M4333" s="27"/>
    </row>
    <row r="4334" spans="4:13" ht="30" customHeight="1" x14ac:dyDescent="0.3">
      <c r="D4334" s="19"/>
      <c r="E4334" s="51" t="str">
        <f>IF(ISBLANK(LeaveTracker[[#This Row],[Employee Name]]),"-----",VLOOKUP(LeaveTracker[[#This Row],[Employee Name]],Employees[[Employee Name]:[Office]],7))</f>
        <v>-----</v>
      </c>
      <c r="F4334" s="51" t="str">
        <f>IF(ISBLANK(LeaveTracker[[#This Row],[Employee Name]]),"-----",VLOOKUP(LeaveTracker[[#This Row],[Employee Name]],Employees[[Employee Name]:[Office]],6))</f>
        <v>-----</v>
      </c>
      <c r="G4334" s="24"/>
      <c r="H4334" s="24"/>
      <c r="I4334" s="57"/>
      <c r="K4334" s="51" t="str">
        <f ca="1">LeaveTracker[[#This Row],[Days]]&amp;" "&amp;LeaveTracker[[#This Row],[Type of Leave]]</f>
        <v xml:space="preserve">0 </v>
      </c>
      <c r="L4334" s="23">
        <f ca="1">NETWORKDAYS(LeaveTracker[[#This Row],[Start Date]],LeaveTracker[[#This Row],[End Date]],lstHolidays)</f>
        <v>0</v>
      </c>
      <c r="M4334" s="27"/>
    </row>
    <row r="4335" spans="4:13" ht="30" customHeight="1" x14ac:dyDescent="0.3">
      <c r="D4335" s="19"/>
      <c r="E4335" s="51" t="str">
        <f>IF(ISBLANK(LeaveTracker[[#This Row],[Employee Name]]),"-----",VLOOKUP(LeaveTracker[[#This Row],[Employee Name]],Employees[[Employee Name]:[Office]],7))</f>
        <v>-----</v>
      </c>
      <c r="F4335" s="51" t="str">
        <f>IF(ISBLANK(LeaveTracker[[#This Row],[Employee Name]]),"-----",VLOOKUP(LeaveTracker[[#This Row],[Employee Name]],Employees[[Employee Name]:[Office]],6))</f>
        <v>-----</v>
      </c>
      <c r="G4335" s="24"/>
      <c r="H4335" s="24"/>
      <c r="I4335" s="57"/>
      <c r="K4335" s="51" t="str">
        <f ca="1">LeaveTracker[[#This Row],[Days]]&amp;" "&amp;LeaveTracker[[#This Row],[Type of Leave]]</f>
        <v xml:space="preserve">0 </v>
      </c>
      <c r="L4335" s="23">
        <f ca="1">NETWORKDAYS(LeaveTracker[[#This Row],[Start Date]],LeaveTracker[[#This Row],[End Date]],lstHolidays)</f>
        <v>0</v>
      </c>
      <c r="M4335" s="27"/>
    </row>
    <row r="4336" spans="4:13" ht="30" customHeight="1" x14ac:dyDescent="0.3">
      <c r="D4336" s="19"/>
      <c r="E4336" s="51" t="str">
        <f>IF(ISBLANK(LeaveTracker[[#This Row],[Employee Name]]),"-----",VLOOKUP(LeaveTracker[[#This Row],[Employee Name]],Employees[[Employee Name]:[Office]],7))</f>
        <v>-----</v>
      </c>
      <c r="F4336" s="51" t="str">
        <f>IF(ISBLANK(LeaveTracker[[#This Row],[Employee Name]]),"-----",VLOOKUP(LeaveTracker[[#This Row],[Employee Name]],Employees[[Employee Name]:[Office]],6))</f>
        <v>-----</v>
      </c>
      <c r="G4336" s="24"/>
      <c r="H4336" s="24"/>
      <c r="I4336" s="57"/>
      <c r="K4336" s="51" t="str">
        <f ca="1">LeaveTracker[[#This Row],[Days]]&amp;" "&amp;LeaveTracker[[#This Row],[Type of Leave]]</f>
        <v xml:space="preserve">0 </v>
      </c>
      <c r="L4336" s="23">
        <f ca="1">NETWORKDAYS(LeaveTracker[[#This Row],[Start Date]],LeaveTracker[[#This Row],[End Date]],lstHolidays)</f>
        <v>0</v>
      </c>
      <c r="M4336" s="27"/>
    </row>
    <row r="4337" spans="4:13" ht="30" customHeight="1" x14ac:dyDescent="0.3">
      <c r="D4337" s="19"/>
      <c r="E4337" s="51" t="str">
        <f>IF(ISBLANK(LeaveTracker[[#This Row],[Employee Name]]),"-----",VLOOKUP(LeaveTracker[[#This Row],[Employee Name]],Employees[[Employee Name]:[Office]],7))</f>
        <v>-----</v>
      </c>
      <c r="F4337" s="51" t="str">
        <f>IF(ISBLANK(LeaveTracker[[#This Row],[Employee Name]]),"-----",VLOOKUP(LeaveTracker[[#This Row],[Employee Name]],Employees[[Employee Name]:[Office]],6))</f>
        <v>-----</v>
      </c>
      <c r="G4337" s="24"/>
      <c r="H4337" s="24"/>
      <c r="I4337" s="57"/>
      <c r="K4337" s="51" t="str">
        <f ca="1">LeaveTracker[[#This Row],[Days]]&amp;" "&amp;LeaveTracker[[#This Row],[Type of Leave]]</f>
        <v xml:space="preserve">0 </v>
      </c>
      <c r="L4337" s="23">
        <f ca="1">NETWORKDAYS(LeaveTracker[[#This Row],[Start Date]],LeaveTracker[[#This Row],[End Date]],lstHolidays)</f>
        <v>0</v>
      </c>
      <c r="M4337" s="27"/>
    </row>
    <row r="4338" spans="4:13" ht="30" customHeight="1" x14ac:dyDescent="0.3">
      <c r="D4338" s="19"/>
      <c r="E4338" s="51" t="str">
        <f>IF(ISBLANK(LeaveTracker[[#This Row],[Employee Name]]),"-----",VLOOKUP(LeaveTracker[[#This Row],[Employee Name]],Employees[[Employee Name]:[Office]],7))</f>
        <v>-----</v>
      </c>
      <c r="F4338" s="51" t="str">
        <f>IF(ISBLANK(LeaveTracker[[#This Row],[Employee Name]]),"-----",VLOOKUP(LeaveTracker[[#This Row],[Employee Name]],Employees[[Employee Name]:[Office]],6))</f>
        <v>-----</v>
      </c>
      <c r="G4338" s="24"/>
      <c r="H4338" s="24"/>
      <c r="I4338" s="57"/>
      <c r="K4338" s="51" t="str">
        <f ca="1">LeaveTracker[[#This Row],[Days]]&amp;" "&amp;LeaveTracker[[#This Row],[Type of Leave]]</f>
        <v xml:space="preserve">0 </v>
      </c>
      <c r="L4338" s="23">
        <f ca="1">NETWORKDAYS(LeaveTracker[[#This Row],[Start Date]],LeaveTracker[[#This Row],[End Date]],lstHolidays)</f>
        <v>0</v>
      </c>
      <c r="M4338" s="27"/>
    </row>
    <row r="4339" spans="4:13" ht="30" customHeight="1" x14ac:dyDescent="0.3">
      <c r="D4339" s="19"/>
      <c r="E4339" s="51" t="str">
        <f>IF(ISBLANK(LeaveTracker[[#This Row],[Employee Name]]),"-----",VLOOKUP(LeaveTracker[[#This Row],[Employee Name]],Employees[[Employee Name]:[Office]],7))</f>
        <v>-----</v>
      </c>
      <c r="F4339" s="51" t="str">
        <f>IF(ISBLANK(LeaveTracker[[#This Row],[Employee Name]]),"-----",VLOOKUP(LeaveTracker[[#This Row],[Employee Name]],Employees[[Employee Name]:[Office]],6))</f>
        <v>-----</v>
      </c>
      <c r="G4339" s="24"/>
      <c r="H4339" s="24"/>
      <c r="I4339" s="57"/>
      <c r="K4339" s="51" t="str">
        <f ca="1">LeaveTracker[[#This Row],[Days]]&amp;" "&amp;LeaveTracker[[#This Row],[Type of Leave]]</f>
        <v xml:space="preserve">0 </v>
      </c>
      <c r="L4339" s="23">
        <f ca="1">NETWORKDAYS(LeaveTracker[[#This Row],[Start Date]],LeaveTracker[[#This Row],[End Date]],lstHolidays)</f>
        <v>0</v>
      </c>
      <c r="M4339" s="27"/>
    </row>
    <row r="4340" spans="4:13" ht="30" customHeight="1" x14ac:dyDescent="0.3">
      <c r="D4340" s="19"/>
      <c r="E4340" s="51" t="str">
        <f>IF(ISBLANK(LeaveTracker[[#This Row],[Employee Name]]),"-----",VLOOKUP(LeaveTracker[[#This Row],[Employee Name]],Employees[[Employee Name]:[Office]],7))</f>
        <v>-----</v>
      </c>
      <c r="F4340" s="51" t="str">
        <f>IF(ISBLANK(LeaveTracker[[#This Row],[Employee Name]]),"-----",VLOOKUP(LeaveTracker[[#This Row],[Employee Name]],Employees[[Employee Name]:[Office]],6))</f>
        <v>-----</v>
      </c>
      <c r="G4340" s="24"/>
      <c r="H4340" s="24"/>
      <c r="I4340" s="57"/>
      <c r="K4340" s="51" t="str">
        <f ca="1">LeaveTracker[[#This Row],[Days]]&amp;" "&amp;LeaveTracker[[#This Row],[Type of Leave]]</f>
        <v xml:space="preserve">0 </v>
      </c>
      <c r="L4340" s="23">
        <f ca="1">NETWORKDAYS(LeaveTracker[[#This Row],[Start Date]],LeaveTracker[[#This Row],[End Date]],lstHolidays)</f>
        <v>0</v>
      </c>
      <c r="M4340" s="27"/>
    </row>
    <row r="4341" spans="4:13" ht="30" customHeight="1" x14ac:dyDescent="0.3">
      <c r="D4341" s="19"/>
      <c r="E4341" s="51" t="str">
        <f>IF(ISBLANK(LeaveTracker[[#This Row],[Employee Name]]),"-----",VLOOKUP(LeaveTracker[[#This Row],[Employee Name]],Employees[[Employee Name]:[Office]],7))</f>
        <v>-----</v>
      </c>
      <c r="F4341" s="51" t="str">
        <f>IF(ISBLANK(LeaveTracker[[#This Row],[Employee Name]]),"-----",VLOOKUP(LeaveTracker[[#This Row],[Employee Name]],Employees[[Employee Name]:[Office]],6))</f>
        <v>-----</v>
      </c>
      <c r="G4341" s="24"/>
      <c r="H4341" s="24"/>
      <c r="I4341" s="57"/>
      <c r="K4341" s="51" t="str">
        <f ca="1">LeaveTracker[[#This Row],[Days]]&amp;" "&amp;LeaveTracker[[#This Row],[Type of Leave]]</f>
        <v xml:space="preserve">0 </v>
      </c>
      <c r="L4341" s="23">
        <f ca="1">NETWORKDAYS(LeaveTracker[[#This Row],[Start Date]],LeaveTracker[[#This Row],[End Date]],lstHolidays)</f>
        <v>0</v>
      </c>
      <c r="M4341" s="27"/>
    </row>
    <row r="4342" spans="4:13" ht="30" customHeight="1" x14ac:dyDescent="0.3">
      <c r="D4342" s="19"/>
      <c r="E4342" s="51" t="str">
        <f>IF(ISBLANK(LeaveTracker[[#This Row],[Employee Name]]),"-----",VLOOKUP(LeaveTracker[[#This Row],[Employee Name]],Employees[[Employee Name]:[Office]],7))</f>
        <v>-----</v>
      </c>
      <c r="F4342" s="51" t="str">
        <f>IF(ISBLANK(LeaveTracker[[#This Row],[Employee Name]]),"-----",VLOOKUP(LeaveTracker[[#This Row],[Employee Name]],Employees[[Employee Name]:[Office]],6))</f>
        <v>-----</v>
      </c>
      <c r="G4342" s="24"/>
      <c r="H4342" s="24"/>
      <c r="I4342" s="57"/>
      <c r="K4342" s="51" t="str">
        <f ca="1">LeaveTracker[[#This Row],[Days]]&amp;" "&amp;LeaveTracker[[#This Row],[Type of Leave]]</f>
        <v xml:space="preserve">0 </v>
      </c>
      <c r="L4342" s="23">
        <f ca="1">NETWORKDAYS(LeaveTracker[[#This Row],[Start Date]],LeaveTracker[[#This Row],[End Date]],lstHolidays)</f>
        <v>0</v>
      </c>
      <c r="M4342" s="27"/>
    </row>
    <row r="4343" spans="4:13" ht="30" customHeight="1" x14ac:dyDescent="0.3">
      <c r="D4343" s="19"/>
      <c r="E4343" s="51" t="str">
        <f>IF(ISBLANK(LeaveTracker[[#This Row],[Employee Name]]),"-----",VLOOKUP(LeaveTracker[[#This Row],[Employee Name]],Employees[[Employee Name]:[Office]],7))</f>
        <v>-----</v>
      </c>
      <c r="F4343" s="51" t="str">
        <f>IF(ISBLANK(LeaveTracker[[#This Row],[Employee Name]]),"-----",VLOOKUP(LeaveTracker[[#This Row],[Employee Name]],Employees[[Employee Name]:[Office]],6))</f>
        <v>-----</v>
      </c>
      <c r="G4343" s="24"/>
      <c r="H4343" s="24"/>
      <c r="I4343" s="57"/>
      <c r="K4343" s="51" t="str">
        <f ca="1">LeaveTracker[[#This Row],[Days]]&amp;" "&amp;LeaveTracker[[#This Row],[Type of Leave]]</f>
        <v xml:space="preserve">0 </v>
      </c>
      <c r="L4343" s="23">
        <f ca="1">NETWORKDAYS(LeaveTracker[[#This Row],[Start Date]],LeaveTracker[[#This Row],[End Date]],lstHolidays)</f>
        <v>0</v>
      </c>
      <c r="M4343" s="27"/>
    </row>
    <row r="4344" spans="4:13" ht="30" customHeight="1" x14ac:dyDescent="0.3">
      <c r="D4344" s="19"/>
      <c r="E4344" s="51" t="str">
        <f>IF(ISBLANK(LeaveTracker[[#This Row],[Employee Name]]),"-----",VLOOKUP(LeaveTracker[[#This Row],[Employee Name]],Employees[[Employee Name]:[Office]],7))</f>
        <v>-----</v>
      </c>
      <c r="F4344" s="51" t="str">
        <f>IF(ISBLANK(LeaveTracker[[#This Row],[Employee Name]]),"-----",VLOOKUP(LeaveTracker[[#This Row],[Employee Name]],Employees[[Employee Name]:[Office]],6))</f>
        <v>-----</v>
      </c>
      <c r="G4344" s="24"/>
      <c r="H4344" s="24"/>
      <c r="I4344" s="57"/>
      <c r="K4344" s="51" t="str">
        <f ca="1">LeaveTracker[[#This Row],[Days]]&amp;" "&amp;LeaveTracker[[#This Row],[Type of Leave]]</f>
        <v xml:space="preserve">0 </v>
      </c>
      <c r="L4344" s="23">
        <f ca="1">NETWORKDAYS(LeaveTracker[[#This Row],[Start Date]],LeaveTracker[[#This Row],[End Date]],lstHolidays)</f>
        <v>0</v>
      </c>
      <c r="M4344" s="27"/>
    </row>
    <row r="4345" spans="4:13" ht="30" customHeight="1" x14ac:dyDescent="0.3">
      <c r="D4345" s="19"/>
      <c r="E4345" s="51" t="str">
        <f>IF(ISBLANK(LeaveTracker[[#This Row],[Employee Name]]),"-----",VLOOKUP(LeaveTracker[[#This Row],[Employee Name]],Employees[[Employee Name]:[Office]],7))</f>
        <v>-----</v>
      </c>
      <c r="F4345" s="51" t="str">
        <f>IF(ISBLANK(LeaveTracker[[#This Row],[Employee Name]]),"-----",VLOOKUP(LeaveTracker[[#This Row],[Employee Name]],Employees[[Employee Name]:[Office]],6))</f>
        <v>-----</v>
      </c>
      <c r="G4345" s="24"/>
      <c r="H4345" s="24"/>
      <c r="I4345" s="57"/>
      <c r="K4345" s="51" t="str">
        <f ca="1">LeaveTracker[[#This Row],[Days]]&amp;" "&amp;LeaveTracker[[#This Row],[Type of Leave]]</f>
        <v xml:space="preserve">0 </v>
      </c>
      <c r="L4345" s="23">
        <f ca="1">NETWORKDAYS(LeaveTracker[[#This Row],[Start Date]],LeaveTracker[[#This Row],[End Date]],lstHolidays)</f>
        <v>0</v>
      </c>
      <c r="M4345" s="27"/>
    </row>
    <row r="4346" spans="4:13" ht="30" customHeight="1" x14ac:dyDescent="0.3">
      <c r="D4346" s="19"/>
      <c r="E4346" s="51" t="str">
        <f>IF(ISBLANK(LeaveTracker[[#This Row],[Employee Name]]),"-----",VLOOKUP(LeaveTracker[[#This Row],[Employee Name]],Employees[[Employee Name]:[Office]],7))</f>
        <v>-----</v>
      </c>
      <c r="F4346" s="51" t="str">
        <f>IF(ISBLANK(LeaveTracker[[#This Row],[Employee Name]]),"-----",VLOOKUP(LeaveTracker[[#This Row],[Employee Name]],Employees[[Employee Name]:[Office]],6))</f>
        <v>-----</v>
      </c>
      <c r="G4346" s="24"/>
      <c r="H4346" s="24"/>
      <c r="I4346" s="57"/>
      <c r="K4346" s="51" t="str">
        <f ca="1">LeaveTracker[[#This Row],[Days]]&amp;" "&amp;LeaveTracker[[#This Row],[Type of Leave]]</f>
        <v xml:space="preserve">0 </v>
      </c>
      <c r="L4346" s="23">
        <f ca="1">NETWORKDAYS(LeaveTracker[[#This Row],[Start Date]],LeaveTracker[[#This Row],[End Date]],lstHolidays)</f>
        <v>0</v>
      </c>
      <c r="M4346" s="27"/>
    </row>
    <row r="4347" spans="4:13" ht="30" customHeight="1" x14ac:dyDescent="0.3">
      <c r="D4347" s="19"/>
      <c r="E4347" s="51" t="str">
        <f>IF(ISBLANK(LeaveTracker[[#This Row],[Employee Name]]),"-----",VLOOKUP(LeaveTracker[[#This Row],[Employee Name]],Employees[[Employee Name]:[Office]],7))</f>
        <v>-----</v>
      </c>
      <c r="F4347" s="51" t="str">
        <f>IF(ISBLANK(LeaveTracker[[#This Row],[Employee Name]]),"-----",VLOOKUP(LeaveTracker[[#This Row],[Employee Name]],Employees[[Employee Name]:[Office]],6))</f>
        <v>-----</v>
      </c>
      <c r="G4347" s="24"/>
      <c r="H4347" s="24"/>
      <c r="I4347" s="57"/>
      <c r="K4347" s="51" t="str">
        <f ca="1">LeaveTracker[[#This Row],[Days]]&amp;" "&amp;LeaveTracker[[#This Row],[Type of Leave]]</f>
        <v xml:space="preserve">0 </v>
      </c>
      <c r="L4347" s="23">
        <f ca="1">NETWORKDAYS(LeaveTracker[[#This Row],[Start Date]],LeaveTracker[[#This Row],[End Date]],lstHolidays)</f>
        <v>0</v>
      </c>
      <c r="M4347" s="27"/>
    </row>
    <row r="4348" spans="4:13" ht="30" customHeight="1" x14ac:dyDescent="0.3">
      <c r="D4348" s="19"/>
      <c r="E4348" s="51" t="str">
        <f>IF(ISBLANK(LeaveTracker[[#This Row],[Employee Name]]),"-----",VLOOKUP(LeaveTracker[[#This Row],[Employee Name]],Employees[[Employee Name]:[Office]],7))</f>
        <v>-----</v>
      </c>
      <c r="F4348" s="51" t="str">
        <f>IF(ISBLANK(LeaveTracker[[#This Row],[Employee Name]]),"-----",VLOOKUP(LeaveTracker[[#This Row],[Employee Name]],Employees[[Employee Name]:[Office]],6))</f>
        <v>-----</v>
      </c>
      <c r="G4348" s="24"/>
      <c r="H4348" s="24"/>
      <c r="I4348" s="57"/>
      <c r="K4348" s="51" t="str">
        <f ca="1">LeaveTracker[[#This Row],[Days]]&amp;" "&amp;LeaveTracker[[#This Row],[Type of Leave]]</f>
        <v xml:space="preserve">0 </v>
      </c>
      <c r="L4348" s="23">
        <f ca="1">NETWORKDAYS(LeaveTracker[[#This Row],[Start Date]],LeaveTracker[[#This Row],[End Date]],lstHolidays)</f>
        <v>0</v>
      </c>
      <c r="M4348" s="27"/>
    </row>
    <row r="4349" spans="4:13" ht="30" customHeight="1" x14ac:dyDescent="0.3">
      <c r="D4349" s="19"/>
      <c r="E4349" s="51" t="str">
        <f>IF(ISBLANK(LeaveTracker[[#This Row],[Employee Name]]),"-----",VLOOKUP(LeaveTracker[[#This Row],[Employee Name]],Employees[[Employee Name]:[Office]],7))</f>
        <v>-----</v>
      </c>
      <c r="F4349" s="51" t="str">
        <f>IF(ISBLANK(LeaveTracker[[#This Row],[Employee Name]]),"-----",VLOOKUP(LeaveTracker[[#This Row],[Employee Name]],Employees[[Employee Name]:[Office]],6))</f>
        <v>-----</v>
      </c>
      <c r="G4349" s="24"/>
      <c r="H4349" s="24"/>
      <c r="I4349" s="57"/>
      <c r="K4349" s="51" t="str">
        <f ca="1">LeaveTracker[[#This Row],[Days]]&amp;" "&amp;LeaveTracker[[#This Row],[Type of Leave]]</f>
        <v xml:space="preserve">0 </v>
      </c>
      <c r="L4349" s="23">
        <f ca="1">NETWORKDAYS(LeaveTracker[[#This Row],[Start Date]],LeaveTracker[[#This Row],[End Date]],lstHolidays)</f>
        <v>0</v>
      </c>
      <c r="M4349" s="27"/>
    </row>
    <row r="4350" spans="4:13" ht="30" customHeight="1" x14ac:dyDescent="0.3">
      <c r="D4350" s="19"/>
      <c r="E4350" s="51" t="str">
        <f>IF(ISBLANK(LeaveTracker[[#This Row],[Employee Name]]),"-----",VLOOKUP(LeaveTracker[[#This Row],[Employee Name]],Employees[[Employee Name]:[Office]],7))</f>
        <v>-----</v>
      </c>
      <c r="F4350" s="51" t="str">
        <f>IF(ISBLANK(LeaveTracker[[#This Row],[Employee Name]]),"-----",VLOOKUP(LeaveTracker[[#This Row],[Employee Name]],Employees[[Employee Name]:[Office]],6))</f>
        <v>-----</v>
      </c>
      <c r="G4350" s="24"/>
      <c r="H4350" s="24"/>
      <c r="I4350" s="57"/>
      <c r="K4350" s="51" t="str">
        <f ca="1">LeaveTracker[[#This Row],[Days]]&amp;" "&amp;LeaveTracker[[#This Row],[Type of Leave]]</f>
        <v xml:space="preserve">0 </v>
      </c>
      <c r="L4350" s="23">
        <f ca="1">NETWORKDAYS(LeaveTracker[[#This Row],[Start Date]],LeaveTracker[[#This Row],[End Date]],lstHolidays)</f>
        <v>0</v>
      </c>
      <c r="M4350" s="27"/>
    </row>
    <row r="4351" spans="4:13" ht="30" customHeight="1" x14ac:dyDescent="0.3">
      <c r="D4351" s="19"/>
      <c r="E4351" s="51" t="str">
        <f>IF(ISBLANK(LeaveTracker[[#This Row],[Employee Name]]),"-----",VLOOKUP(LeaveTracker[[#This Row],[Employee Name]],Employees[[Employee Name]:[Office]],7))</f>
        <v>-----</v>
      </c>
      <c r="F4351" s="51" t="str">
        <f>IF(ISBLANK(LeaveTracker[[#This Row],[Employee Name]]),"-----",VLOOKUP(LeaveTracker[[#This Row],[Employee Name]],Employees[[Employee Name]:[Office]],6))</f>
        <v>-----</v>
      </c>
      <c r="G4351" s="24"/>
      <c r="H4351" s="24"/>
      <c r="I4351" s="57"/>
      <c r="K4351" s="51" t="str">
        <f ca="1">LeaveTracker[[#This Row],[Days]]&amp;" "&amp;LeaveTracker[[#This Row],[Type of Leave]]</f>
        <v xml:space="preserve">0 </v>
      </c>
      <c r="L4351" s="23">
        <f ca="1">NETWORKDAYS(LeaveTracker[[#This Row],[Start Date]],LeaveTracker[[#This Row],[End Date]],lstHolidays)</f>
        <v>0</v>
      </c>
      <c r="M4351" s="27"/>
    </row>
    <row r="4352" spans="4:13" ht="30" customHeight="1" x14ac:dyDescent="0.3">
      <c r="D4352" s="19"/>
      <c r="E4352" s="51" t="str">
        <f>IF(ISBLANK(LeaveTracker[[#This Row],[Employee Name]]),"-----",VLOOKUP(LeaveTracker[[#This Row],[Employee Name]],Employees[[Employee Name]:[Office]],7))</f>
        <v>-----</v>
      </c>
      <c r="F4352" s="51" t="str">
        <f>IF(ISBLANK(LeaveTracker[[#This Row],[Employee Name]]),"-----",VLOOKUP(LeaveTracker[[#This Row],[Employee Name]],Employees[[Employee Name]:[Office]],6))</f>
        <v>-----</v>
      </c>
      <c r="G4352" s="24"/>
      <c r="H4352" s="24"/>
      <c r="I4352" s="57"/>
      <c r="K4352" s="51" t="str">
        <f ca="1">LeaveTracker[[#This Row],[Days]]&amp;" "&amp;LeaveTracker[[#This Row],[Type of Leave]]</f>
        <v xml:space="preserve">0 </v>
      </c>
      <c r="L4352" s="23">
        <f ca="1">NETWORKDAYS(LeaveTracker[[#This Row],[Start Date]],LeaveTracker[[#This Row],[End Date]],lstHolidays)</f>
        <v>0</v>
      </c>
      <c r="M4352" s="27"/>
    </row>
    <row r="4353" spans="4:13" ht="30" customHeight="1" x14ac:dyDescent="0.3">
      <c r="D4353" s="19"/>
      <c r="E4353" s="51" t="str">
        <f>IF(ISBLANK(LeaveTracker[[#This Row],[Employee Name]]),"-----",VLOOKUP(LeaveTracker[[#This Row],[Employee Name]],Employees[[Employee Name]:[Office]],7))</f>
        <v>-----</v>
      </c>
      <c r="F4353" s="51" t="str">
        <f>IF(ISBLANK(LeaveTracker[[#This Row],[Employee Name]]),"-----",VLOOKUP(LeaveTracker[[#This Row],[Employee Name]],Employees[[Employee Name]:[Office]],6))</f>
        <v>-----</v>
      </c>
      <c r="G4353" s="24"/>
      <c r="H4353" s="24"/>
      <c r="I4353" s="57"/>
      <c r="K4353" s="51" t="str">
        <f ca="1">LeaveTracker[[#This Row],[Days]]&amp;" "&amp;LeaveTracker[[#This Row],[Type of Leave]]</f>
        <v xml:space="preserve">0 </v>
      </c>
      <c r="L4353" s="23">
        <f ca="1">NETWORKDAYS(LeaveTracker[[#This Row],[Start Date]],LeaveTracker[[#This Row],[End Date]],lstHolidays)</f>
        <v>0</v>
      </c>
      <c r="M4353" s="27"/>
    </row>
    <row r="4354" spans="4:13" ht="30" customHeight="1" x14ac:dyDescent="0.3">
      <c r="D4354" s="19"/>
      <c r="E4354" s="51" t="str">
        <f>IF(ISBLANK(LeaveTracker[[#This Row],[Employee Name]]),"-----",VLOOKUP(LeaveTracker[[#This Row],[Employee Name]],Employees[[Employee Name]:[Office]],7))</f>
        <v>-----</v>
      </c>
      <c r="F4354" s="51" t="str">
        <f>IF(ISBLANK(LeaveTracker[[#This Row],[Employee Name]]),"-----",VLOOKUP(LeaveTracker[[#This Row],[Employee Name]],Employees[[Employee Name]:[Office]],6))</f>
        <v>-----</v>
      </c>
      <c r="G4354" s="24"/>
      <c r="H4354" s="24"/>
      <c r="I4354" s="57"/>
      <c r="K4354" s="51" t="str">
        <f ca="1">LeaveTracker[[#This Row],[Days]]&amp;" "&amp;LeaveTracker[[#This Row],[Type of Leave]]</f>
        <v xml:space="preserve">0 </v>
      </c>
      <c r="L4354" s="23">
        <f ca="1">NETWORKDAYS(LeaveTracker[[#This Row],[Start Date]],LeaveTracker[[#This Row],[End Date]],lstHolidays)</f>
        <v>0</v>
      </c>
      <c r="M4354" s="27"/>
    </row>
    <row r="4355" spans="4:13" ht="30" customHeight="1" x14ac:dyDescent="0.3">
      <c r="D4355" s="19"/>
      <c r="E4355" s="51" t="str">
        <f>IF(ISBLANK(LeaveTracker[[#This Row],[Employee Name]]),"-----",VLOOKUP(LeaveTracker[[#This Row],[Employee Name]],Employees[[Employee Name]:[Office]],7))</f>
        <v>-----</v>
      </c>
      <c r="F4355" s="51" t="str">
        <f>IF(ISBLANK(LeaveTracker[[#This Row],[Employee Name]]),"-----",VLOOKUP(LeaveTracker[[#This Row],[Employee Name]],Employees[[Employee Name]:[Office]],6))</f>
        <v>-----</v>
      </c>
      <c r="G4355" s="24"/>
      <c r="H4355" s="24"/>
      <c r="I4355" s="57"/>
      <c r="K4355" s="51" t="str">
        <f ca="1">LeaveTracker[[#This Row],[Days]]&amp;" "&amp;LeaveTracker[[#This Row],[Type of Leave]]</f>
        <v xml:space="preserve">0 </v>
      </c>
      <c r="L4355" s="23">
        <f ca="1">NETWORKDAYS(LeaveTracker[[#This Row],[Start Date]],LeaveTracker[[#This Row],[End Date]],lstHolidays)</f>
        <v>0</v>
      </c>
      <c r="M4355" s="27"/>
    </row>
    <row r="4356" spans="4:13" ht="30" customHeight="1" x14ac:dyDescent="0.3">
      <c r="D4356" s="19"/>
      <c r="E4356" s="51" t="str">
        <f>IF(ISBLANK(LeaveTracker[[#This Row],[Employee Name]]),"-----",VLOOKUP(LeaveTracker[[#This Row],[Employee Name]],Employees[[Employee Name]:[Office]],7))</f>
        <v>-----</v>
      </c>
      <c r="F4356" s="51" t="str">
        <f>IF(ISBLANK(LeaveTracker[[#This Row],[Employee Name]]),"-----",VLOOKUP(LeaveTracker[[#This Row],[Employee Name]],Employees[[Employee Name]:[Office]],6))</f>
        <v>-----</v>
      </c>
      <c r="G4356" s="24"/>
      <c r="H4356" s="24"/>
      <c r="I4356" s="57"/>
      <c r="K4356" s="51" t="str">
        <f ca="1">LeaveTracker[[#This Row],[Days]]&amp;" "&amp;LeaveTracker[[#This Row],[Type of Leave]]</f>
        <v xml:space="preserve">0 </v>
      </c>
      <c r="L4356" s="23">
        <f ca="1">NETWORKDAYS(LeaveTracker[[#This Row],[Start Date]],LeaveTracker[[#This Row],[End Date]],lstHolidays)</f>
        <v>0</v>
      </c>
      <c r="M4356" s="27"/>
    </row>
    <row r="4357" spans="4:13" ht="30" customHeight="1" x14ac:dyDescent="0.3">
      <c r="D4357" s="19"/>
      <c r="E4357" s="51" t="str">
        <f>IF(ISBLANK(LeaveTracker[[#This Row],[Employee Name]]),"-----",VLOOKUP(LeaveTracker[[#This Row],[Employee Name]],Employees[[Employee Name]:[Office]],7))</f>
        <v>-----</v>
      </c>
      <c r="F4357" s="51" t="str">
        <f>IF(ISBLANK(LeaveTracker[[#This Row],[Employee Name]]),"-----",VLOOKUP(LeaveTracker[[#This Row],[Employee Name]],Employees[[Employee Name]:[Office]],6))</f>
        <v>-----</v>
      </c>
      <c r="G4357" s="24"/>
      <c r="H4357" s="24"/>
      <c r="I4357" s="57"/>
      <c r="K4357" s="51" t="str">
        <f ca="1">LeaveTracker[[#This Row],[Days]]&amp;" "&amp;LeaveTracker[[#This Row],[Type of Leave]]</f>
        <v xml:space="preserve">0 </v>
      </c>
      <c r="L4357" s="23">
        <f ca="1">NETWORKDAYS(LeaveTracker[[#This Row],[Start Date]],LeaveTracker[[#This Row],[End Date]],lstHolidays)</f>
        <v>0</v>
      </c>
      <c r="M4357" s="27"/>
    </row>
    <row r="4358" spans="4:13" ht="30" customHeight="1" x14ac:dyDescent="0.3">
      <c r="D4358" s="19"/>
      <c r="E4358" s="51" t="str">
        <f>IF(ISBLANK(LeaveTracker[[#This Row],[Employee Name]]),"-----",VLOOKUP(LeaveTracker[[#This Row],[Employee Name]],Employees[[Employee Name]:[Office]],7))</f>
        <v>-----</v>
      </c>
      <c r="F4358" s="51" t="str">
        <f>IF(ISBLANK(LeaveTracker[[#This Row],[Employee Name]]),"-----",VLOOKUP(LeaveTracker[[#This Row],[Employee Name]],Employees[[Employee Name]:[Office]],6))</f>
        <v>-----</v>
      </c>
      <c r="G4358" s="24"/>
      <c r="H4358" s="24"/>
      <c r="I4358" s="57"/>
      <c r="K4358" s="51" t="str">
        <f ca="1">LeaveTracker[[#This Row],[Days]]&amp;" "&amp;LeaveTracker[[#This Row],[Type of Leave]]</f>
        <v xml:space="preserve">0 </v>
      </c>
      <c r="L4358" s="23">
        <f ca="1">NETWORKDAYS(LeaveTracker[[#This Row],[Start Date]],LeaveTracker[[#This Row],[End Date]],lstHolidays)</f>
        <v>0</v>
      </c>
      <c r="M4358" s="27"/>
    </row>
    <row r="4359" spans="4:13" ht="30" customHeight="1" x14ac:dyDescent="0.3">
      <c r="D4359" s="19"/>
      <c r="E4359" s="51" t="str">
        <f>IF(ISBLANK(LeaveTracker[[#This Row],[Employee Name]]),"-----",VLOOKUP(LeaveTracker[[#This Row],[Employee Name]],Employees[[Employee Name]:[Office]],7))</f>
        <v>-----</v>
      </c>
      <c r="F4359" s="51" t="str">
        <f>IF(ISBLANK(LeaveTracker[[#This Row],[Employee Name]]),"-----",VLOOKUP(LeaveTracker[[#This Row],[Employee Name]],Employees[[Employee Name]:[Office]],6))</f>
        <v>-----</v>
      </c>
      <c r="G4359" s="24"/>
      <c r="H4359" s="24"/>
      <c r="I4359" s="57"/>
      <c r="K4359" s="51" t="str">
        <f ca="1">LeaveTracker[[#This Row],[Days]]&amp;" "&amp;LeaveTracker[[#This Row],[Type of Leave]]</f>
        <v xml:space="preserve">0 </v>
      </c>
      <c r="L4359" s="23">
        <f ca="1">NETWORKDAYS(LeaveTracker[[#This Row],[Start Date]],LeaveTracker[[#This Row],[End Date]],lstHolidays)</f>
        <v>0</v>
      </c>
      <c r="M4359" s="27"/>
    </row>
    <row r="4360" spans="4:13" ht="30" customHeight="1" x14ac:dyDescent="0.3">
      <c r="D4360" s="19"/>
      <c r="E4360" s="51" t="str">
        <f>IF(ISBLANK(LeaveTracker[[#This Row],[Employee Name]]),"-----",VLOOKUP(LeaveTracker[[#This Row],[Employee Name]],Employees[[Employee Name]:[Office]],7))</f>
        <v>-----</v>
      </c>
      <c r="F4360" s="51" t="str">
        <f>IF(ISBLANK(LeaveTracker[[#This Row],[Employee Name]]),"-----",VLOOKUP(LeaveTracker[[#This Row],[Employee Name]],Employees[[Employee Name]:[Office]],6))</f>
        <v>-----</v>
      </c>
      <c r="G4360" s="24"/>
      <c r="H4360" s="24"/>
      <c r="I4360" s="57"/>
      <c r="K4360" s="51" t="str">
        <f ca="1">LeaveTracker[[#This Row],[Days]]&amp;" "&amp;LeaveTracker[[#This Row],[Type of Leave]]</f>
        <v xml:space="preserve">0 </v>
      </c>
      <c r="L4360" s="23">
        <f ca="1">NETWORKDAYS(LeaveTracker[[#This Row],[Start Date]],LeaveTracker[[#This Row],[End Date]],lstHolidays)</f>
        <v>0</v>
      </c>
      <c r="M4360" s="27"/>
    </row>
    <row r="4361" spans="4:13" ht="30" customHeight="1" x14ac:dyDescent="0.3">
      <c r="D4361" s="19"/>
      <c r="E4361" s="51" t="str">
        <f>IF(ISBLANK(LeaveTracker[[#This Row],[Employee Name]]),"-----",VLOOKUP(LeaveTracker[[#This Row],[Employee Name]],Employees[[Employee Name]:[Office]],7))</f>
        <v>-----</v>
      </c>
      <c r="F4361" s="51" t="str">
        <f>IF(ISBLANK(LeaveTracker[[#This Row],[Employee Name]]),"-----",VLOOKUP(LeaveTracker[[#This Row],[Employee Name]],Employees[[Employee Name]:[Office]],6))</f>
        <v>-----</v>
      </c>
      <c r="G4361" s="24"/>
      <c r="H4361" s="24"/>
      <c r="I4361" s="57"/>
      <c r="K4361" s="51" t="str">
        <f ca="1">LeaveTracker[[#This Row],[Days]]&amp;" "&amp;LeaveTracker[[#This Row],[Type of Leave]]</f>
        <v xml:space="preserve">0 </v>
      </c>
      <c r="L4361" s="23">
        <f ca="1">NETWORKDAYS(LeaveTracker[[#This Row],[Start Date]],LeaveTracker[[#This Row],[End Date]],lstHolidays)</f>
        <v>0</v>
      </c>
      <c r="M4361" s="27"/>
    </row>
    <row r="4362" spans="4:13" ht="30" customHeight="1" x14ac:dyDescent="0.3">
      <c r="D4362" s="19"/>
      <c r="E4362" s="51" t="str">
        <f>IF(ISBLANK(LeaveTracker[[#This Row],[Employee Name]]),"-----",VLOOKUP(LeaveTracker[[#This Row],[Employee Name]],Employees[[Employee Name]:[Office]],7))</f>
        <v>-----</v>
      </c>
      <c r="F4362" s="51" t="str">
        <f>IF(ISBLANK(LeaveTracker[[#This Row],[Employee Name]]),"-----",VLOOKUP(LeaveTracker[[#This Row],[Employee Name]],Employees[[Employee Name]:[Office]],6))</f>
        <v>-----</v>
      </c>
      <c r="G4362" s="24"/>
      <c r="H4362" s="24"/>
      <c r="I4362" s="57"/>
      <c r="K4362" s="51" t="str">
        <f ca="1">LeaveTracker[[#This Row],[Days]]&amp;" "&amp;LeaveTracker[[#This Row],[Type of Leave]]</f>
        <v xml:space="preserve">0 </v>
      </c>
      <c r="L4362" s="23">
        <f ca="1">NETWORKDAYS(LeaveTracker[[#This Row],[Start Date]],LeaveTracker[[#This Row],[End Date]],lstHolidays)</f>
        <v>0</v>
      </c>
      <c r="M4362" s="27"/>
    </row>
    <row r="4363" spans="4:13" ht="30" customHeight="1" x14ac:dyDescent="0.3">
      <c r="D4363" s="19"/>
      <c r="E4363" s="51" t="str">
        <f>IF(ISBLANK(LeaveTracker[[#This Row],[Employee Name]]),"-----",VLOOKUP(LeaveTracker[[#This Row],[Employee Name]],Employees[[Employee Name]:[Office]],7))</f>
        <v>-----</v>
      </c>
      <c r="F4363" s="51" t="str">
        <f>IF(ISBLANK(LeaveTracker[[#This Row],[Employee Name]]),"-----",VLOOKUP(LeaveTracker[[#This Row],[Employee Name]],Employees[[Employee Name]:[Office]],6))</f>
        <v>-----</v>
      </c>
      <c r="G4363" s="24"/>
      <c r="H4363" s="24"/>
      <c r="I4363" s="57"/>
      <c r="K4363" s="51" t="str">
        <f ca="1">LeaveTracker[[#This Row],[Days]]&amp;" "&amp;LeaveTracker[[#This Row],[Type of Leave]]</f>
        <v xml:space="preserve">0 </v>
      </c>
      <c r="L4363" s="23">
        <f ca="1">NETWORKDAYS(LeaveTracker[[#This Row],[Start Date]],LeaveTracker[[#This Row],[End Date]],lstHolidays)</f>
        <v>0</v>
      </c>
      <c r="M4363" s="27"/>
    </row>
    <row r="4364" spans="4:13" ht="30" customHeight="1" x14ac:dyDescent="0.3">
      <c r="D4364" s="19"/>
      <c r="E4364" s="51" t="str">
        <f>IF(ISBLANK(LeaveTracker[[#This Row],[Employee Name]]),"-----",VLOOKUP(LeaveTracker[[#This Row],[Employee Name]],Employees[[Employee Name]:[Office]],7))</f>
        <v>-----</v>
      </c>
      <c r="F4364" s="51" t="str">
        <f>IF(ISBLANK(LeaveTracker[[#This Row],[Employee Name]]),"-----",VLOOKUP(LeaveTracker[[#This Row],[Employee Name]],Employees[[Employee Name]:[Office]],6))</f>
        <v>-----</v>
      </c>
      <c r="G4364" s="24"/>
      <c r="H4364" s="24"/>
      <c r="I4364" s="57"/>
      <c r="K4364" s="51" t="str">
        <f ca="1">LeaveTracker[[#This Row],[Days]]&amp;" "&amp;LeaveTracker[[#This Row],[Type of Leave]]</f>
        <v xml:space="preserve">0 </v>
      </c>
      <c r="L4364" s="23">
        <f ca="1">NETWORKDAYS(LeaveTracker[[#This Row],[Start Date]],LeaveTracker[[#This Row],[End Date]],lstHolidays)</f>
        <v>0</v>
      </c>
      <c r="M4364" s="27"/>
    </row>
    <row r="4365" spans="4:13" ht="30" customHeight="1" x14ac:dyDescent="0.3">
      <c r="D4365" s="19"/>
      <c r="E4365" s="51" t="str">
        <f>IF(ISBLANK(LeaveTracker[[#This Row],[Employee Name]]),"-----",VLOOKUP(LeaveTracker[[#This Row],[Employee Name]],Employees[[Employee Name]:[Office]],7))</f>
        <v>-----</v>
      </c>
      <c r="F4365" s="51" t="str">
        <f>IF(ISBLANK(LeaveTracker[[#This Row],[Employee Name]]),"-----",VLOOKUP(LeaveTracker[[#This Row],[Employee Name]],Employees[[Employee Name]:[Office]],6))</f>
        <v>-----</v>
      </c>
      <c r="G4365" s="24"/>
      <c r="H4365" s="24"/>
      <c r="I4365" s="57"/>
      <c r="K4365" s="51" t="str">
        <f ca="1">LeaveTracker[[#This Row],[Days]]&amp;" "&amp;LeaveTracker[[#This Row],[Type of Leave]]</f>
        <v xml:space="preserve">0 </v>
      </c>
      <c r="L4365" s="23">
        <f ca="1">NETWORKDAYS(LeaveTracker[[#This Row],[Start Date]],LeaveTracker[[#This Row],[End Date]],lstHolidays)</f>
        <v>0</v>
      </c>
      <c r="M4365" s="27"/>
    </row>
    <row r="4366" spans="4:13" ht="30" customHeight="1" x14ac:dyDescent="0.3">
      <c r="D4366" s="19"/>
      <c r="E4366" s="51" t="str">
        <f>IF(ISBLANK(LeaveTracker[[#This Row],[Employee Name]]),"-----",VLOOKUP(LeaveTracker[[#This Row],[Employee Name]],Employees[[Employee Name]:[Office]],7))</f>
        <v>-----</v>
      </c>
      <c r="F4366" s="51" t="str">
        <f>IF(ISBLANK(LeaveTracker[[#This Row],[Employee Name]]),"-----",VLOOKUP(LeaveTracker[[#This Row],[Employee Name]],Employees[[Employee Name]:[Office]],6))</f>
        <v>-----</v>
      </c>
      <c r="G4366" s="24"/>
      <c r="H4366" s="24"/>
      <c r="I4366" s="57"/>
      <c r="K4366" s="51" t="str">
        <f ca="1">LeaveTracker[[#This Row],[Days]]&amp;" "&amp;LeaveTracker[[#This Row],[Type of Leave]]</f>
        <v xml:space="preserve">0 </v>
      </c>
      <c r="L4366" s="23">
        <f ca="1">NETWORKDAYS(LeaveTracker[[#This Row],[Start Date]],LeaveTracker[[#This Row],[End Date]],lstHolidays)</f>
        <v>0</v>
      </c>
      <c r="M4366" s="27"/>
    </row>
    <row r="4367" spans="4:13" ht="30" customHeight="1" x14ac:dyDescent="0.3">
      <c r="D4367" s="19"/>
      <c r="E4367" s="51" t="str">
        <f>IF(ISBLANK(LeaveTracker[[#This Row],[Employee Name]]),"-----",VLOOKUP(LeaveTracker[[#This Row],[Employee Name]],Employees[[Employee Name]:[Office]],7))</f>
        <v>-----</v>
      </c>
      <c r="F4367" s="51" t="str">
        <f>IF(ISBLANK(LeaveTracker[[#This Row],[Employee Name]]),"-----",VLOOKUP(LeaveTracker[[#This Row],[Employee Name]],Employees[[Employee Name]:[Office]],6))</f>
        <v>-----</v>
      </c>
      <c r="G4367" s="24"/>
      <c r="H4367" s="24"/>
      <c r="I4367" s="57"/>
      <c r="K4367" s="51" t="str">
        <f ca="1">LeaveTracker[[#This Row],[Days]]&amp;" "&amp;LeaveTracker[[#This Row],[Type of Leave]]</f>
        <v xml:space="preserve">0 </v>
      </c>
      <c r="L4367" s="23">
        <f ca="1">NETWORKDAYS(LeaveTracker[[#This Row],[Start Date]],LeaveTracker[[#This Row],[End Date]],lstHolidays)</f>
        <v>0</v>
      </c>
      <c r="M4367" s="27"/>
    </row>
    <row r="4368" spans="4:13" ht="30" customHeight="1" x14ac:dyDescent="0.3">
      <c r="D4368" s="19"/>
      <c r="E4368" s="51" t="str">
        <f>IF(ISBLANK(LeaveTracker[[#This Row],[Employee Name]]),"-----",VLOOKUP(LeaveTracker[[#This Row],[Employee Name]],Employees[[Employee Name]:[Office]],7))</f>
        <v>-----</v>
      </c>
      <c r="F4368" s="51" t="str">
        <f>IF(ISBLANK(LeaveTracker[[#This Row],[Employee Name]]),"-----",VLOOKUP(LeaveTracker[[#This Row],[Employee Name]],Employees[[Employee Name]:[Office]],6))</f>
        <v>-----</v>
      </c>
      <c r="G4368" s="24"/>
      <c r="H4368" s="24"/>
      <c r="I4368" s="57"/>
      <c r="K4368" s="51" t="str">
        <f ca="1">LeaveTracker[[#This Row],[Days]]&amp;" "&amp;LeaveTracker[[#This Row],[Type of Leave]]</f>
        <v xml:space="preserve">0 </v>
      </c>
      <c r="L4368" s="23">
        <f ca="1">NETWORKDAYS(LeaveTracker[[#This Row],[Start Date]],LeaveTracker[[#This Row],[End Date]],lstHolidays)</f>
        <v>0</v>
      </c>
      <c r="M4368" s="27"/>
    </row>
    <row r="4369" spans="4:13" ht="30" customHeight="1" x14ac:dyDescent="0.3">
      <c r="D4369" s="19"/>
      <c r="E4369" s="51" t="str">
        <f>IF(ISBLANK(LeaveTracker[[#This Row],[Employee Name]]),"-----",VLOOKUP(LeaveTracker[[#This Row],[Employee Name]],Employees[[Employee Name]:[Office]],7))</f>
        <v>-----</v>
      </c>
      <c r="F4369" s="51" t="str">
        <f>IF(ISBLANK(LeaveTracker[[#This Row],[Employee Name]]),"-----",VLOOKUP(LeaveTracker[[#This Row],[Employee Name]],Employees[[Employee Name]:[Office]],6))</f>
        <v>-----</v>
      </c>
      <c r="G4369" s="24"/>
      <c r="H4369" s="24"/>
      <c r="I4369" s="57"/>
      <c r="K4369" s="51" t="str">
        <f ca="1">LeaveTracker[[#This Row],[Days]]&amp;" "&amp;LeaveTracker[[#This Row],[Type of Leave]]</f>
        <v xml:space="preserve">0 </v>
      </c>
      <c r="L4369" s="23">
        <f ca="1">NETWORKDAYS(LeaveTracker[[#This Row],[Start Date]],LeaveTracker[[#This Row],[End Date]],lstHolidays)</f>
        <v>0</v>
      </c>
      <c r="M4369" s="27"/>
    </row>
    <row r="4370" spans="4:13" ht="30" customHeight="1" x14ac:dyDescent="0.3">
      <c r="D4370" s="19"/>
      <c r="E4370" s="51" t="str">
        <f>IF(ISBLANK(LeaveTracker[[#This Row],[Employee Name]]),"-----",VLOOKUP(LeaveTracker[[#This Row],[Employee Name]],Employees[[Employee Name]:[Office]],7))</f>
        <v>-----</v>
      </c>
      <c r="F4370" s="51" t="str">
        <f>IF(ISBLANK(LeaveTracker[[#This Row],[Employee Name]]),"-----",VLOOKUP(LeaveTracker[[#This Row],[Employee Name]],Employees[[Employee Name]:[Office]],6))</f>
        <v>-----</v>
      </c>
      <c r="G4370" s="24"/>
      <c r="H4370" s="24"/>
      <c r="I4370" s="57"/>
      <c r="K4370" s="51" t="str">
        <f ca="1">LeaveTracker[[#This Row],[Days]]&amp;" "&amp;LeaveTracker[[#This Row],[Type of Leave]]</f>
        <v xml:space="preserve">0 </v>
      </c>
      <c r="L4370" s="23">
        <f ca="1">NETWORKDAYS(LeaveTracker[[#This Row],[Start Date]],LeaveTracker[[#This Row],[End Date]],lstHolidays)</f>
        <v>0</v>
      </c>
      <c r="M4370" s="27"/>
    </row>
    <row r="4371" spans="4:13" ht="30" customHeight="1" x14ac:dyDescent="0.3">
      <c r="D4371" s="19"/>
      <c r="E4371" s="51" t="str">
        <f>IF(ISBLANK(LeaveTracker[[#This Row],[Employee Name]]),"-----",VLOOKUP(LeaveTracker[[#This Row],[Employee Name]],Employees[[Employee Name]:[Office]],7))</f>
        <v>-----</v>
      </c>
      <c r="F4371" s="51" t="str">
        <f>IF(ISBLANK(LeaveTracker[[#This Row],[Employee Name]]),"-----",VLOOKUP(LeaveTracker[[#This Row],[Employee Name]],Employees[[Employee Name]:[Office]],6))</f>
        <v>-----</v>
      </c>
      <c r="G4371" s="24"/>
      <c r="H4371" s="24"/>
      <c r="I4371" s="57"/>
      <c r="K4371" s="51" t="str">
        <f ca="1">LeaveTracker[[#This Row],[Days]]&amp;" "&amp;LeaveTracker[[#This Row],[Type of Leave]]</f>
        <v xml:space="preserve">0 </v>
      </c>
      <c r="L4371" s="23">
        <f ca="1">NETWORKDAYS(LeaveTracker[[#This Row],[Start Date]],LeaveTracker[[#This Row],[End Date]],lstHolidays)</f>
        <v>0</v>
      </c>
      <c r="M4371" s="27"/>
    </row>
    <row r="4372" spans="4:13" ht="30" customHeight="1" x14ac:dyDescent="0.3">
      <c r="D4372" s="19"/>
      <c r="E4372" s="51" t="str">
        <f>IF(ISBLANK(LeaveTracker[[#This Row],[Employee Name]]),"-----",VLOOKUP(LeaveTracker[[#This Row],[Employee Name]],Employees[[Employee Name]:[Office]],7))</f>
        <v>-----</v>
      </c>
      <c r="F4372" s="51" t="str">
        <f>IF(ISBLANK(LeaveTracker[[#This Row],[Employee Name]]),"-----",VLOOKUP(LeaveTracker[[#This Row],[Employee Name]],Employees[[Employee Name]:[Office]],6))</f>
        <v>-----</v>
      </c>
      <c r="G4372" s="24"/>
      <c r="H4372" s="24"/>
      <c r="I4372" s="57"/>
      <c r="K4372" s="51" t="str">
        <f ca="1">LeaveTracker[[#This Row],[Days]]&amp;" "&amp;LeaveTracker[[#This Row],[Type of Leave]]</f>
        <v xml:space="preserve">0 </v>
      </c>
      <c r="L4372" s="23">
        <f ca="1">NETWORKDAYS(LeaveTracker[[#This Row],[Start Date]],LeaveTracker[[#This Row],[End Date]],lstHolidays)</f>
        <v>0</v>
      </c>
      <c r="M4372" s="27"/>
    </row>
    <row r="4373" spans="4:13" ht="30" customHeight="1" x14ac:dyDescent="0.3">
      <c r="D4373" s="19"/>
      <c r="E4373" s="51" t="str">
        <f>IF(ISBLANK(LeaveTracker[[#This Row],[Employee Name]]),"-----",VLOOKUP(LeaveTracker[[#This Row],[Employee Name]],Employees[[Employee Name]:[Office]],7))</f>
        <v>-----</v>
      </c>
      <c r="F4373" s="51" t="str">
        <f>IF(ISBLANK(LeaveTracker[[#This Row],[Employee Name]]),"-----",VLOOKUP(LeaveTracker[[#This Row],[Employee Name]],Employees[[Employee Name]:[Office]],6))</f>
        <v>-----</v>
      </c>
      <c r="G4373" s="24"/>
      <c r="H4373" s="24"/>
      <c r="I4373" s="57"/>
      <c r="K4373" s="51" t="str">
        <f ca="1">LeaveTracker[[#This Row],[Days]]&amp;" "&amp;LeaveTracker[[#This Row],[Type of Leave]]</f>
        <v xml:space="preserve">0 </v>
      </c>
      <c r="L4373" s="23">
        <f ca="1">NETWORKDAYS(LeaveTracker[[#This Row],[Start Date]],LeaveTracker[[#This Row],[End Date]],lstHolidays)</f>
        <v>0</v>
      </c>
      <c r="M4373" s="27"/>
    </row>
    <row r="4374" spans="4:13" ht="30" customHeight="1" x14ac:dyDescent="0.3">
      <c r="D4374" s="19"/>
      <c r="E4374" s="51" t="str">
        <f>IF(ISBLANK(LeaveTracker[[#This Row],[Employee Name]]),"-----",VLOOKUP(LeaveTracker[[#This Row],[Employee Name]],Employees[[Employee Name]:[Office]],7))</f>
        <v>-----</v>
      </c>
      <c r="F4374" s="51" t="str">
        <f>IF(ISBLANK(LeaveTracker[[#This Row],[Employee Name]]),"-----",VLOOKUP(LeaveTracker[[#This Row],[Employee Name]],Employees[[Employee Name]:[Office]],6))</f>
        <v>-----</v>
      </c>
      <c r="G4374" s="24"/>
      <c r="H4374" s="24"/>
      <c r="I4374" s="57"/>
      <c r="K4374" s="51" t="str">
        <f ca="1">LeaveTracker[[#This Row],[Days]]&amp;" "&amp;LeaveTracker[[#This Row],[Type of Leave]]</f>
        <v xml:space="preserve">0 </v>
      </c>
      <c r="L4374" s="23">
        <f ca="1">NETWORKDAYS(LeaveTracker[[#This Row],[Start Date]],LeaveTracker[[#This Row],[End Date]],lstHolidays)</f>
        <v>0</v>
      </c>
      <c r="M4374" s="27"/>
    </row>
    <row r="4375" spans="4:13" ht="30" customHeight="1" x14ac:dyDescent="0.3">
      <c r="D4375" s="19"/>
      <c r="E4375" s="51" t="str">
        <f>IF(ISBLANK(LeaveTracker[[#This Row],[Employee Name]]),"-----",VLOOKUP(LeaveTracker[[#This Row],[Employee Name]],Employees[[Employee Name]:[Office]],7))</f>
        <v>-----</v>
      </c>
      <c r="F4375" s="51" t="str">
        <f>IF(ISBLANK(LeaveTracker[[#This Row],[Employee Name]]),"-----",VLOOKUP(LeaveTracker[[#This Row],[Employee Name]],Employees[[Employee Name]:[Office]],6))</f>
        <v>-----</v>
      </c>
      <c r="G4375" s="24"/>
      <c r="H4375" s="24"/>
      <c r="I4375" s="57"/>
      <c r="K4375" s="51" t="str">
        <f ca="1">LeaveTracker[[#This Row],[Days]]&amp;" "&amp;LeaveTracker[[#This Row],[Type of Leave]]</f>
        <v xml:space="preserve">0 </v>
      </c>
      <c r="L4375" s="23">
        <f ca="1">NETWORKDAYS(LeaveTracker[[#This Row],[Start Date]],LeaveTracker[[#This Row],[End Date]],lstHolidays)</f>
        <v>0</v>
      </c>
      <c r="M4375" s="27"/>
    </row>
    <row r="4376" spans="4:13" ht="30" customHeight="1" x14ac:dyDescent="0.3">
      <c r="D4376" s="19"/>
      <c r="E4376" s="51" t="str">
        <f>IF(ISBLANK(LeaveTracker[[#This Row],[Employee Name]]),"-----",VLOOKUP(LeaveTracker[[#This Row],[Employee Name]],Employees[[Employee Name]:[Office]],7))</f>
        <v>-----</v>
      </c>
      <c r="F4376" s="51" t="str">
        <f>IF(ISBLANK(LeaveTracker[[#This Row],[Employee Name]]),"-----",VLOOKUP(LeaveTracker[[#This Row],[Employee Name]],Employees[[Employee Name]:[Office]],6))</f>
        <v>-----</v>
      </c>
      <c r="G4376" s="24"/>
      <c r="H4376" s="24"/>
      <c r="I4376" s="57"/>
      <c r="K4376" s="51" t="str">
        <f ca="1">LeaveTracker[[#This Row],[Days]]&amp;" "&amp;LeaveTracker[[#This Row],[Type of Leave]]</f>
        <v xml:space="preserve">0 </v>
      </c>
      <c r="L4376" s="23">
        <f ca="1">NETWORKDAYS(LeaveTracker[[#This Row],[Start Date]],LeaveTracker[[#This Row],[End Date]],lstHolidays)</f>
        <v>0</v>
      </c>
      <c r="M4376" s="27"/>
    </row>
    <row r="4377" spans="4:13" ht="30" customHeight="1" x14ac:dyDescent="0.3">
      <c r="D4377" s="19"/>
      <c r="E4377" s="51" t="str">
        <f>IF(ISBLANK(LeaveTracker[[#This Row],[Employee Name]]),"-----",VLOOKUP(LeaveTracker[[#This Row],[Employee Name]],Employees[[Employee Name]:[Office]],7))</f>
        <v>-----</v>
      </c>
      <c r="F4377" s="51" t="str">
        <f>IF(ISBLANK(LeaveTracker[[#This Row],[Employee Name]]),"-----",VLOOKUP(LeaveTracker[[#This Row],[Employee Name]],Employees[[Employee Name]:[Office]],6))</f>
        <v>-----</v>
      </c>
      <c r="G4377" s="24"/>
      <c r="H4377" s="24"/>
      <c r="I4377" s="57"/>
      <c r="K4377" s="51" t="str">
        <f ca="1">LeaveTracker[[#This Row],[Days]]&amp;" "&amp;LeaveTracker[[#This Row],[Type of Leave]]</f>
        <v xml:space="preserve">0 </v>
      </c>
      <c r="L4377" s="23">
        <f ca="1">NETWORKDAYS(LeaveTracker[[#This Row],[Start Date]],LeaveTracker[[#This Row],[End Date]],lstHolidays)</f>
        <v>0</v>
      </c>
      <c r="M4377" s="27"/>
    </row>
    <row r="4378" spans="4:13" ht="30" customHeight="1" x14ac:dyDescent="0.3">
      <c r="D4378" s="19"/>
      <c r="E4378" s="51" t="str">
        <f>IF(ISBLANK(LeaveTracker[[#This Row],[Employee Name]]),"-----",VLOOKUP(LeaveTracker[[#This Row],[Employee Name]],Employees[[Employee Name]:[Office]],7))</f>
        <v>-----</v>
      </c>
      <c r="F4378" s="51" t="str">
        <f>IF(ISBLANK(LeaveTracker[[#This Row],[Employee Name]]),"-----",VLOOKUP(LeaveTracker[[#This Row],[Employee Name]],Employees[[Employee Name]:[Office]],6))</f>
        <v>-----</v>
      </c>
      <c r="G4378" s="24"/>
      <c r="H4378" s="24"/>
      <c r="I4378" s="57"/>
      <c r="K4378" s="51" t="str">
        <f ca="1">LeaveTracker[[#This Row],[Days]]&amp;" "&amp;LeaveTracker[[#This Row],[Type of Leave]]</f>
        <v xml:space="preserve">0 </v>
      </c>
      <c r="L4378" s="23">
        <f ca="1">NETWORKDAYS(LeaveTracker[[#This Row],[Start Date]],LeaveTracker[[#This Row],[End Date]],lstHolidays)</f>
        <v>0</v>
      </c>
      <c r="M4378" s="27"/>
    </row>
    <row r="4379" spans="4:13" ht="30" customHeight="1" x14ac:dyDescent="0.3">
      <c r="D4379" s="19"/>
      <c r="E4379" s="51" t="str">
        <f>IF(ISBLANK(LeaveTracker[[#This Row],[Employee Name]]),"-----",VLOOKUP(LeaveTracker[[#This Row],[Employee Name]],Employees[[Employee Name]:[Office]],7))</f>
        <v>-----</v>
      </c>
      <c r="F4379" s="51" t="str">
        <f>IF(ISBLANK(LeaveTracker[[#This Row],[Employee Name]]),"-----",VLOOKUP(LeaveTracker[[#This Row],[Employee Name]],Employees[[Employee Name]:[Office]],6))</f>
        <v>-----</v>
      </c>
      <c r="G4379" s="24"/>
      <c r="H4379" s="24"/>
      <c r="I4379" s="57"/>
      <c r="K4379" s="51" t="str">
        <f ca="1">LeaveTracker[[#This Row],[Days]]&amp;" "&amp;LeaveTracker[[#This Row],[Type of Leave]]</f>
        <v xml:space="preserve">0 </v>
      </c>
      <c r="L4379" s="23">
        <f ca="1">NETWORKDAYS(LeaveTracker[[#This Row],[Start Date]],LeaveTracker[[#This Row],[End Date]],lstHolidays)</f>
        <v>0</v>
      </c>
      <c r="M4379" s="27"/>
    </row>
    <row r="4380" spans="4:13" ht="30" customHeight="1" x14ac:dyDescent="0.3">
      <c r="D4380" s="19"/>
      <c r="E4380" s="51" t="str">
        <f>IF(ISBLANK(LeaveTracker[[#This Row],[Employee Name]]),"-----",VLOOKUP(LeaveTracker[[#This Row],[Employee Name]],Employees[[Employee Name]:[Office]],7))</f>
        <v>-----</v>
      </c>
      <c r="F4380" s="51" t="str">
        <f>IF(ISBLANK(LeaveTracker[[#This Row],[Employee Name]]),"-----",VLOOKUP(LeaveTracker[[#This Row],[Employee Name]],Employees[[Employee Name]:[Office]],6))</f>
        <v>-----</v>
      </c>
      <c r="G4380" s="24"/>
      <c r="H4380" s="24"/>
      <c r="I4380" s="57"/>
      <c r="K4380" s="51" t="str">
        <f ca="1">LeaveTracker[[#This Row],[Days]]&amp;" "&amp;LeaveTracker[[#This Row],[Type of Leave]]</f>
        <v xml:space="preserve">0 </v>
      </c>
      <c r="L4380" s="23">
        <f ca="1">NETWORKDAYS(LeaveTracker[[#This Row],[Start Date]],LeaveTracker[[#This Row],[End Date]],lstHolidays)</f>
        <v>0</v>
      </c>
      <c r="M4380" s="27"/>
    </row>
    <row r="4381" spans="4:13" ht="30" customHeight="1" x14ac:dyDescent="0.3">
      <c r="D4381" s="19"/>
      <c r="E4381" s="51" t="str">
        <f>IF(ISBLANK(LeaveTracker[[#This Row],[Employee Name]]),"-----",VLOOKUP(LeaveTracker[[#This Row],[Employee Name]],Employees[[Employee Name]:[Office]],7))</f>
        <v>-----</v>
      </c>
      <c r="F4381" s="51" t="str">
        <f>IF(ISBLANK(LeaveTracker[[#This Row],[Employee Name]]),"-----",VLOOKUP(LeaveTracker[[#This Row],[Employee Name]],Employees[[Employee Name]:[Office]],6))</f>
        <v>-----</v>
      </c>
      <c r="G4381" s="24"/>
      <c r="H4381" s="24"/>
      <c r="I4381" s="57"/>
      <c r="K4381" s="51" t="str">
        <f ca="1">LeaveTracker[[#This Row],[Days]]&amp;" "&amp;LeaveTracker[[#This Row],[Type of Leave]]</f>
        <v xml:space="preserve">0 </v>
      </c>
      <c r="L4381" s="23">
        <f ca="1">NETWORKDAYS(LeaveTracker[[#This Row],[Start Date]],LeaveTracker[[#This Row],[End Date]],lstHolidays)</f>
        <v>0</v>
      </c>
      <c r="M4381" s="27"/>
    </row>
    <row r="4382" spans="4:13" ht="30" customHeight="1" x14ac:dyDescent="0.3">
      <c r="D4382" s="19"/>
      <c r="E4382" s="51" t="str">
        <f>IF(ISBLANK(LeaveTracker[[#This Row],[Employee Name]]),"-----",VLOOKUP(LeaveTracker[[#This Row],[Employee Name]],Employees[[Employee Name]:[Office]],7))</f>
        <v>-----</v>
      </c>
      <c r="F4382" s="51" t="str">
        <f>IF(ISBLANK(LeaveTracker[[#This Row],[Employee Name]]),"-----",VLOOKUP(LeaveTracker[[#This Row],[Employee Name]],Employees[[Employee Name]:[Office]],6))</f>
        <v>-----</v>
      </c>
      <c r="G4382" s="24"/>
      <c r="H4382" s="24"/>
      <c r="I4382" s="57"/>
      <c r="K4382" s="51" t="str">
        <f ca="1">LeaveTracker[[#This Row],[Days]]&amp;" "&amp;LeaveTracker[[#This Row],[Type of Leave]]</f>
        <v xml:space="preserve">0 </v>
      </c>
      <c r="L4382" s="23">
        <f ca="1">NETWORKDAYS(LeaveTracker[[#This Row],[Start Date]],LeaveTracker[[#This Row],[End Date]],lstHolidays)</f>
        <v>0</v>
      </c>
      <c r="M4382" s="27"/>
    </row>
    <row r="4383" spans="4:13" ht="30" customHeight="1" x14ac:dyDescent="0.3">
      <c r="D4383" s="19"/>
      <c r="E4383" s="51" t="str">
        <f>IF(ISBLANK(LeaveTracker[[#This Row],[Employee Name]]),"-----",VLOOKUP(LeaveTracker[[#This Row],[Employee Name]],Employees[[Employee Name]:[Office]],7))</f>
        <v>-----</v>
      </c>
      <c r="F4383" s="51" t="str">
        <f>IF(ISBLANK(LeaveTracker[[#This Row],[Employee Name]]),"-----",VLOOKUP(LeaveTracker[[#This Row],[Employee Name]],Employees[[Employee Name]:[Office]],6))</f>
        <v>-----</v>
      </c>
      <c r="G4383" s="24"/>
      <c r="H4383" s="24"/>
      <c r="I4383" s="57"/>
      <c r="K4383" s="51" t="str">
        <f ca="1">LeaveTracker[[#This Row],[Days]]&amp;" "&amp;LeaveTracker[[#This Row],[Type of Leave]]</f>
        <v xml:space="preserve">0 </v>
      </c>
      <c r="L4383" s="23">
        <f ca="1">NETWORKDAYS(LeaveTracker[[#This Row],[Start Date]],LeaveTracker[[#This Row],[End Date]],lstHolidays)</f>
        <v>0</v>
      </c>
      <c r="M4383" s="27"/>
    </row>
    <row r="4384" spans="4:13" ht="30" customHeight="1" x14ac:dyDescent="0.3">
      <c r="D4384" s="19"/>
      <c r="E4384" s="51" t="str">
        <f>IF(ISBLANK(LeaveTracker[[#This Row],[Employee Name]]),"-----",VLOOKUP(LeaveTracker[[#This Row],[Employee Name]],Employees[[Employee Name]:[Office]],7))</f>
        <v>-----</v>
      </c>
      <c r="F4384" s="51" t="str">
        <f>IF(ISBLANK(LeaveTracker[[#This Row],[Employee Name]]),"-----",VLOOKUP(LeaveTracker[[#This Row],[Employee Name]],Employees[[Employee Name]:[Office]],6))</f>
        <v>-----</v>
      </c>
      <c r="G4384" s="24"/>
      <c r="H4384" s="24"/>
      <c r="I4384" s="57"/>
      <c r="K4384" s="51" t="str">
        <f ca="1">LeaveTracker[[#This Row],[Days]]&amp;" "&amp;LeaveTracker[[#This Row],[Type of Leave]]</f>
        <v xml:space="preserve">0 </v>
      </c>
      <c r="L4384" s="23">
        <f ca="1">NETWORKDAYS(LeaveTracker[[#This Row],[Start Date]],LeaveTracker[[#This Row],[End Date]],lstHolidays)</f>
        <v>0</v>
      </c>
      <c r="M4384" s="27"/>
    </row>
    <row r="4385" spans="4:13" ht="30" customHeight="1" x14ac:dyDescent="0.3">
      <c r="D4385" s="19"/>
      <c r="E4385" s="51" t="str">
        <f>IF(ISBLANK(LeaveTracker[[#This Row],[Employee Name]]),"-----",VLOOKUP(LeaveTracker[[#This Row],[Employee Name]],Employees[[Employee Name]:[Office]],7))</f>
        <v>-----</v>
      </c>
      <c r="F4385" s="51" t="str">
        <f>IF(ISBLANK(LeaveTracker[[#This Row],[Employee Name]]),"-----",VLOOKUP(LeaveTracker[[#This Row],[Employee Name]],Employees[[Employee Name]:[Office]],6))</f>
        <v>-----</v>
      </c>
      <c r="G4385" s="24"/>
      <c r="H4385" s="24"/>
      <c r="I4385" s="57"/>
      <c r="K4385" s="51" t="str">
        <f ca="1">LeaveTracker[[#This Row],[Days]]&amp;" "&amp;LeaveTracker[[#This Row],[Type of Leave]]</f>
        <v xml:space="preserve">0 </v>
      </c>
      <c r="L4385" s="23">
        <f ca="1">NETWORKDAYS(LeaveTracker[[#This Row],[Start Date]],LeaveTracker[[#This Row],[End Date]],lstHolidays)</f>
        <v>0</v>
      </c>
      <c r="M4385" s="27"/>
    </row>
    <row r="4386" spans="4:13" ht="30" customHeight="1" x14ac:dyDescent="0.3">
      <c r="D4386" s="19"/>
      <c r="E4386" s="51" t="str">
        <f>IF(ISBLANK(LeaveTracker[[#This Row],[Employee Name]]),"-----",VLOOKUP(LeaveTracker[[#This Row],[Employee Name]],Employees[[Employee Name]:[Office]],7))</f>
        <v>-----</v>
      </c>
      <c r="F4386" s="51" t="str">
        <f>IF(ISBLANK(LeaveTracker[[#This Row],[Employee Name]]),"-----",VLOOKUP(LeaveTracker[[#This Row],[Employee Name]],Employees[[Employee Name]:[Office]],6))</f>
        <v>-----</v>
      </c>
      <c r="G4386" s="24"/>
      <c r="H4386" s="24"/>
      <c r="I4386" s="57"/>
      <c r="K4386" s="51" t="str">
        <f ca="1">LeaveTracker[[#This Row],[Days]]&amp;" "&amp;LeaveTracker[[#This Row],[Type of Leave]]</f>
        <v xml:space="preserve">0 </v>
      </c>
      <c r="L4386" s="23">
        <f ca="1">NETWORKDAYS(LeaveTracker[[#This Row],[Start Date]],LeaveTracker[[#This Row],[End Date]],lstHolidays)</f>
        <v>0</v>
      </c>
      <c r="M4386" s="27"/>
    </row>
    <row r="4387" spans="4:13" ht="30" customHeight="1" x14ac:dyDescent="0.3">
      <c r="D4387" s="19"/>
      <c r="E4387" s="51" t="str">
        <f>IF(ISBLANK(LeaveTracker[[#This Row],[Employee Name]]),"-----",VLOOKUP(LeaveTracker[[#This Row],[Employee Name]],Employees[[Employee Name]:[Office]],7))</f>
        <v>-----</v>
      </c>
      <c r="F4387" s="51" t="str">
        <f>IF(ISBLANK(LeaveTracker[[#This Row],[Employee Name]]),"-----",VLOOKUP(LeaveTracker[[#This Row],[Employee Name]],Employees[[Employee Name]:[Office]],6))</f>
        <v>-----</v>
      </c>
      <c r="G4387" s="24"/>
      <c r="H4387" s="24"/>
      <c r="I4387" s="57"/>
      <c r="K4387" s="51" t="str">
        <f ca="1">LeaveTracker[[#This Row],[Days]]&amp;" "&amp;LeaveTracker[[#This Row],[Type of Leave]]</f>
        <v xml:space="preserve">0 </v>
      </c>
      <c r="L4387" s="23">
        <f ca="1">NETWORKDAYS(LeaveTracker[[#This Row],[Start Date]],LeaveTracker[[#This Row],[End Date]],lstHolidays)</f>
        <v>0</v>
      </c>
      <c r="M4387" s="27"/>
    </row>
    <row r="4388" spans="4:13" ht="30" customHeight="1" x14ac:dyDescent="0.3">
      <c r="D4388" s="19"/>
      <c r="E4388" s="51" t="str">
        <f>IF(ISBLANK(LeaveTracker[[#This Row],[Employee Name]]),"-----",VLOOKUP(LeaveTracker[[#This Row],[Employee Name]],Employees[[Employee Name]:[Office]],7))</f>
        <v>-----</v>
      </c>
      <c r="F4388" s="51" t="str">
        <f>IF(ISBLANK(LeaveTracker[[#This Row],[Employee Name]]),"-----",VLOOKUP(LeaveTracker[[#This Row],[Employee Name]],Employees[[Employee Name]:[Office]],6))</f>
        <v>-----</v>
      </c>
      <c r="G4388" s="24"/>
      <c r="H4388" s="24"/>
      <c r="I4388" s="57"/>
      <c r="K4388" s="51" t="str">
        <f ca="1">LeaveTracker[[#This Row],[Days]]&amp;" "&amp;LeaveTracker[[#This Row],[Type of Leave]]</f>
        <v xml:space="preserve">0 </v>
      </c>
      <c r="L4388" s="23">
        <f ca="1">NETWORKDAYS(LeaveTracker[[#This Row],[Start Date]],LeaveTracker[[#This Row],[End Date]],lstHolidays)</f>
        <v>0</v>
      </c>
      <c r="M4388" s="27"/>
    </row>
    <row r="4389" spans="4:13" ht="30" customHeight="1" x14ac:dyDescent="0.3">
      <c r="D4389" s="19"/>
      <c r="E4389" s="51" t="str">
        <f>IF(ISBLANK(LeaveTracker[[#This Row],[Employee Name]]),"-----",VLOOKUP(LeaveTracker[[#This Row],[Employee Name]],Employees[[Employee Name]:[Office]],7))</f>
        <v>-----</v>
      </c>
      <c r="F4389" s="51" t="str">
        <f>IF(ISBLANK(LeaveTracker[[#This Row],[Employee Name]]),"-----",VLOOKUP(LeaveTracker[[#This Row],[Employee Name]],Employees[[Employee Name]:[Office]],6))</f>
        <v>-----</v>
      </c>
      <c r="G4389" s="24"/>
      <c r="H4389" s="24"/>
      <c r="I4389" s="57"/>
      <c r="K4389" s="51" t="str">
        <f ca="1">LeaveTracker[[#This Row],[Days]]&amp;" "&amp;LeaveTracker[[#This Row],[Type of Leave]]</f>
        <v xml:space="preserve">0 </v>
      </c>
      <c r="L4389" s="23">
        <f ca="1">NETWORKDAYS(LeaveTracker[[#This Row],[Start Date]],LeaveTracker[[#This Row],[End Date]],lstHolidays)</f>
        <v>0</v>
      </c>
      <c r="M4389" s="27"/>
    </row>
    <row r="4390" spans="4:13" ht="30" customHeight="1" x14ac:dyDescent="0.3">
      <c r="D4390" s="19"/>
      <c r="E4390" s="51" t="str">
        <f>IF(ISBLANK(LeaveTracker[[#This Row],[Employee Name]]),"-----",VLOOKUP(LeaveTracker[[#This Row],[Employee Name]],Employees[[Employee Name]:[Office]],7))</f>
        <v>-----</v>
      </c>
      <c r="F4390" s="51" t="str">
        <f>IF(ISBLANK(LeaveTracker[[#This Row],[Employee Name]]),"-----",VLOOKUP(LeaveTracker[[#This Row],[Employee Name]],Employees[[Employee Name]:[Office]],6))</f>
        <v>-----</v>
      </c>
      <c r="G4390" s="24"/>
      <c r="H4390" s="24"/>
      <c r="I4390" s="57"/>
      <c r="K4390" s="51" t="str">
        <f ca="1">LeaveTracker[[#This Row],[Days]]&amp;" "&amp;LeaveTracker[[#This Row],[Type of Leave]]</f>
        <v xml:space="preserve">0 </v>
      </c>
      <c r="L4390" s="23">
        <f ca="1">NETWORKDAYS(LeaveTracker[[#This Row],[Start Date]],LeaveTracker[[#This Row],[End Date]],lstHolidays)</f>
        <v>0</v>
      </c>
      <c r="M4390" s="27"/>
    </row>
    <row r="4391" spans="4:13" ht="30" customHeight="1" x14ac:dyDescent="0.3">
      <c r="D4391" s="19"/>
      <c r="E4391" s="51" t="str">
        <f>IF(ISBLANK(LeaveTracker[[#This Row],[Employee Name]]),"-----",VLOOKUP(LeaveTracker[[#This Row],[Employee Name]],Employees[[Employee Name]:[Office]],7))</f>
        <v>-----</v>
      </c>
      <c r="F4391" s="51" t="str">
        <f>IF(ISBLANK(LeaveTracker[[#This Row],[Employee Name]]),"-----",VLOOKUP(LeaveTracker[[#This Row],[Employee Name]],Employees[[Employee Name]:[Office]],6))</f>
        <v>-----</v>
      </c>
      <c r="G4391" s="24"/>
      <c r="H4391" s="24"/>
      <c r="I4391" s="57"/>
      <c r="K4391" s="51" t="str">
        <f ca="1">LeaveTracker[[#This Row],[Days]]&amp;" "&amp;LeaveTracker[[#This Row],[Type of Leave]]</f>
        <v xml:space="preserve">0 </v>
      </c>
      <c r="L4391" s="23">
        <f ca="1">NETWORKDAYS(LeaveTracker[[#This Row],[Start Date]],LeaveTracker[[#This Row],[End Date]],lstHolidays)</f>
        <v>0</v>
      </c>
      <c r="M4391" s="27"/>
    </row>
    <row r="4392" spans="4:13" ht="30" customHeight="1" x14ac:dyDescent="0.3">
      <c r="D4392" s="19"/>
      <c r="E4392" s="51" t="str">
        <f>IF(ISBLANK(LeaveTracker[[#This Row],[Employee Name]]),"-----",VLOOKUP(LeaveTracker[[#This Row],[Employee Name]],Employees[[Employee Name]:[Office]],7))</f>
        <v>-----</v>
      </c>
      <c r="F4392" s="51" t="str">
        <f>IF(ISBLANK(LeaveTracker[[#This Row],[Employee Name]]),"-----",VLOOKUP(LeaveTracker[[#This Row],[Employee Name]],Employees[[Employee Name]:[Office]],6))</f>
        <v>-----</v>
      </c>
      <c r="G4392" s="24"/>
      <c r="H4392" s="24"/>
      <c r="I4392" s="57"/>
      <c r="K4392" s="51" t="str">
        <f ca="1">LeaveTracker[[#This Row],[Days]]&amp;" "&amp;LeaveTracker[[#This Row],[Type of Leave]]</f>
        <v xml:space="preserve">0 </v>
      </c>
      <c r="L4392" s="23">
        <f ca="1">NETWORKDAYS(LeaveTracker[[#This Row],[Start Date]],LeaveTracker[[#This Row],[End Date]],lstHolidays)</f>
        <v>0</v>
      </c>
      <c r="M4392" s="27"/>
    </row>
    <row r="4393" spans="4:13" ht="30" customHeight="1" x14ac:dyDescent="0.3">
      <c r="D4393" s="19"/>
      <c r="E4393" s="51" t="str">
        <f>IF(ISBLANK(LeaveTracker[[#This Row],[Employee Name]]),"-----",VLOOKUP(LeaveTracker[[#This Row],[Employee Name]],Employees[[Employee Name]:[Office]],7))</f>
        <v>-----</v>
      </c>
      <c r="F4393" s="51" t="str">
        <f>IF(ISBLANK(LeaveTracker[[#This Row],[Employee Name]]),"-----",VLOOKUP(LeaveTracker[[#This Row],[Employee Name]],Employees[[Employee Name]:[Office]],6))</f>
        <v>-----</v>
      </c>
      <c r="G4393" s="24"/>
      <c r="H4393" s="24"/>
      <c r="I4393" s="57"/>
      <c r="K4393" s="51" t="str">
        <f ca="1">LeaveTracker[[#This Row],[Days]]&amp;" "&amp;LeaveTracker[[#This Row],[Type of Leave]]</f>
        <v xml:space="preserve">0 </v>
      </c>
      <c r="L4393" s="23">
        <f ca="1">NETWORKDAYS(LeaveTracker[[#This Row],[Start Date]],LeaveTracker[[#This Row],[End Date]],lstHolidays)</f>
        <v>0</v>
      </c>
      <c r="M4393" s="27"/>
    </row>
    <row r="4394" spans="4:13" ht="30" customHeight="1" x14ac:dyDescent="0.3">
      <c r="D4394" s="19"/>
      <c r="E4394" s="51" t="str">
        <f>IF(ISBLANK(LeaveTracker[[#This Row],[Employee Name]]),"-----",VLOOKUP(LeaveTracker[[#This Row],[Employee Name]],Employees[[Employee Name]:[Office]],7))</f>
        <v>-----</v>
      </c>
      <c r="F4394" s="51" t="str">
        <f>IF(ISBLANK(LeaveTracker[[#This Row],[Employee Name]]),"-----",VLOOKUP(LeaveTracker[[#This Row],[Employee Name]],Employees[[Employee Name]:[Office]],6))</f>
        <v>-----</v>
      </c>
      <c r="G4394" s="24"/>
      <c r="H4394" s="24"/>
      <c r="I4394" s="57"/>
      <c r="K4394" s="51" t="str">
        <f ca="1">LeaveTracker[[#This Row],[Days]]&amp;" "&amp;LeaveTracker[[#This Row],[Type of Leave]]</f>
        <v xml:space="preserve">0 </v>
      </c>
      <c r="L4394" s="23">
        <f ca="1">NETWORKDAYS(LeaveTracker[[#This Row],[Start Date]],LeaveTracker[[#This Row],[End Date]],lstHolidays)</f>
        <v>0</v>
      </c>
      <c r="M4394" s="27"/>
    </row>
    <row r="4395" spans="4:13" ht="30" customHeight="1" x14ac:dyDescent="0.3">
      <c r="D4395" s="19"/>
      <c r="E4395" s="51" t="str">
        <f>IF(ISBLANK(LeaveTracker[[#This Row],[Employee Name]]),"-----",VLOOKUP(LeaveTracker[[#This Row],[Employee Name]],Employees[[Employee Name]:[Office]],7))</f>
        <v>-----</v>
      </c>
      <c r="F4395" s="51" t="str">
        <f>IF(ISBLANK(LeaveTracker[[#This Row],[Employee Name]]),"-----",VLOOKUP(LeaveTracker[[#This Row],[Employee Name]],Employees[[Employee Name]:[Office]],6))</f>
        <v>-----</v>
      </c>
      <c r="G4395" s="24"/>
      <c r="H4395" s="24"/>
      <c r="I4395" s="57"/>
      <c r="K4395" s="51" t="str">
        <f ca="1">LeaveTracker[[#This Row],[Days]]&amp;" "&amp;LeaveTracker[[#This Row],[Type of Leave]]</f>
        <v xml:space="preserve">0 </v>
      </c>
      <c r="L4395" s="23">
        <f ca="1">NETWORKDAYS(LeaveTracker[[#This Row],[Start Date]],LeaveTracker[[#This Row],[End Date]],lstHolidays)</f>
        <v>0</v>
      </c>
      <c r="M4395" s="27"/>
    </row>
    <row r="4396" spans="4:13" ht="30" customHeight="1" x14ac:dyDescent="0.3">
      <c r="D4396" s="19"/>
      <c r="E4396" s="51" t="str">
        <f>IF(ISBLANK(LeaveTracker[[#This Row],[Employee Name]]),"-----",VLOOKUP(LeaveTracker[[#This Row],[Employee Name]],Employees[[Employee Name]:[Office]],7))</f>
        <v>-----</v>
      </c>
      <c r="F4396" s="51" t="str">
        <f>IF(ISBLANK(LeaveTracker[[#This Row],[Employee Name]]),"-----",VLOOKUP(LeaveTracker[[#This Row],[Employee Name]],Employees[[Employee Name]:[Office]],6))</f>
        <v>-----</v>
      </c>
      <c r="G4396" s="24"/>
      <c r="H4396" s="24"/>
      <c r="I4396" s="57"/>
      <c r="K4396" s="51" t="str">
        <f ca="1">LeaveTracker[[#This Row],[Days]]&amp;" "&amp;LeaveTracker[[#This Row],[Type of Leave]]</f>
        <v xml:space="preserve">0 </v>
      </c>
      <c r="L4396" s="23">
        <f ca="1">NETWORKDAYS(LeaveTracker[[#This Row],[Start Date]],LeaveTracker[[#This Row],[End Date]],lstHolidays)</f>
        <v>0</v>
      </c>
      <c r="M4396" s="27"/>
    </row>
    <row r="4397" spans="4:13" ht="30" customHeight="1" x14ac:dyDescent="0.3">
      <c r="D4397" s="19"/>
      <c r="E4397" s="51" t="str">
        <f>IF(ISBLANK(LeaveTracker[[#This Row],[Employee Name]]),"-----",VLOOKUP(LeaveTracker[[#This Row],[Employee Name]],Employees[[Employee Name]:[Office]],7))</f>
        <v>-----</v>
      </c>
      <c r="F4397" s="51" t="str">
        <f>IF(ISBLANK(LeaveTracker[[#This Row],[Employee Name]]),"-----",VLOOKUP(LeaveTracker[[#This Row],[Employee Name]],Employees[[Employee Name]:[Office]],6))</f>
        <v>-----</v>
      </c>
      <c r="G4397" s="24"/>
      <c r="H4397" s="24"/>
      <c r="I4397" s="57"/>
      <c r="K4397" s="51" t="str">
        <f ca="1">LeaveTracker[[#This Row],[Days]]&amp;" "&amp;LeaveTracker[[#This Row],[Type of Leave]]</f>
        <v xml:space="preserve">0 </v>
      </c>
      <c r="L4397" s="23">
        <f ca="1">NETWORKDAYS(LeaveTracker[[#This Row],[Start Date]],LeaveTracker[[#This Row],[End Date]],lstHolidays)</f>
        <v>0</v>
      </c>
      <c r="M4397" s="27"/>
    </row>
    <row r="4398" spans="4:13" ht="30" customHeight="1" x14ac:dyDescent="0.3">
      <c r="D4398" s="19"/>
      <c r="E4398" s="51" t="str">
        <f>IF(ISBLANK(LeaveTracker[[#This Row],[Employee Name]]),"-----",VLOOKUP(LeaveTracker[[#This Row],[Employee Name]],Employees[[Employee Name]:[Office]],7))</f>
        <v>-----</v>
      </c>
      <c r="F4398" s="51" t="str">
        <f>IF(ISBLANK(LeaveTracker[[#This Row],[Employee Name]]),"-----",VLOOKUP(LeaveTracker[[#This Row],[Employee Name]],Employees[[Employee Name]:[Office]],6))</f>
        <v>-----</v>
      </c>
      <c r="G4398" s="24"/>
      <c r="H4398" s="24"/>
      <c r="I4398" s="57"/>
      <c r="K4398" s="51" t="str">
        <f ca="1">LeaveTracker[[#This Row],[Days]]&amp;" "&amp;LeaveTracker[[#This Row],[Type of Leave]]</f>
        <v xml:space="preserve">0 </v>
      </c>
      <c r="L4398" s="23">
        <f ca="1">NETWORKDAYS(LeaveTracker[[#This Row],[Start Date]],LeaveTracker[[#This Row],[End Date]],lstHolidays)</f>
        <v>0</v>
      </c>
      <c r="M4398" s="27"/>
    </row>
    <row r="4399" spans="4:13" ht="30" customHeight="1" x14ac:dyDescent="0.3">
      <c r="D4399" s="19"/>
      <c r="E4399" s="51" t="str">
        <f>IF(ISBLANK(LeaveTracker[[#This Row],[Employee Name]]),"-----",VLOOKUP(LeaveTracker[[#This Row],[Employee Name]],Employees[[Employee Name]:[Office]],7))</f>
        <v>-----</v>
      </c>
      <c r="F4399" s="51" t="str">
        <f>IF(ISBLANK(LeaveTracker[[#This Row],[Employee Name]]),"-----",VLOOKUP(LeaveTracker[[#This Row],[Employee Name]],Employees[[Employee Name]:[Office]],6))</f>
        <v>-----</v>
      </c>
      <c r="G4399" s="24"/>
      <c r="H4399" s="24"/>
      <c r="I4399" s="57"/>
      <c r="K4399" s="51" t="str">
        <f ca="1">LeaveTracker[[#This Row],[Days]]&amp;" "&amp;LeaveTracker[[#This Row],[Type of Leave]]</f>
        <v xml:space="preserve">0 </v>
      </c>
      <c r="L4399" s="23">
        <f ca="1">NETWORKDAYS(LeaveTracker[[#This Row],[Start Date]],LeaveTracker[[#This Row],[End Date]],lstHolidays)</f>
        <v>0</v>
      </c>
      <c r="M4399" s="27"/>
    </row>
    <row r="4400" spans="4:13" ht="30" customHeight="1" x14ac:dyDescent="0.3">
      <c r="D4400" s="19"/>
      <c r="E4400" s="51" t="str">
        <f>IF(ISBLANK(LeaveTracker[[#This Row],[Employee Name]]),"-----",VLOOKUP(LeaveTracker[[#This Row],[Employee Name]],Employees[[Employee Name]:[Office]],7))</f>
        <v>-----</v>
      </c>
      <c r="F4400" s="51" t="str">
        <f>IF(ISBLANK(LeaveTracker[[#This Row],[Employee Name]]),"-----",VLOOKUP(LeaveTracker[[#This Row],[Employee Name]],Employees[[Employee Name]:[Office]],6))</f>
        <v>-----</v>
      </c>
      <c r="G4400" s="24"/>
      <c r="H4400" s="24"/>
      <c r="I4400" s="57"/>
      <c r="K4400" s="51" t="str">
        <f ca="1">LeaveTracker[[#This Row],[Days]]&amp;" "&amp;LeaveTracker[[#This Row],[Type of Leave]]</f>
        <v xml:space="preserve">0 </v>
      </c>
      <c r="L4400" s="23">
        <f ca="1">NETWORKDAYS(LeaveTracker[[#This Row],[Start Date]],LeaveTracker[[#This Row],[End Date]],lstHolidays)</f>
        <v>0</v>
      </c>
      <c r="M4400" s="27"/>
    </row>
    <row r="4401" spans="4:13" ht="30" customHeight="1" x14ac:dyDescent="0.3">
      <c r="D4401" s="19"/>
      <c r="E4401" s="51" t="str">
        <f>IF(ISBLANK(LeaveTracker[[#This Row],[Employee Name]]),"-----",VLOOKUP(LeaveTracker[[#This Row],[Employee Name]],Employees[[Employee Name]:[Office]],7))</f>
        <v>-----</v>
      </c>
      <c r="F4401" s="51" t="str">
        <f>IF(ISBLANK(LeaveTracker[[#This Row],[Employee Name]]),"-----",VLOOKUP(LeaveTracker[[#This Row],[Employee Name]],Employees[[Employee Name]:[Office]],6))</f>
        <v>-----</v>
      </c>
      <c r="G4401" s="24"/>
      <c r="H4401" s="24"/>
      <c r="I4401" s="57"/>
      <c r="K4401" s="51" t="str">
        <f ca="1">LeaveTracker[[#This Row],[Days]]&amp;" "&amp;LeaveTracker[[#This Row],[Type of Leave]]</f>
        <v xml:space="preserve">0 </v>
      </c>
      <c r="L4401" s="23">
        <f ca="1">NETWORKDAYS(LeaveTracker[[#This Row],[Start Date]],LeaveTracker[[#This Row],[End Date]],lstHolidays)</f>
        <v>0</v>
      </c>
      <c r="M4401" s="27"/>
    </row>
    <row r="4402" spans="4:13" ht="30" customHeight="1" x14ac:dyDescent="0.3">
      <c r="D4402" s="19"/>
      <c r="E4402" s="51" t="str">
        <f>IF(ISBLANK(LeaveTracker[[#This Row],[Employee Name]]),"-----",VLOOKUP(LeaveTracker[[#This Row],[Employee Name]],Employees[[Employee Name]:[Office]],7))</f>
        <v>-----</v>
      </c>
      <c r="F4402" s="51" t="str">
        <f>IF(ISBLANK(LeaveTracker[[#This Row],[Employee Name]]),"-----",VLOOKUP(LeaveTracker[[#This Row],[Employee Name]],Employees[[Employee Name]:[Office]],6))</f>
        <v>-----</v>
      </c>
      <c r="G4402" s="24"/>
      <c r="H4402" s="24"/>
      <c r="I4402" s="57"/>
      <c r="K4402" s="51" t="str">
        <f ca="1">LeaveTracker[[#This Row],[Days]]&amp;" "&amp;LeaveTracker[[#This Row],[Type of Leave]]</f>
        <v xml:space="preserve">0 </v>
      </c>
      <c r="L4402" s="23">
        <f ca="1">NETWORKDAYS(LeaveTracker[[#This Row],[Start Date]],LeaveTracker[[#This Row],[End Date]],lstHolidays)</f>
        <v>0</v>
      </c>
      <c r="M4402" s="27"/>
    </row>
    <row r="4403" spans="4:13" ht="30" customHeight="1" x14ac:dyDescent="0.3">
      <c r="D4403" s="19"/>
      <c r="E4403" s="51" t="str">
        <f>IF(ISBLANK(LeaveTracker[[#This Row],[Employee Name]]),"-----",VLOOKUP(LeaveTracker[[#This Row],[Employee Name]],Employees[[Employee Name]:[Office]],7))</f>
        <v>-----</v>
      </c>
      <c r="F4403" s="51" t="str">
        <f>IF(ISBLANK(LeaveTracker[[#This Row],[Employee Name]]),"-----",VLOOKUP(LeaveTracker[[#This Row],[Employee Name]],Employees[[Employee Name]:[Office]],6))</f>
        <v>-----</v>
      </c>
      <c r="G4403" s="24"/>
      <c r="H4403" s="24"/>
      <c r="I4403" s="57"/>
      <c r="K4403" s="51" t="str">
        <f ca="1">LeaveTracker[[#This Row],[Days]]&amp;" "&amp;LeaveTracker[[#This Row],[Type of Leave]]</f>
        <v xml:space="preserve">0 </v>
      </c>
      <c r="L4403" s="23">
        <f ca="1">NETWORKDAYS(LeaveTracker[[#This Row],[Start Date]],LeaveTracker[[#This Row],[End Date]],lstHolidays)</f>
        <v>0</v>
      </c>
      <c r="M4403" s="27"/>
    </row>
    <row r="4404" spans="4:13" ht="30" customHeight="1" x14ac:dyDescent="0.3">
      <c r="D4404" s="19"/>
      <c r="E4404" s="51" t="str">
        <f>IF(ISBLANK(LeaveTracker[[#This Row],[Employee Name]]),"-----",VLOOKUP(LeaveTracker[[#This Row],[Employee Name]],Employees[[Employee Name]:[Office]],7))</f>
        <v>-----</v>
      </c>
      <c r="F4404" s="51" t="str">
        <f>IF(ISBLANK(LeaveTracker[[#This Row],[Employee Name]]),"-----",VLOOKUP(LeaveTracker[[#This Row],[Employee Name]],Employees[[Employee Name]:[Office]],6))</f>
        <v>-----</v>
      </c>
      <c r="G4404" s="24"/>
      <c r="H4404" s="24"/>
      <c r="I4404" s="57"/>
      <c r="K4404" s="51" t="str">
        <f ca="1">LeaveTracker[[#This Row],[Days]]&amp;" "&amp;LeaveTracker[[#This Row],[Type of Leave]]</f>
        <v xml:space="preserve">0 </v>
      </c>
      <c r="L4404" s="23">
        <f ca="1">NETWORKDAYS(LeaveTracker[[#This Row],[Start Date]],LeaveTracker[[#This Row],[End Date]],lstHolidays)</f>
        <v>0</v>
      </c>
      <c r="M4404" s="27"/>
    </row>
    <row r="4405" spans="4:13" ht="30" customHeight="1" x14ac:dyDescent="0.3">
      <c r="D4405" s="19"/>
      <c r="E4405" s="51" t="str">
        <f>IF(ISBLANK(LeaveTracker[[#This Row],[Employee Name]]),"-----",VLOOKUP(LeaveTracker[[#This Row],[Employee Name]],Employees[[Employee Name]:[Office]],7))</f>
        <v>-----</v>
      </c>
      <c r="F4405" s="51" t="str">
        <f>IF(ISBLANK(LeaveTracker[[#This Row],[Employee Name]]),"-----",VLOOKUP(LeaveTracker[[#This Row],[Employee Name]],Employees[[Employee Name]:[Office]],6))</f>
        <v>-----</v>
      </c>
      <c r="G4405" s="24"/>
      <c r="H4405" s="24"/>
      <c r="I4405" s="57"/>
      <c r="K4405" s="51" t="str">
        <f ca="1">LeaveTracker[[#This Row],[Days]]&amp;" "&amp;LeaveTracker[[#This Row],[Type of Leave]]</f>
        <v xml:space="preserve">0 </v>
      </c>
      <c r="L4405" s="23">
        <f ca="1">NETWORKDAYS(LeaveTracker[[#This Row],[Start Date]],LeaveTracker[[#This Row],[End Date]],lstHolidays)</f>
        <v>0</v>
      </c>
      <c r="M4405" s="27"/>
    </row>
    <row r="4406" spans="4:13" ht="30" customHeight="1" x14ac:dyDescent="0.3">
      <c r="D4406" s="19"/>
      <c r="E4406" s="51" t="str">
        <f>IF(ISBLANK(LeaveTracker[[#This Row],[Employee Name]]),"-----",VLOOKUP(LeaveTracker[[#This Row],[Employee Name]],Employees[[Employee Name]:[Office]],7))</f>
        <v>-----</v>
      </c>
      <c r="F4406" s="51" t="str">
        <f>IF(ISBLANK(LeaveTracker[[#This Row],[Employee Name]]),"-----",VLOOKUP(LeaveTracker[[#This Row],[Employee Name]],Employees[[Employee Name]:[Office]],6))</f>
        <v>-----</v>
      </c>
      <c r="G4406" s="24"/>
      <c r="H4406" s="24"/>
      <c r="I4406" s="57"/>
      <c r="K4406" s="51" t="str">
        <f ca="1">LeaveTracker[[#This Row],[Days]]&amp;" "&amp;LeaveTracker[[#This Row],[Type of Leave]]</f>
        <v xml:space="preserve">0 </v>
      </c>
      <c r="L4406" s="23">
        <f ca="1">NETWORKDAYS(LeaveTracker[[#This Row],[Start Date]],LeaveTracker[[#This Row],[End Date]],lstHolidays)</f>
        <v>0</v>
      </c>
      <c r="M4406" s="27"/>
    </row>
    <row r="4407" spans="4:13" ht="30" customHeight="1" x14ac:dyDescent="0.3">
      <c r="D4407" s="19"/>
      <c r="E4407" s="51" t="str">
        <f>IF(ISBLANK(LeaveTracker[[#This Row],[Employee Name]]),"-----",VLOOKUP(LeaveTracker[[#This Row],[Employee Name]],Employees[[Employee Name]:[Office]],7))</f>
        <v>-----</v>
      </c>
      <c r="F4407" s="51" t="str">
        <f>IF(ISBLANK(LeaveTracker[[#This Row],[Employee Name]]),"-----",VLOOKUP(LeaveTracker[[#This Row],[Employee Name]],Employees[[Employee Name]:[Office]],6))</f>
        <v>-----</v>
      </c>
      <c r="G4407" s="24"/>
      <c r="H4407" s="24"/>
      <c r="I4407" s="57"/>
      <c r="K4407" s="51" t="str">
        <f ca="1">LeaveTracker[[#This Row],[Days]]&amp;" "&amp;LeaveTracker[[#This Row],[Type of Leave]]</f>
        <v xml:space="preserve">0 </v>
      </c>
      <c r="L4407" s="23">
        <f ca="1">NETWORKDAYS(LeaveTracker[[#This Row],[Start Date]],LeaveTracker[[#This Row],[End Date]],lstHolidays)</f>
        <v>0</v>
      </c>
      <c r="M4407" s="27"/>
    </row>
    <row r="4408" spans="4:13" ht="30" customHeight="1" x14ac:dyDescent="0.3">
      <c r="D4408" s="19"/>
      <c r="E4408" s="51" t="str">
        <f>IF(ISBLANK(LeaveTracker[[#This Row],[Employee Name]]),"-----",VLOOKUP(LeaveTracker[[#This Row],[Employee Name]],Employees[[Employee Name]:[Office]],7))</f>
        <v>-----</v>
      </c>
      <c r="F4408" s="51" t="str">
        <f>IF(ISBLANK(LeaveTracker[[#This Row],[Employee Name]]),"-----",VLOOKUP(LeaveTracker[[#This Row],[Employee Name]],Employees[[Employee Name]:[Office]],6))</f>
        <v>-----</v>
      </c>
      <c r="G4408" s="24"/>
      <c r="H4408" s="24"/>
      <c r="I4408" s="57"/>
      <c r="K4408" s="51" t="str">
        <f ca="1">LeaveTracker[[#This Row],[Days]]&amp;" "&amp;LeaveTracker[[#This Row],[Type of Leave]]</f>
        <v xml:space="preserve">0 </v>
      </c>
      <c r="L4408" s="23">
        <f ca="1">NETWORKDAYS(LeaveTracker[[#This Row],[Start Date]],LeaveTracker[[#This Row],[End Date]],lstHolidays)</f>
        <v>0</v>
      </c>
      <c r="M4408" s="27"/>
    </row>
    <row r="4409" spans="4:13" ht="30" customHeight="1" x14ac:dyDescent="0.3">
      <c r="D4409" s="19"/>
      <c r="E4409" s="51" t="str">
        <f>IF(ISBLANK(LeaveTracker[[#This Row],[Employee Name]]),"-----",VLOOKUP(LeaveTracker[[#This Row],[Employee Name]],Employees[[Employee Name]:[Office]],7))</f>
        <v>-----</v>
      </c>
      <c r="F4409" s="51" t="str">
        <f>IF(ISBLANK(LeaveTracker[[#This Row],[Employee Name]]),"-----",VLOOKUP(LeaveTracker[[#This Row],[Employee Name]],Employees[[Employee Name]:[Office]],6))</f>
        <v>-----</v>
      </c>
      <c r="G4409" s="24"/>
      <c r="H4409" s="24"/>
      <c r="I4409" s="57"/>
      <c r="K4409" s="51" t="str">
        <f ca="1">LeaveTracker[[#This Row],[Days]]&amp;" "&amp;LeaveTracker[[#This Row],[Type of Leave]]</f>
        <v xml:space="preserve">0 </v>
      </c>
      <c r="L4409" s="23">
        <f ca="1">NETWORKDAYS(LeaveTracker[[#This Row],[Start Date]],LeaveTracker[[#This Row],[End Date]],lstHolidays)</f>
        <v>0</v>
      </c>
      <c r="M4409" s="27"/>
    </row>
    <row r="4410" spans="4:13" ht="30" customHeight="1" x14ac:dyDescent="0.3">
      <c r="D4410" s="19"/>
      <c r="E4410" s="51" t="str">
        <f>IF(ISBLANK(LeaveTracker[[#This Row],[Employee Name]]),"-----",VLOOKUP(LeaveTracker[[#This Row],[Employee Name]],Employees[[Employee Name]:[Office]],7))</f>
        <v>-----</v>
      </c>
      <c r="F4410" s="51" t="str">
        <f>IF(ISBLANK(LeaveTracker[[#This Row],[Employee Name]]),"-----",VLOOKUP(LeaveTracker[[#This Row],[Employee Name]],Employees[[Employee Name]:[Office]],6))</f>
        <v>-----</v>
      </c>
      <c r="G4410" s="24"/>
      <c r="H4410" s="24"/>
      <c r="I4410" s="57"/>
      <c r="K4410" s="51" t="str">
        <f ca="1">LeaveTracker[[#This Row],[Days]]&amp;" "&amp;LeaveTracker[[#This Row],[Type of Leave]]</f>
        <v xml:space="preserve">0 </v>
      </c>
      <c r="L4410" s="23">
        <f ca="1">NETWORKDAYS(LeaveTracker[[#This Row],[Start Date]],LeaveTracker[[#This Row],[End Date]],lstHolidays)</f>
        <v>0</v>
      </c>
      <c r="M4410" s="27"/>
    </row>
    <row r="4411" spans="4:13" ht="30" customHeight="1" x14ac:dyDescent="0.3">
      <c r="D4411" s="19"/>
      <c r="E4411" s="51" t="str">
        <f>IF(ISBLANK(LeaveTracker[[#This Row],[Employee Name]]),"-----",VLOOKUP(LeaveTracker[[#This Row],[Employee Name]],Employees[[Employee Name]:[Office]],7))</f>
        <v>-----</v>
      </c>
      <c r="F4411" s="51" t="str">
        <f>IF(ISBLANK(LeaveTracker[[#This Row],[Employee Name]]),"-----",VLOOKUP(LeaveTracker[[#This Row],[Employee Name]],Employees[[Employee Name]:[Office]],6))</f>
        <v>-----</v>
      </c>
      <c r="G4411" s="24"/>
      <c r="H4411" s="24"/>
      <c r="I4411" s="57"/>
      <c r="K4411" s="51" t="str">
        <f ca="1">LeaveTracker[[#This Row],[Days]]&amp;" "&amp;LeaveTracker[[#This Row],[Type of Leave]]</f>
        <v xml:space="preserve">0 </v>
      </c>
      <c r="L4411" s="23">
        <f ca="1">NETWORKDAYS(LeaveTracker[[#This Row],[Start Date]],LeaveTracker[[#This Row],[End Date]],lstHolidays)</f>
        <v>0</v>
      </c>
      <c r="M4411" s="27"/>
    </row>
    <row r="4412" spans="4:13" ht="30" customHeight="1" x14ac:dyDescent="0.3">
      <c r="D4412" s="19"/>
      <c r="E4412" s="51" t="str">
        <f>IF(ISBLANK(LeaveTracker[[#This Row],[Employee Name]]),"-----",VLOOKUP(LeaveTracker[[#This Row],[Employee Name]],Employees[[Employee Name]:[Office]],7))</f>
        <v>-----</v>
      </c>
      <c r="F4412" s="51" t="str">
        <f>IF(ISBLANK(LeaveTracker[[#This Row],[Employee Name]]),"-----",VLOOKUP(LeaveTracker[[#This Row],[Employee Name]],Employees[[Employee Name]:[Office]],6))</f>
        <v>-----</v>
      </c>
      <c r="G4412" s="24"/>
      <c r="H4412" s="24"/>
      <c r="I4412" s="57"/>
      <c r="K4412" s="51" t="str">
        <f ca="1">LeaveTracker[[#This Row],[Days]]&amp;" "&amp;LeaveTracker[[#This Row],[Type of Leave]]</f>
        <v xml:space="preserve">0 </v>
      </c>
      <c r="L4412" s="23">
        <f ca="1">NETWORKDAYS(LeaveTracker[[#This Row],[Start Date]],LeaveTracker[[#This Row],[End Date]],lstHolidays)</f>
        <v>0</v>
      </c>
      <c r="M4412" s="27"/>
    </row>
    <row r="4413" spans="4:13" ht="30" customHeight="1" x14ac:dyDescent="0.3">
      <c r="D4413" s="19"/>
      <c r="E4413" s="51" t="str">
        <f>IF(ISBLANK(LeaveTracker[[#This Row],[Employee Name]]),"-----",VLOOKUP(LeaveTracker[[#This Row],[Employee Name]],Employees[[Employee Name]:[Office]],7))</f>
        <v>-----</v>
      </c>
      <c r="F4413" s="51" t="str">
        <f>IF(ISBLANK(LeaveTracker[[#This Row],[Employee Name]]),"-----",VLOOKUP(LeaveTracker[[#This Row],[Employee Name]],Employees[[Employee Name]:[Office]],6))</f>
        <v>-----</v>
      </c>
      <c r="G4413" s="24"/>
      <c r="H4413" s="24"/>
      <c r="I4413" s="57"/>
      <c r="K4413" s="51" t="str">
        <f ca="1">LeaveTracker[[#This Row],[Days]]&amp;" "&amp;LeaveTracker[[#This Row],[Type of Leave]]</f>
        <v xml:space="preserve">0 </v>
      </c>
      <c r="L4413" s="23">
        <f ca="1">NETWORKDAYS(LeaveTracker[[#This Row],[Start Date]],LeaveTracker[[#This Row],[End Date]],lstHolidays)</f>
        <v>0</v>
      </c>
      <c r="M4413" s="27"/>
    </row>
    <row r="4414" spans="4:13" ht="30" customHeight="1" x14ac:dyDescent="0.3">
      <c r="D4414" s="19"/>
      <c r="E4414" s="51" t="str">
        <f>IF(ISBLANK(LeaveTracker[[#This Row],[Employee Name]]),"-----",VLOOKUP(LeaveTracker[[#This Row],[Employee Name]],Employees[[Employee Name]:[Office]],7))</f>
        <v>-----</v>
      </c>
      <c r="F4414" s="51" t="str">
        <f>IF(ISBLANK(LeaveTracker[[#This Row],[Employee Name]]),"-----",VLOOKUP(LeaveTracker[[#This Row],[Employee Name]],Employees[[Employee Name]:[Office]],6))</f>
        <v>-----</v>
      </c>
      <c r="G4414" s="24"/>
      <c r="H4414" s="24"/>
      <c r="I4414" s="57"/>
      <c r="K4414" s="51" t="str">
        <f ca="1">LeaveTracker[[#This Row],[Days]]&amp;" "&amp;LeaveTracker[[#This Row],[Type of Leave]]</f>
        <v xml:space="preserve">0 </v>
      </c>
      <c r="L4414" s="23">
        <f ca="1">NETWORKDAYS(LeaveTracker[[#This Row],[Start Date]],LeaveTracker[[#This Row],[End Date]],lstHolidays)</f>
        <v>0</v>
      </c>
      <c r="M4414" s="27"/>
    </row>
    <row r="4415" spans="4:13" ht="30" customHeight="1" x14ac:dyDescent="0.3">
      <c r="D4415" s="19"/>
      <c r="E4415" s="51" t="str">
        <f>IF(ISBLANK(LeaveTracker[[#This Row],[Employee Name]]),"-----",VLOOKUP(LeaveTracker[[#This Row],[Employee Name]],Employees[[Employee Name]:[Office]],7))</f>
        <v>-----</v>
      </c>
      <c r="F4415" s="51" t="str">
        <f>IF(ISBLANK(LeaveTracker[[#This Row],[Employee Name]]),"-----",VLOOKUP(LeaveTracker[[#This Row],[Employee Name]],Employees[[Employee Name]:[Office]],6))</f>
        <v>-----</v>
      </c>
      <c r="G4415" s="24"/>
      <c r="H4415" s="24"/>
      <c r="I4415" s="57"/>
      <c r="K4415" s="51" t="str">
        <f ca="1">LeaveTracker[[#This Row],[Days]]&amp;" "&amp;LeaveTracker[[#This Row],[Type of Leave]]</f>
        <v xml:space="preserve">0 </v>
      </c>
      <c r="L4415" s="23">
        <f ca="1">NETWORKDAYS(LeaveTracker[[#This Row],[Start Date]],LeaveTracker[[#This Row],[End Date]],lstHolidays)</f>
        <v>0</v>
      </c>
      <c r="M4415" s="27"/>
    </row>
    <row r="4416" spans="4:13" ht="30" customHeight="1" x14ac:dyDescent="0.3">
      <c r="D4416" s="19"/>
      <c r="E4416" s="51" t="str">
        <f>IF(ISBLANK(LeaveTracker[[#This Row],[Employee Name]]),"-----",VLOOKUP(LeaveTracker[[#This Row],[Employee Name]],Employees[[Employee Name]:[Office]],7))</f>
        <v>-----</v>
      </c>
      <c r="F4416" s="51" t="str">
        <f>IF(ISBLANK(LeaveTracker[[#This Row],[Employee Name]]),"-----",VLOOKUP(LeaveTracker[[#This Row],[Employee Name]],Employees[[Employee Name]:[Office]],6))</f>
        <v>-----</v>
      </c>
      <c r="G4416" s="24"/>
      <c r="H4416" s="24"/>
      <c r="I4416" s="57"/>
      <c r="K4416" s="51" t="str">
        <f ca="1">LeaveTracker[[#This Row],[Days]]&amp;" "&amp;LeaveTracker[[#This Row],[Type of Leave]]</f>
        <v xml:space="preserve">0 </v>
      </c>
      <c r="L4416" s="23">
        <f ca="1">NETWORKDAYS(LeaveTracker[[#This Row],[Start Date]],LeaveTracker[[#This Row],[End Date]],lstHolidays)</f>
        <v>0</v>
      </c>
      <c r="M4416" s="27"/>
    </row>
    <row r="4417" spans="4:13" ht="30" customHeight="1" x14ac:dyDescent="0.3">
      <c r="D4417" s="19"/>
      <c r="E4417" s="51" t="str">
        <f>IF(ISBLANK(LeaveTracker[[#This Row],[Employee Name]]),"-----",VLOOKUP(LeaveTracker[[#This Row],[Employee Name]],Employees[[Employee Name]:[Office]],7))</f>
        <v>-----</v>
      </c>
      <c r="F4417" s="51" t="str">
        <f>IF(ISBLANK(LeaveTracker[[#This Row],[Employee Name]]),"-----",VLOOKUP(LeaveTracker[[#This Row],[Employee Name]],Employees[[Employee Name]:[Office]],6))</f>
        <v>-----</v>
      </c>
      <c r="G4417" s="24"/>
      <c r="H4417" s="24"/>
      <c r="I4417" s="57"/>
      <c r="K4417" s="51" t="str">
        <f ca="1">LeaveTracker[[#This Row],[Days]]&amp;" "&amp;LeaveTracker[[#This Row],[Type of Leave]]</f>
        <v xml:space="preserve">0 </v>
      </c>
      <c r="L4417" s="23">
        <f ca="1">NETWORKDAYS(LeaveTracker[[#This Row],[Start Date]],LeaveTracker[[#This Row],[End Date]],lstHolidays)</f>
        <v>0</v>
      </c>
      <c r="M4417" s="27"/>
    </row>
    <row r="4418" spans="4:13" ht="30" customHeight="1" x14ac:dyDescent="0.3">
      <c r="D4418" s="19"/>
      <c r="E4418" s="51" t="str">
        <f>IF(ISBLANK(LeaveTracker[[#This Row],[Employee Name]]),"-----",VLOOKUP(LeaveTracker[[#This Row],[Employee Name]],Employees[[Employee Name]:[Office]],7))</f>
        <v>-----</v>
      </c>
      <c r="F4418" s="51" t="str">
        <f>IF(ISBLANK(LeaveTracker[[#This Row],[Employee Name]]),"-----",VLOOKUP(LeaveTracker[[#This Row],[Employee Name]],Employees[[Employee Name]:[Office]],6))</f>
        <v>-----</v>
      </c>
      <c r="G4418" s="24"/>
      <c r="H4418" s="24"/>
      <c r="I4418" s="57"/>
      <c r="K4418" s="51" t="str">
        <f ca="1">LeaveTracker[[#This Row],[Days]]&amp;" "&amp;LeaveTracker[[#This Row],[Type of Leave]]</f>
        <v xml:space="preserve">0 </v>
      </c>
      <c r="L4418" s="23">
        <f ca="1">NETWORKDAYS(LeaveTracker[[#This Row],[Start Date]],LeaveTracker[[#This Row],[End Date]],lstHolidays)</f>
        <v>0</v>
      </c>
      <c r="M4418" s="27"/>
    </row>
    <row r="4419" spans="4:13" ht="30" customHeight="1" x14ac:dyDescent="0.3">
      <c r="D4419" s="19"/>
      <c r="E4419" s="51" t="str">
        <f>IF(ISBLANK(LeaveTracker[[#This Row],[Employee Name]]),"-----",VLOOKUP(LeaveTracker[[#This Row],[Employee Name]],Employees[[Employee Name]:[Office]],7))</f>
        <v>-----</v>
      </c>
      <c r="F4419" s="51" t="str">
        <f>IF(ISBLANK(LeaveTracker[[#This Row],[Employee Name]]),"-----",VLOOKUP(LeaveTracker[[#This Row],[Employee Name]],Employees[[Employee Name]:[Office]],6))</f>
        <v>-----</v>
      </c>
      <c r="G4419" s="24"/>
      <c r="H4419" s="24"/>
      <c r="I4419" s="57"/>
      <c r="K4419" s="51" t="str">
        <f ca="1">LeaveTracker[[#This Row],[Days]]&amp;" "&amp;LeaveTracker[[#This Row],[Type of Leave]]</f>
        <v xml:space="preserve">0 </v>
      </c>
      <c r="L4419" s="23">
        <f ca="1">NETWORKDAYS(LeaveTracker[[#This Row],[Start Date]],LeaveTracker[[#This Row],[End Date]],lstHolidays)</f>
        <v>0</v>
      </c>
      <c r="M4419" s="27"/>
    </row>
    <row r="4420" spans="4:13" ht="30" customHeight="1" x14ac:dyDescent="0.3">
      <c r="D4420" s="19"/>
      <c r="E4420" s="51" t="str">
        <f>IF(ISBLANK(LeaveTracker[[#This Row],[Employee Name]]),"-----",VLOOKUP(LeaveTracker[[#This Row],[Employee Name]],Employees[[Employee Name]:[Office]],7))</f>
        <v>-----</v>
      </c>
      <c r="F4420" s="51" t="str">
        <f>IF(ISBLANK(LeaveTracker[[#This Row],[Employee Name]]),"-----",VLOOKUP(LeaveTracker[[#This Row],[Employee Name]],Employees[[Employee Name]:[Office]],6))</f>
        <v>-----</v>
      </c>
      <c r="G4420" s="24"/>
      <c r="H4420" s="24"/>
      <c r="I4420" s="57"/>
      <c r="K4420" s="51" t="str">
        <f ca="1">LeaveTracker[[#This Row],[Days]]&amp;" "&amp;LeaveTracker[[#This Row],[Type of Leave]]</f>
        <v xml:space="preserve">0 </v>
      </c>
      <c r="L4420" s="23">
        <f ca="1">NETWORKDAYS(LeaveTracker[[#This Row],[Start Date]],LeaveTracker[[#This Row],[End Date]],lstHolidays)</f>
        <v>0</v>
      </c>
      <c r="M4420" s="27"/>
    </row>
    <row r="4421" spans="4:13" ht="30" customHeight="1" x14ac:dyDescent="0.3">
      <c r="D4421" s="19"/>
      <c r="E4421" s="51" t="str">
        <f>IF(ISBLANK(LeaveTracker[[#This Row],[Employee Name]]),"-----",VLOOKUP(LeaveTracker[[#This Row],[Employee Name]],Employees[[Employee Name]:[Office]],7))</f>
        <v>-----</v>
      </c>
      <c r="F4421" s="51" t="str">
        <f>IF(ISBLANK(LeaveTracker[[#This Row],[Employee Name]]),"-----",VLOOKUP(LeaveTracker[[#This Row],[Employee Name]],Employees[[Employee Name]:[Office]],6))</f>
        <v>-----</v>
      </c>
      <c r="G4421" s="24"/>
      <c r="H4421" s="24"/>
      <c r="I4421" s="57"/>
      <c r="K4421" s="51" t="str">
        <f ca="1">LeaveTracker[[#This Row],[Days]]&amp;" "&amp;LeaveTracker[[#This Row],[Type of Leave]]</f>
        <v xml:space="preserve">0 </v>
      </c>
      <c r="L4421" s="23">
        <f ca="1">NETWORKDAYS(LeaveTracker[[#This Row],[Start Date]],LeaveTracker[[#This Row],[End Date]],lstHolidays)</f>
        <v>0</v>
      </c>
      <c r="M4421" s="27"/>
    </row>
    <row r="4422" spans="4:13" ht="30" customHeight="1" x14ac:dyDescent="0.3">
      <c r="D4422" s="19"/>
      <c r="E4422" s="51" t="str">
        <f>IF(ISBLANK(LeaveTracker[[#This Row],[Employee Name]]),"-----",VLOOKUP(LeaveTracker[[#This Row],[Employee Name]],Employees[[Employee Name]:[Office]],7))</f>
        <v>-----</v>
      </c>
      <c r="F4422" s="51" t="str">
        <f>IF(ISBLANK(LeaveTracker[[#This Row],[Employee Name]]),"-----",VLOOKUP(LeaveTracker[[#This Row],[Employee Name]],Employees[[Employee Name]:[Office]],6))</f>
        <v>-----</v>
      </c>
      <c r="G4422" s="24"/>
      <c r="H4422" s="24"/>
      <c r="I4422" s="57"/>
      <c r="K4422" s="51" t="str">
        <f ca="1">LeaveTracker[[#This Row],[Days]]&amp;" "&amp;LeaveTracker[[#This Row],[Type of Leave]]</f>
        <v xml:space="preserve">0 </v>
      </c>
      <c r="L4422" s="23">
        <f ca="1">NETWORKDAYS(LeaveTracker[[#This Row],[Start Date]],LeaveTracker[[#This Row],[End Date]],lstHolidays)</f>
        <v>0</v>
      </c>
      <c r="M4422" s="27"/>
    </row>
    <row r="4423" spans="4:13" ht="30" customHeight="1" x14ac:dyDescent="0.3">
      <c r="D4423" s="19"/>
      <c r="E4423" s="51" t="str">
        <f>IF(ISBLANK(LeaveTracker[[#This Row],[Employee Name]]),"-----",VLOOKUP(LeaveTracker[[#This Row],[Employee Name]],Employees[[Employee Name]:[Office]],7))</f>
        <v>-----</v>
      </c>
      <c r="F4423" s="51" t="str">
        <f>IF(ISBLANK(LeaveTracker[[#This Row],[Employee Name]]),"-----",VLOOKUP(LeaveTracker[[#This Row],[Employee Name]],Employees[[Employee Name]:[Office]],6))</f>
        <v>-----</v>
      </c>
      <c r="G4423" s="24"/>
      <c r="H4423" s="24"/>
      <c r="I4423" s="57"/>
      <c r="K4423" s="51" t="str">
        <f ca="1">LeaveTracker[[#This Row],[Days]]&amp;" "&amp;LeaveTracker[[#This Row],[Type of Leave]]</f>
        <v xml:space="preserve">0 </v>
      </c>
      <c r="L4423" s="23">
        <f ca="1">NETWORKDAYS(LeaveTracker[[#This Row],[Start Date]],LeaveTracker[[#This Row],[End Date]],lstHolidays)</f>
        <v>0</v>
      </c>
      <c r="M4423" s="27"/>
    </row>
    <row r="4424" spans="4:13" ht="30" customHeight="1" x14ac:dyDescent="0.3">
      <c r="D4424" s="19"/>
      <c r="E4424" s="51" t="str">
        <f>IF(ISBLANK(LeaveTracker[[#This Row],[Employee Name]]),"-----",VLOOKUP(LeaveTracker[[#This Row],[Employee Name]],Employees[[Employee Name]:[Office]],7))</f>
        <v>-----</v>
      </c>
      <c r="F4424" s="51" t="str">
        <f>IF(ISBLANK(LeaveTracker[[#This Row],[Employee Name]]),"-----",VLOOKUP(LeaveTracker[[#This Row],[Employee Name]],Employees[[Employee Name]:[Office]],6))</f>
        <v>-----</v>
      </c>
      <c r="G4424" s="24"/>
      <c r="H4424" s="24"/>
      <c r="I4424" s="57"/>
      <c r="K4424" s="51" t="str">
        <f ca="1">LeaveTracker[[#This Row],[Days]]&amp;" "&amp;LeaveTracker[[#This Row],[Type of Leave]]</f>
        <v xml:space="preserve">0 </v>
      </c>
      <c r="L4424" s="23">
        <f ca="1">NETWORKDAYS(LeaveTracker[[#This Row],[Start Date]],LeaveTracker[[#This Row],[End Date]],lstHolidays)</f>
        <v>0</v>
      </c>
      <c r="M4424" s="27"/>
    </row>
    <row r="4425" spans="4:13" ht="30" customHeight="1" x14ac:dyDescent="0.3">
      <c r="D4425" s="19"/>
      <c r="E4425" s="51" t="str">
        <f>IF(ISBLANK(LeaveTracker[[#This Row],[Employee Name]]),"-----",VLOOKUP(LeaveTracker[[#This Row],[Employee Name]],Employees[[Employee Name]:[Office]],7))</f>
        <v>-----</v>
      </c>
      <c r="F4425" s="51" t="str">
        <f>IF(ISBLANK(LeaveTracker[[#This Row],[Employee Name]]),"-----",VLOOKUP(LeaveTracker[[#This Row],[Employee Name]],Employees[[Employee Name]:[Office]],6))</f>
        <v>-----</v>
      </c>
      <c r="G4425" s="24"/>
      <c r="H4425" s="24"/>
      <c r="I4425" s="57"/>
      <c r="K4425" s="51" t="str">
        <f ca="1">LeaveTracker[[#This Row],[Days]]&amp;" "&amp;LeaveTracker[[#This Row],[Type of Leave]]</f>
        <v xml:space="preserve">0 </v>
      </c>
      <c r="L4425" s="23">
        <f ca="1">NETWORKDAYS(LeaveTracker[[#This Row],[Start Date]],LeaveTracker[[#This Row],[End Date]],lstHolidays)</f>
        <v>0</v>
      </c>
      <c r="M4425" s="27"/>
    </row>
    <row r="4426" spans="4:13" ht="30" customHeight="1" x14ac:dyDescent="0.3">
      <c r="D4426" s="19"/>
      <c r="E4426" s="51" t="str">
        <f>IF(ISBLANK(LeaveTracker[[#This Row],[Employee Name]]),"-----",VLOOKUP(LeaveTracker[[#This Row],[Employee Name]],Employees[[Employee Name]:[Office]],7))</f>
        <v>-----</v>
      </c>
      <c r="F4426" s="51" t="str">
        <f>IF(ISBLANK(LeaveTracker[[#This Row],[Employee Name]]),"-----",VLOOKUP(LeaveTracker[[#This Row],[Employee Name]],Employees[[Employee Name]:[Office]],6))</f>
        <v>-----</v>
      </c>
      <c r="G4426" s="24"/>
      <c r="H4426" s="24"/>
      <c r="I4426" s="57"/>
      <c r="K4426" s="51" t="str">
        <f ca="1">LeaveTracker[[#This Row],[Days]]&amp;" "&amp;LeaveTracker[[#This Row],[Type of Leave]]</f>
        <v xml:space="preserve">0 </v>
      </c>
      <c r="L4426" s="23">
        <f ca="1">NETWORKDAYS(LeaveTracker[[#This Row],[Start Date]],LeaveTracker[[#This Row],[End Date]],lstHolidays)</f>
        <v>0</v>
      </c>
      <c r="M4426" s="27"/>
    </row>
    <row r="4427" spans="4:13" ht="30" customHeight="1" x14ac:dyDescent="0.3">
      <c r="D4427" s="19"/>
      <c r="E4427" s="51" t="str">
        <f>IF(ISBLANK(LeaveTracker[[#This Row],[Employee Name]]),"-----",VLOOKUP(LeaveTracker[[#This Row],[Employee Name]],Employees[[Employee Name]:[Office]],7))</f>
        <v>-----</v>
      </c>
      <c r="F4427" s="51" t="str">
        <f>IF(ISBLANK(LeaveTracker[[#This Row],[Employee Name]]),"-----",VLOOKUP(LeaveTracker[[#This Row],[Employee Name]],Employees[[Employee Name]:[Office]],6))</f>
        <v>-----</v>
      </c>
      <c r="G4427" s="24"/>
      <c r="H4427" s="24"/>
      <c r="I4427" s="57"/>
      <c r="K4427" s="51" t="str">
        <f ca="1">LeaveTracker[[#This Row],[Days]]&amp;" "&amp;LeaveTracker[[#This Row],[Type of Leave]]</f>
        <v xml:space="preserve">0 </v>
      </c>
      <c r="L4427" s="23">
        <f ca="1">NETWORKDAYS(LeaveTracker[[#This Row],[Start Date]],LeaveTracker[[#This Row],[End Date]],lstHolidays)</f>
        <v>0</v>
      </c>
      <c r="M4427" s="27"/>
    </row>
    <row r="4428" spans="4:13" ht="30" customHeight="1" x14ac:dyDescent="0.3">
      <c r="D4428" s="19"/>
      <c r="E4428" s="51" t="str">
        <f>IF(ISBLANK(LeaveTracker[[#This Row],[Employee Name]]),"-----",VLOOKUP(LeaveTracker[[#This Row],[Employee Name]],Employees[[Employee Name]:[Office]],7))</f>
        <v>-----</v>
      </c>
      <c r="F4428" s="51" t="str">
        <f>IF(ISBLANK(LeaveTracker[[#This Row],[Employee Name]]),"-----",VLOOKUP(LeaveTracker[[#This Row],[Employee Name]],Employees[[Employee Name]:[Office]],6))</f>
        <v>-----</v>
      </c>
      <c r="G4428" s="24"/>
      <c r="H4428" s="24"/>
      <c r="I4428" s="57"/>
      <c r="K4428" s="51" t="str">
        <f ca="1">LeaveTracker[[#This Row],[Days]]&amp;" "&amp;LeaveTracker[[#This Row],[Type of Leave]]</f>
        <v xml:space="preserve">0 </v>
      </c>
      <c r="L4428" s="23">
        <f ca="1">NETWORKDAYS(LeaveTracker[[#This Row],[Start Date]],LeaveTracker[[#This Row],[End Date]],lstHolidays)</f>
        <v>0</v>
      </c>
      <c r="M4428" s="27"/>
    </row>
    <row r="4429" spans="4:13" ht="30" customHeight="1" x14ac:dyDescent="0.3">
      <c r="D4429" s="19"/>
      <c r="E4429" s="51" t="str">
        <f>IF(ISBLANK(LeaveTracker[[#This Row],[Employee Name]]),"-----",VLOOKUP(LeaveTracker[[#This Row],[Employee Name]],Employees[[Employee Name]:[Office]],7))</f>
        <v>-----</v>
      </c>
      <c r="F4429" s="51" t="str">
        <f>IF(ISBLANK(LeaveTracker[[#This Row],[Employee Name]]),"-----",VLOOKUP(LeaveTracker[[#This Row],[Employee Name]],Employees[[Employee Name]:[Office]],6))</f>
        <v>-----</v>
      </c>
      <c r="G4429" s="24"/>
      <c r="H4429" s="24"/>
      <c r="I4429" s="57"/>
      <c r="K4429" s="51" t="str">
        <f ca="1">LeaveTracker[[#This Row],[Days]]&amp;" "&amp;LeaveTracker[[#This Row],[Type of Leave]]</f>
        <v xml:space="preserve">0 </v>
      </c>
      <c r="L4429" s="23">
        <f ca="1">NETWORKDAYS(LeaveTracker[[#This Row],[Start Date]],LeaveTracker[[#This Row],[End Date]],lstHolidays)</f>
        <v>0</v>
      </c>
      <c r="M4429" s="27"/>
    </row>
    <row r="4430" spans="4:13" ht="30" customHeight="1" x14ac:dyDescent="0.3">
      <c r="D4430" s="19"/>
      <c r="E4430" s="51" t="str">
        <f>IF(ISBLANK(LeaveTracker[[#This Row],[Employee Name]]),"-----",VLOOKUP(LeaveTracker[[#This Row],[Employee Name]],Employees[[Employee Name]:[Office]],7))</f>
        <v>-----</v>
      </c>
      <c r="F4430" s="51" t="str">
        <f>IF(ISBLANK(LeaveTracker[[#This Row],[Employee Name]]),"-----",VLOOKUP(LeaveTracker[[#This Row],[Employee Name]],Employees[[Employee Name]:[Office]],6))</f>
        <v>-----</v>
      </c>
      <c r="G4430" s="24"/>
      <c r="H4430" s="24"/>
      <c r="I4430" s="57"/>
      <c r="K4430" s="51" t="str">
        <f ca="1">LeaveTracker[[#This Row],[Days]]&amp;" "&amp;LeaveTracker[[#This Row],[Type of Leave]]</f>
        <v xml:space="preserve">0 </v>
      </c>
      <c r="L4430" s="23">
        <f ca="1">NETWORKDAYS(LeaveTracker[[#This Row],[Start Date]],LeaveTracker[[#This Row],[End Date]],lstHolidays)</f>
        <v>0</v>
      </c>
      <c r="M4430" s="27"/>
    </row>
    <row r="4431" spans="4:13" ht="30" customHeight="1" x14ac:dyDescent="0.3">
      <c r="D4431" s="19"/>
      <c r="E4431" s="51" t="str">
        <f>IF(ISBLANK(LeaveTracker[[#This Row],[Employee Name]]),"-----",VLOOKUP(LeaveTracker[[#This Row],[Employee Name]],Employees[[Employee Name]:[Office]],7))</f>
        <v>-----</v>
      </c>
      <c r="F4431" s="51" t="str">
        <f>IF(ISBLANK(LeaveTracker[[#This Row],[Employee Name]]),"-----",VLOOKUP(LeaveTracker[[#This Row],[Employee Name]],Employees[[Employee Name]:[Office]],6))</f>
        <v>-----</v>
      </c>
      <c r="G4431" s="24"/>
      <c r="H4431" s="24"/>
      <c r="I4431" s="57"/>
      <c r="K4431" s="51" t="str">
        <f ca="1">LeaveTracker[[#This Row],[Days]]&amp;" "&amp;LeaveTracker[[#This Row],[Type of Leave]]</f>
        <v xml:space="preserve">0 </v>
      </c>
      <c r="L4431" s="23">
        <f ca="1">NETWORKDAYS(LeaveTracker[[#This Row],[Start Date]],LeaveTracker[[#This Row],[End Date]],lstHolidays)</f>
        <v>0</v>
      </c>
      <c r="M4431" s="27"/>
    </row>
    <row r="4432" spans="4:13" ht="30" customHeight="1" x14ac:dyDescent="0.3">
      <c r="D4432" s="19"/>
      <c r="E4432" s="51" t="str">
        <f>IF(ISBLANK(LeaveTracker[[#This Row],[Employee Name]]),"-----",VLOOKUP(LeaveTracker[[#This Row],[Employee Name]],Employees[[Employee Name]:[Office]],7))</f>
        <v>-----</v>
      </c>
      <c r="F4432" s="51" t="str">
        <f>IF(ISBLANK(LeaveTracker[[#This Row],[Employee Name]]),"-----",VLOOKUP(LeaveTracker[[#This Row],[Employee Name]],Employees[[Employee Name]:[Office]],6))</f>
        <v>-----</v>
      </c>
      <c r="G4432" s="24"/>
      <c r="H4432" s="24"/>
      <c r="I4432" s="57"/>
      <c r="K4432" s="51" t="str">
        <f ca="1">LeaveTracker[[#This Row],[Days]]&amp;" "&amp;LeaveTracker[[#This Row],[Type of Leave]]</f>
        <v xml:space="preserve">0 </v>
      </c>
      <c r="L4432" s="23">
        <f ca="1">NETWORKDAYS(LeaveTracker[[#This Row],[Start Date]],LeaveTracker[[#This Row],[End Date]],lstHolidays)</f>
        <v>0</v>
      </c>
      <c r="M4432" s="27"/>
    </row>
    <row r="4433" spans="4:13" ht="30" customHeight="1" x14ac:dyDescent="0.3">
      <c r="D4433" s="19"/>
      <c r="E4433" s="51" t="str">
        <f>IF(ISBLANK(LeaveTracker[[#This Row],[Employee Name]]),"-----",VLOOKUP(LeaveTracker[[#This Row],[Employee Name]],Employees[[Employee Name]:[Office]],7))</f>
        <v>-----</v>
      </c>
      <c r="F4433" s="51" t="str">
        <f>IF(ISBLANK(LeaveTracker[[#This Row],[Employee Name]]),"-----",VLOOKUP(LeaveTracker[[#This Row],[Employee Name]],Employees[[Employee Name]:[Office]],6))</f>
        <v>-----</v>
      </c>
      <c r="G4433" s="24"/>
      <c r="H4433" s="24"/>
      <c r="I4433" s="57"/>
      <c r="K4433" s="51" t="str">
        <f ca="1">LeaveTracker[[#This Row],[Days]]&amp;" "&amp;LeaveTracker[[#This Row],[Type of Leave]]</f>
        <v xml:space="preserve">0 </v>
      </c>
      <c r="L4433" s="23">
        <f ca="1">NETWORKDAYS(LeaveTracker[[#This Row],[Start Date]],LeaveTracker[[#This Row],[End Date]],lstHolidays)</f>
        <v>0</v>
      </c>
      <c r="M4433" s="27"/>
    </row>
    <row r="4434" spans="4:13" ht="30" customHeight="1" x14ac:dyDescent="0.3">
      <c r="D4434" s="19"/>
      <c r="E4434" s="51" t="str">
        <f>IF(ISBLANK(LeaveTracker[[#This Row],[Employee Name]]),"-----",VLOOKUP(LeaveTracker[[#This Row],[Employee Name]],Employees[[Employee Name]:[Office]],7))</f>
        <v>-----</v>
      </c>
      <c r="F4434" s="51" t="str">
        <f>IF(ISBLANK(LeaveTracker[[#This Row],[Employee Name]]),"-----",VLOOKUP(LeaveTracker[[#This Row],[Employee Name]],Employees[[Employee Name]:[Office]],6))</f>
        <v>-----</v>
      </c>
      <c r="G4434" s="24"/>
      <c r="H4434" s="24"/>
      <c r="I4434" s="57"/>
      <c r="K4434" s="51" t="str">
        <f ca="1">LeaveTracker[[#This Row],[Days]]&amp;" "&amp;LeaveTracker[[#This Row],[Type of Leave]]</f>
        <v xml:space="preserve">0 </v>
      </c>
      <c r="L4434" s="23">
        <f ca="1">NETWORKDAYS(LeaveTracker[[#This Row],[Start Date]],LeaveTracker[[#This Row],[End Date]],lstHolidays)</f>
        <v>0</v>
      </c>
      <c r="M4434" s="27"/>
    </row>
    <row r="4435" spans="4:13" ht="30" customHeight="1" x14ac:dyDescent="0.3">
      <c r="D4435" s="19"/>
      <c r="E4435" s="51" t="str">
        <f>IF(ISBLANK(LeaveTracker[[#This Row],[Employee Name]]),"-----",VLOOKUP(LeaveTracker[[#This Row],[Employee Name]],Employees[[Employee Name]:[Office]],7))</f>
        <v>-----</v>
      </c>
      <c r="F4435" s="51" t="str">
        <f>IF(ISBLANK(LeaveTracker[[#This Row],[Employee Name]]),"-----",VLOOKUP(LeaveTracker[[#This Row],[Employee Name]],Employees[[Employee Name]:[Office]],6))</f>
        <v>-----</v>
      </c>
      <c r="G4435" s="24"/>
      <c r="H4435" s="24"/>
      <c r="I4435" s="57"/>
      <c r="K4435" s="51" t="str">
        <f ca="1">LeaveTracker[[#This Row],[Days]]&amp;" "&amp;LeaveTracker[[#This Row],[Type of Leave]]</f>
        <v xml:space="preserve">0 </v>
      </c>
      <c r="L4435" s="23">
        <f ca="1">NETWORKDAYS(LeaveTracker[[#This Row],[Start Date]],LeaveTracker[[#This Row],[End Date]],lstHolidays)</f>
        <v>0</v>
      </c>
      <c r="M4435" s="27"/>
    </row>
    <row r="4436" spans="4:13" ht="30" customHeight="1" x14ac:dyDescent="0.3">
      <c r="D4436" s="19"/>
      <c r="E4436" s="51" t="str">
        <f>IF(ISBLANK(LeaveTracker[[#This Row],[Employee Name]]),"-----",VLOOKUP(LeaveTracker[[#This Row],[Employee Name]],Employees[[Employee Name]:[Office]],7))</f>
        <v>-----</v>
      </c>
      <c r="F4436" s="51" t="str">
        <f>IF(ISBLANK(LeaveTracker[[#This Row],[Employee Name]]),"-----",VLOOKUP(LeaveTracker[[#This Row],[Employee Name]],Employees[[Employee Name]:[Office]],6))</f>
        <v>-----</v>
      </c>
      <c r="G4436" s="24"/>
      <c r="H4436" s="24"/>
      <c r="I4436" s="57"/>
      <c r="K4436" s="51" t="str">
        <f ca="1">LeaveTracker[[#This Row],[Days]]&amp;" "&amp;LeaveTracker[[#This Row],[Type of Leave]]</f>
        <v xml:space="preserve">0 </v>
      </c>
      <c r="L4436" s="23">
        <f ca="1">NETWORKDAYS(LeaveTracker[[#This Row],[Start Date]],LeaveTracker[[#This Row],[End Date]],lstHolidays)</f>
        <v>0</v>
      </c>
      <c r="M4436" s="27"/>
    </row>
    <row r="4437" spans="4:13" ht="30" customHeight="1" x14ac:dyDescent="0.3">
      <c r="D4437" s="19"/>
      <c r="E4437" s="51" t="str">
        <f>IF(ISBLANK(LeaveTracker[[#This Row],[Employee Name]]),"-----",VLOOKUP(LeaveTracker[[#This Row],[Employee Name]],Employees[[Employee Name]:[Office]],7))</f>
        <v>-----</v>
      </c>
      <c r="F4437" s="51" t="str">
        <f>IF(ISBLANK(LeaveTracker[[#This Row],[Employee Name]]),"-----",VLOOKUP(LeaveTracker[[#This Row],[Employee Name]],Employees[[Employee Name]:[Office]],6))</f>
        <v>-----</v>
      </c>
      <c r="G4437" s="24"/>
      <c r="H4437" s="24"/>
      <c r="I4437" s="57"/>
      <c r="K4437" s="51" t="str">
        <f ca="1">LeaveTracker[[#This Row],[Days]]&amp;" "&amp;LeaveTracker[[#This Row],[Type of Leave]]</f>
        <v xml:space="preserve">0 </v>
      </c>
      <c r="L4437" s="23">
        <f ca="1">NETWORKDAYS(LeaveTracker[[#This Row],[Start Date]],LeaveTracker[[#This Row],[End Date]],lstHolidays)</f>
        <v>0</v>
      </c>
      <c r="M4437" s="27"/>
    </row>
    <row r="4438" spans="4:13" ht="30" customHeight="1" x14ac:dyDescent="0.3">
      <c r="D4438" s="19"/>
      <c r="E4438" s="51" t="str">
        <f>IF(ISBLANK(LeaveTracker[[#This Row],[Employee Name]]),"-----",VLOOKUP(LeaveTracker[[#This Row],[Employee Name]],Employees[[Employee Name]:[Office]],7))</f>
        <v>-----</v>
      </c>
      <c r="F4438" s="51" t="str">
        <f>IF(ISBLANK(LeaveTracker[[#This Row],[Employee Name]]),"-----",VLOOKUP(LeaveTracker[[#This Row],[Employee Name]],Employees[[Employee Name]:[Office]],6))</f>
        <v>-----</v>
      </c>
      <c r="G4438" s="24"/>
      <c r="H4438" s="24"/>
      <c r="I4438" s="57"/>
      <c r="K4438" s="51" t="str">
        <f ca="1">LeaveTracker[[#This Row],[Days]]&amp;" "&amp;LeaveTracker[[#This Row],[Type of Leave]]</f>
        <v xml:space="preserve">0 </v>
      </c>
      <c r="L4438" s="23">
        <f ca="1">NETWORKDAYS(LeaveTracker[[#This Row],[Start Date]],LeaveTracker[[#This Row],[End Date]],lstHolidays)</f>
        <v>0</v>
      </c>
      <c r="M4438" s="27"/>
    </row>
    <row r="4439" spans="4:13" ht="30" customHeight="1" x14ac:dyDescent="0.3">
      <c r="D4439" s="19"/>
      <c r="E4439" s="51" t="str">
        <f>IF(ISBLANK(LeaveTracker[[#This Row],[Employee Name]]),"-----",VLOOKUP(LeaveTracker[[#This Row],[Employee Name]],Employees[[Employee Name]:[Office]],7))</f>
        <v>-----</v>
      </c>
      <c r="F4439" s="51" t="str">
        <f>IF(ISBLANK(LeaveTracker[[#This Row],[Employee Name]]),"-----",VLOOKUP(LeaveTracker[[#This Row],[Employee Name]],Employees[[Employee Name]:[Office]],6))</f>
        <v>-----</v>
      </c>
      <c r="G4439" s="24"/>
      <c r="H4439" s="24"/>
      <c r="I4439" s="57"/>
      <c r="K4439" s="51" t="str">
        <f ca="1">LeaveTracker[[#This Row],[Days]]&amp;" "&amp;LeaveTracker[[#This Row],[Type of Leave]]</f>
        <v xml:space="preserve">0 </v>
      </c>
      <c r="L4439" s="23">
        <f ca="1">NETWORKDAYS(LeaveTracker[[#This Row],[Start Date]],LeaveTracker[[#This Row],[End Date]],lstHolidays)</f>
        <v>0</v>
      </c>
      <c r="M4439" s="27"/>
    </row>
    <row r="4440" spans="4:13" ht="30" customHeight="1" x14ac:dyDescent="0.3">
      <c r="D4440" s="19"/>
      <c r="E4440" s="51" t="str">
        <f>IF(ISBLANK(LeaveTracker[[#This Row],[Employee Name]]),"-----",VLOOKUP(LeaveTracker[[#This Row],[Employee Name]],Employees[[Employee Name]:[Office]],7))</f>
        <v>-----</v>
      </c>
      <c r="F4440" s="51" t="str">
        <f>IF(ISBLANK(LeaveTracker[[#This Row],[Employee Name]]),"-----",VLOOKUP(LeaveTracker[[#This Row],[Employee Name]],Employees[[Employee Name]:[Office]],6))</f>
        <v>-----</v>
      </c>
      <c r="G4440" s="24"/>
      <c r="H4440" s="24"/>
      <c r="I4440" s="57"/>
      <c r="K4440" s="51" t="str">
        <f ca="1">LeaveTracker[[#This Row],[Days]]&amp;" "&amp;LeaveTracker[[#This Row],[Type of Leave]]</f>
        <v xml:space="preserve">0 </v>
      </c>
      <c r="L4440" s="23">
        <f ca="1">NETWORKDAYS(LeaveTracker[[#This Row],[Start Date]],LeaveTracker[[#This Row],[End Date]],lstHolidays)</f>
        <v>0</v>
      </c>
      <c r="M4440" s="27"/>
    </row>
    <row r="4441" spans="4:13" ht="30" customHeight="1" x14ac:dyDescent="0.3">
      <c r="D4441" s="19"/>
      <c r="E4441" s="51" t="str">
        <f>IF(ISBLANK(LeaveTracker[[#This Row],[Employee Name]]),"-----",VLOOKUP(LeaveTracker[[#This Row],[Employee Name]],Employees[[Employee Name]:[Office]],7))</f>
        <v>-----</v>
      </c>
      <c r="F4441" s="51" t="str">
        <f>IF(ISBLANK(LeaveTracker[[#This Row],[Employee Name]]),"-----",VLOOKUP(LeaveTracker[[#This Row],[Employee Name]],Employees[[Employee Name]:[Office]],6))</f>
        <v>-----</v>
      </c>
      <c r="G4441" s="24"/>
      <c r="H4441" s="24"/>
      <c r="I4441" s="57"/>
      <c r="K4441" s="51" t="str">
        <f ca="1">LeaveTracker[[#This Row],[Days]]&amp;" "&amp;LeaveTracker[[#This Row],[Type of Leave]]</f>
        <v xml:space="preserve">0 </v>
      </c>
      <c r="L4441" s="23">
        <f ca="1">NETWORKDAYS(LeaveTracker[[#This Row],[Start Date]],LeaveTracker[[#This Row],[End Date]],lstHolidays)</f>
        <v>0</v>
      </c>
      <c r="M4441" s="27"/>
    </row>
    <row r="4442" spans="4:13" ht="30" customHeight="1" x14ac:dyDescent="0.3">
      <c r="D4442" s="19"/>
      <c r="E4442" s="51" t="str">
        <f>IF(ISBLANK(LeaveTracker[[#This Row],[Employee Name]]),"-----",VLOOKUP(LeaveTracker[[#This Row],[Employee Name]],Employees[[Employee Name]:[Office]],7))</f>
        <v>-----</v>
      </c>
      <c r="F4442" s="51" t="str">
        <f>IF(ISBLANK(LeaveTracker[[#This Row],[Employee Name]]),"-----",VLOOKUP(LeaveTracker[[#This Row],[Employee Name]],Employees[[Employee Name]:[Office]],6))</f>
        <v>-----</v>
      </c>
      <c r="G4442" s="24"/>
      <c r="H4442" s="24"/>
      <c r="I4442" s="57"/>
      <c r="K4442" s="51" t="str">
        <f ca="1">LeaveTracker[[#This Row],[Days]]&amp;" "&amp;LeaveTracker[[#This Row],[Type of Leave]]</f>
        <v xml:space="preserve">0 </v>
      </c>
      <c r="L4442" s="23">
        <f ca="1">NETWORKDAYS(LeaveTracker[[#This Row],[Start Date]],LeaveTracker[[#This Row],[End Date]],lstHolidays)</f>
        <v>0</v>
      </c>
      <c r="M4442" s="27"/>
    </row>
    <row r="4443" spans="4:13" ht="30" customHeight="1" x14ac:dyDescent="0.3">
      <c r="D4443" s="19"/>
      <c r="E4443" s="51" t="str">
        <f>IF(ISBLANK(LeaveTracker[[#This Row],[Employee Name]]),"-----",VLOOKUP(LeaveTracker[[#This Row],[Employee Name]],Employees[[Employee Name]:[Office]],7))</f>
        <v>-----</v>
      </c>
      <c r="F4443" s="51" t="str">
        <f>IF(ISBLANK(LeaveTracker[[#This Row],[Employee Name]]),"-----",VLOOKUP(LeaveTracker[[#This Row],[Employee Name]],Employees[[Employee Name]:[Office]],6))</f>
        <v>-----</v>
      </c>
      <c r="G4443" s="24"/>
      <c r="H4443" s="24"/>
      <c r="I4443" s="57"/>
      <c r="K4443" s="51" t="str">
        <f ca="1">LeaveTracker[[#This Row],[Days]]&amp;" "&amp;LeaveTracker[[#This Row],[Type of Leave]]</f>
        <v xml:space="preserve">0 </v>
      </c>
      <c r="L4443" s="23">
        <f ca="1">NETWORKDAYS(LeaveTracker[[#This Row],[Start Date]],LeaveTracker[[#This Row],[End Date]],lstHolidays)</f>
        <v>0</v>
      </c>
      <c r="M4443" s="27"/>
    </row>
    <row r="4444" spans="4:13" ht="30" customHeight="1" x14ac:dyDescent="0.3">
      <c r="D4444" s="19"/>
      <c r="E4444" s="51" t="str">
        <f>IF(ISBLANK(LeaveTracker[[#This Row],[Employee Name]]),"-----",VLOOKUP(LeaveTracker[[#This Row],[Employee Name]],Employees[[Employee Name]:[Office]],7))</f>
        <v>-----</v>
      </c>
      <c r="F4444" s="51" t="str">
        <f>IF(ISBLANK(LeaveTracker[[#This Row],[Employee Name]]),"-----",VLOOKUP(LeaveTracker[[#This Row],[Employee Name]],Employees[[Employee Name]:[Office]],6))</f>
        <v>-----</v>
      </c>
      <c r="G4444" s="24"/>
      <c r="H4444" s="24"/>
      <c r="I4444" s="57"/>
      <c r="K4444" s="51" t="str">
        <f ca="1">LeaveTracker[[#This Row],[Days]]&amp;" "&amp;LeaveTracker[[#This Row],[Type of Leave]]</f>
        <v xml:space="preserve">0 </v>
      </c>
      <c r="L4444" s="23">
        <f ca="1">NETWORKDAYS(LeaveTracker[[#This Row],[Start Date]],LeaveTracker[[#This Row],[End Date]],lstHolidays)</f>
        <v>0</v>
      </c>
      <c r="M4444" s="27"/>
    </row>
    <row r="4445" spans="4:13" ht="30" customHeight="1" x14ac:dyDescent="0.3">
      <c r="D4445" s="19"/>
      <c r="E4445" s="51" t="str">
        <f>IF(ISBLANK(LeaveTracker[[#This Row],[Employee Name]]),"-----",VLOOKUP(LeaveTracker[[#This Row],[Employee Name]],Employees[[Employee Name]:[Office]],7))</f>
        <v>-----</v>
      </c>
      <c r="F4445" s="51" t="str">
        <f>IF(ISBLANK(LeaveTracker[[#This Row],[Employee Name]]),"-----",VLOOKUP(LeaveTracker[[#This Row],[Employee Name]],Employees[[Employee Name]:[Office]],6))</f>
        <v>-----</v>
      </c>
      <c r="G4445" s="24"/>
      <c r="H4445" s="24"/>
      <c r="I4445" s="57"/>
      <c r="K4445" s="51" t="str">
        <f ca="1">LeaveTracker[[#This Row],[Days]]&amp;" "&amp;LeaveTracker[[#This Row],[Type of Leave]]</f>
        <v xml:space="preserve">0 </v>
      </c>
      <c r="L4445" s="23">
        <f ca="1">NETWORKDAYS(LeaveTracker[[#This Row],[Start Date]],LeaveTracker[[#This Row],[End Date]],lstHolidays)</f>
        <v>0</v>
      </c>
      <c r="M4445" s="27"/>
    </row>
    <row r="4446" spans="4:13" ht="30" customHeight="1" x14ac:dyDescent="0.3">
      <c r="D4446" s="19"/>
      <c r="E4446" s="51" t="str">
        <f>IF(ISBLANK(LeaveTracker[[#This Row],[Employee Name]]),"-----",VLOOKUP(LeaveTracker[[#This Row],[Employee Name]],Employees[[Employee Name]:[Office]],7))</f>
        <v>-----</v>
      </c>
      <c r="F4446" s="51" t="str">
        <f>IF(ISBLANK(LeaveTracker[[#This Row],[Employee Name]]),"-----",VLOOKUP(LeaveTracker[[#This Row],[Employee Name]],Employees[[Employee Name]:[Office]],6))</f>
        <v>-----</v>
      </c>
      <c r="G4446" s="24"/>
      <c r="H4446" s="24"/>
      <c r="I4446" s="57"/>
      <c r="K4446" s="51" t="str">
        <f ca="1">LeaveTracker[[#This Row],[Days]]&amp;" "&amp;LeaveTracker[[#This Row],[Type of Leave]]</f>
        <v xml:space="preserve">0 </v>
      </c>
      <c r="L4446" s="23">
        <f ca="1">NETWORKDAYS(LeaveTracker[[#This Row],[Start Date]],LeaveTracker[[#This Row],[End Date]],lstHolidays)</f>
        <v>0</v>
      </c>
      <c r="M4446" s="27"/>
    </row>
    <row r="4447" spans="4:13" ht="30" customHeight="1" x14ac:dyDescent="0.3">
      <c r="D4447" s="19"/>
      <c r="E4447" s="51" t="str">
        <f>IF(ISBLANK(LeaveTracker[[#This Row],[Employee Name]]),"-----",VLOOKUP(LeaveTracker[[#This Row],[Employee Name]],Employees[[Employee Name]:[Office]],7))</f>
        <v>-----</v>
      </c>
      <c r="F4447" s="51" t="str">
        <f>IF(ISBLANK(LeaveTracker[[#This Row],[Employee Name]]),"-----",VLOOKUP(LeaveTracker[[#This Row],[Employee Name]],Employees[[Employee Name]:[Office]],6))</f>
        <v>-----</v>
      </c>
      <c r="G4447" s="24"/>
      <c r="H4447" s="24"/>
      <c r="I4447" s="57"/>
      <c r="K4447" s="51" t="str">
        <f ca="1">LeaveTracker[[#This Row],[Days]]&amp;" "&amp;LeaveTracker[[#This Row],[Type of Leave]]</f>
        <v xml:space="preserve">0 </v>
      </c>
      <c r="L4447" s="23">
        <f ca="1">NETWORKDAYS(LeaveTracker[[#This Row],[Start Date]],LeaveTracker[[#This Row],[End Date]],lstHolidays)</f>
        <v>0</v>
      </c>
      <c r="M4447" s="27"/>
    </row>
    <row r="4448" spans="4:13" ht="30" customHeight="1" x14ac:dyDescent="0.3">
      <c r="D4448" s="19"/>
      <c r="E4448" s="51" t="str">
        <f>IF(ISBLANK(LeaveTracker[[#This Row],[Employee Name]]),"-----",VLOOKUP(LeaveTracker[[#This Row],[Employee Name]],Employees[[Employee Name]:[Office]],7))</f>
        <v>-----</v>
      </c>
      <c r="F4448" s="51" t="str">
        <f>IF(ISBLANK(LeaveTracker[[#This Row],[Employee Name]]),"-----",VLOOKUP(LeaveTracker[[#This Row],[Employee Name]],Employees[[Employee Name]:[Office]],6))</f>
        <v>-----</v>
      </c>
      <c r="G4448" s="24"/>
      <c r="H4448" s="24"/>
      <c r="I4448" s="57"/>
      <c r="K4448" s="51" t="str">
        <f ca="1">LeaveTracker[[#This Row],[Days]]&amp;" "&amp;LeaveTracker[[#This Row],[Type of Leave]]</f>
        <v xml:space="preserve">0 </v>
      </c>
      <c r="L4448" s="23">
        <f ca="1">NETWORKDAYS(LeaveTracker[[#This Row],[Start Date]],LeaveTracker[[#This Row],[End Date]],lstHolidays)</f>
        <v>0</v>
      </c>
      <c r="M4448" s="27"/>
    </row>
    <row r="4449" spans="4:13" ht="30" customHeight="1" x14ac:dyDescent="0.3">
      <c r="D4449" s="19"/>
      <c r="E4449" s="51" t="str">
        <f>IF(ISBLANK(LeaveTracker[[#This Row],[Employee Name]]),"-----",VLOOKUP(LeaveTracker[[#This Row],[Employee Name]],Employees[[Employee Name]:[Office]],7))</f>
        <v>-----</v>
      </c>
      <c r="F4449" s="51" t="str">
        <f>IF(ISBLANK(LeaveTracker[[#This Row],[Employee Name]]),"-----",VLOOKUP(LeaveTracker[[#This Row],[Employee Name]],Employees[[Employee Name]:[Office]],6))</f>
        <v>-----</v>
      </c>
      <c r="G4449" s="24"/>
      <c r="H4449" s="24"/>
      <c r="I4449" s="57"/>
      <c r="K4449" s="51" t="str">
        <f ca="1">LeaveTracker[[#This Row],[Days]]&amp;" "&amp;LeaveTracker[[#This Row],[Type of Leave]]</f>
        <v xml:space="preserve">0 </v>
      </c>
      <c r="L4449" s="23">
        <f ca="1">NETWORKDAYS(LeaveTracker[[#This Row],[Start Date]],LeaveTracker[[#This Row],[End Date]],lstHolidays)</f>
        <v>0</v>
      </c>
      <c r="M4449" s="27"/>
    </row>
    <row r="4450" spans="4:13" ht="30" customHeight="1" x14ac:dyDescent="0.3">
      <c r="D4450" s="19"/>
      <c r="E4450" s="51" t="str">
        <f>IF(ISBLANK(LeaveTracker[[#This Row],[Employee Name]]),"-----",VLOOKUP(LeaveTracker[[#This Row],[Employee Name]],Employees[[Employee Name]:[Office]],7))</f>
        <v>-----</v>
      </c>
      <c r="F4450" s="51" t="str">
        <f>IF(ISBLANK(LeaveTracker[[#This Row],[Employee Name]]),"-----",VLOOKUP(LeaveTracker[[#This Row],[Employee Name]],Employees[[Employee Name]:[Office]],6))</f>
        <v>-----</v>
      </c>
      <c r="G4450" s="24"/>
      <c r="H4450" s="24"/>
      <c r="I4450" s="57"/>
      <c r="K4450" s="51" t="str">
        <f ca="1">LeaveTracker[[#This Row],[Days]]&amp;" "&amp;LeaveTracker[[#This Row],[Type of Leave]]</f>
        <v xml:space="preserve">0 </v>
      </c>
      <c r="L4450" s="23">
        <f ca="1">NETWORKDAYS(LeaveTracker[[#This Row],[Start Date]],LeaveTracker[[#This Row],[End Date]],lstHolidays)</f>
        <v>0</v>
      </c>
      <c r="M4450" s="27"/>
    </row>
    <row r="4451" spans="4:13" ht="30" customHeight="1" x14ac:dyDescent="0.3">
      <c r="D4451" s="19"/>
      <c r="E4451" s="51" t="str">
        <f>IF(ISBLANK(LeaveTracker[[#This Row],[Employee Name]]),"-----",VLOOKUP(LeaveTracker[[#This Row],[Employee Name]],Employees[[Employee Name]:[Office]],7))</f>
        <v>-----</v>
      </c>
      <c r="F4451" s="51" t="str">
        <f>IF(ISBLANK(LeaveTracker[[#This Row],[Employee Name]]),"-----",VLOOKUP(LeaveTracker[[#This Row],[Employee Name]],Employees[[Employee Name]:[Office]],6))</f>
        <v>-----</v>
      </c>
      <c r="G4451" s="24"/>
      <c r="H4451" s="24"/>
      <c r="I4451" s="57"/>
      <c r="K4451" s="51" t="str">
        <f ca="1">LeaveTracker[[#This Row],[Days]]&amp;" "&amp;LeaveTracker[[#This Row],[Type of Leave]]</f>
        <v xml:space="preserve">0 </v>
      </c>
      <c r="L4451" s="23">
        <f ca="1">NETWORKDAYS(LeaveTracker[[#This Row],[Start Date]],LeaveTracker[[#This Row],[End Date]],lstHolidays)</f>
        <v>0</v>
      </c>
      <c r="M4451" s="27"/>
    </row>
    <row r="4452" spans="4:13" ht="30" customHeight="1" x14ac:dyDescent="0.3">
      <c r="D4452" s="19"/>
      <c r="E4452" s="51" t="str">
        <f>IF(ISBLANK(LeaveTracker[[#This Row],[Employee Name]]),"-----",VLOOKUP(LeaveTracker[[#This Row],[Employee Name]],Employees[[Employee Name]:[Office]],7))</f>
        <v>-----</v>
      </c>
      <c r="F4452" s="51" t="str">
        <f>IF(ISBLANK(LeaveTracker[[#This Row],[Employee Name]]),"-----",VLOOKUP(LeaveTracker[[#This Row],[Employee Name]],Employees[[Employee Name]:[Office]],6))</f>
        <v>-----</v>
      </c>
      <c r="G4452" s="24"/>
      <c r="H4452" s="24"/>
      <c r="I4452" s="57"/>
      <c r="K4452" s="51" t="str">
        <f ca="1">LeaveTracker[[#This Row],[Days]]&amp;" "&amp;LeaveTracker[[#This Row],[Type of Leave]]</f>
        <v xml:space="preserve">0 </v>
      </c>
      <c r="L4452" s="23">
        <f ca="1">NETWORKDAYS(LeaveTracker[[#This Row],[Start Date]],LeaveTracker[[#This Row],[End Date]],lstHolidays)</f>
        <v>0</v>
      </c>
      <c r="M4452" s="27"/>
    </row>
    <row r="4453" spans="4:13" ht="30" customHeight="1" x14ac:dyDescent="0.3">
      <c r="D4453" s="19"/>
      <c r="E4453" s="51" t="str">
        <f>IF(ISBLANK(LeaveTracker[[#This Row],[Employee Name]]),"-----",VLOOKUP(LeaveTracker[[#This Row],[Employee Name]],Employees[[Employee Name]:[Office]],7))</f>
        <v>-----</v>
      </c>
      <c r="F4453" s="51" t="str">
        <f>IF(ISBLANK(LeaveTracker[[#This Row],[Employee Name]]),"-----",VLOOKUP(LeaveTracker[[#This Row],[Employee Name]],Employees[[Employee Name]:[Office]],6))</f>
        <v>-----</v>
      </c>
      <c r="G4453" s="24"/>
      <c r="H4453" s="24"/>
      <c r="I4453" s="57"/>
      <c r="K4453" s="51" t="str">
        <f ca="1">LeaveTracker[[#This Row],[Days]]&amp;" "&amp;LeaveTracker[[#This Row],[Type of Leave]]</f>
        <v xml:space="preserve">0 </v>
      </c>
      <c r="L4453" s="23">
        <f ca="1">NETWORKDAYS(LeaveTracker[[#This Row],[Start Date]],LeaveTracker[[#This Row],[End Date]],lstHolidays)</f>
        <v>0</v>
      </c>
      <c r="M4453" s="27"/>
    </row>
    <row r="4454" spans="4:13" ht="30" customHeight="1" x14ac:dyDescent="0.3">
      <c r="D4454" s="19"/>
      <c r="E4454" s="51" t="str">
        <f>IF(ISBLANK(LeaveTracker[[#This Row],[Employee Name]]),"-----",VLOOKUP(LeaveTracker[[#This Row],[Employee Name]],Employees[[Employee Name]:[Office]],7))</f>
        <v>-----</v>
      </c>
      <c r="F4454" s="51" t="str">
        <f>IF(ISBLANK(LeaveTracker[[#This Row],[Employee Name]]),"-----",VLOOKUP(LeaveTracker[[#This Row],[Employee Name]],Employees[[Employee Name]:[Office]],6))</f>
        <v>-----</v>
      </c>
      <c r="G4454" s="24"/>
      <c r="H4454" s="24"/>
      <c r="I4454" s="57"/>
      <c r="K4454" s="51" t="str">
        <f ca="1">LeaveTracker[[#This Row],[Days]]&amp;" "&amp;LeaveTracker[[#This Row],[Type of Leave]]</f>
        <v xml:space="preserve">0 </v>
      </c>
      <c r="L4454" s="23">
        <f ca="1">NETWORKDAYS(LeaveTracker[[#This Row],[Start Date]],LeaveTracker[[#This Row],[End Date]],lstHolidays)</f>
        <v>0</v>
      </c>
      <c r="M4454" s="27"/>
    </row>
    <row r="4455" spans="4:13" ht="30" customHeight="1" x14ac:dyDescent="0.3">
      <c r="D4455" s="19"/>
      <c r="E4455" s="51" t="str">
        <f>IF(ISBLANK(LeaveTracker[[#This Row],[Employee Name]]),"-----",VLOOKUP(LeaveTracker[[#This Row],[Employee Name]],Employees[[Employee Name]:[Office]],7))</f>
        <v>-----</v>
      </c>
      <c r="F4455" s="51" t="str">
        <f>IF(ISBLANK(LeaveTracker[[#This Row],[Employee Name]]),"-----",VLOOKUP(LeaveTracker[[#This Row],[Employee Name]],Employees[[Employee Name]:[Office]],6))</f>
        <v>-----</v>
      </c>
      <c r="G4455" s="24"/>
      <c r="H4455" s="24"/>
      <c r="I4455" s="57"/>
      <c r="K4455" s="51" t="str">
        <f ca="1">LeaveTracker[[#This Row],[Days]]&amp;" "&amp;LeaveTracker[[#This Row],[Type of Leave]]</f>
        <v xml:space="preserve">0 </v>
      </c>
      <c r="L4455" s="23">
        <f ca="1">NETWORKDAYS(LeaveTracker[[#This Row],[Start Date]],LeaveTracker[[#This Row],[End Date]],lstHolidays)</f>
        <v>0</v>
      </c>
      <c r="M4455" s="27"/>
    </row>
    <row r="4456" spans="4:13" ht="30" customHeight="1" x14ac:dyDescent="0.3">
      <c r="D4456" s="19"/>
      <c r="E4456" s="51" t="str">
        <f>IF(ISBLANK(LeaveTracker[[#This Row],[Employee Name]]),"-----",VLOOKUP(LeaveTracker[[#This Row],[Employee Name]],Employees[[Employee Name]:[Office]],7))</f>
        <v>-----</v>
      </c>
      <c r="F4456" s="51" t="str">
        <f>IF(ISBLANK(LeaveTracker[[#This Row],[Employee Name]]),"-----",VLOOKUP(LeaveTracker[[#This Row],[Employee Name]],Employees[[Employee Name]:[Office]],6))</f>
        <v>-----</v>
      </c>
      <c r="G4456" s="24"/>
      <c r="H4456" s="24"/>
      <c r="I4456" s="57"/>
      <c r="K4456" s="51" t="str">
        <f ca="1">LeaveTracker[[#This Row],[Days]]&amp;" "&amp;LeaveTracker[[#This Row],[Type of Leave]]</f>
        <v xml:space="preserve">0 </v>
      </c>
      <c r="L4456" s="23">
        <f ca="1">NETWORKDAYS(LeaveTracker[[#This Row],[Start Date]],LeaveTracker[[#This Row],[End Date]],lstHolidays)</f>
        <v>0</v>
      </c>
      <c r="M4456" s="27"/>
    </row>
    <row r="4457" spans="4:13" ht="30" customHeight="1" x14ac:dyDescent="0.3">
      <c r="D4457" s="19"/>
      <c r="E4457" s="51" t="str">
        <f>IF(ISBLANK(LeaveTracker[[#This Row],[Employee Name]]),"-----",VLOOKUP(LeaveTracker[[#This Row],[Employee Name]],Employees[[Employee Name]:[Office]],7))</f>
        <v>-----</v>
      </c>
      <c r="F4457" s="51" t="str">
        <f>IF(ISBLANK(LeaveTracker[[#This Row],[Employee Name]]),"-----",VLOOKUP(LeaveTracker[[#This Row],[Employee Name]],Employees[[Employee Name]:[Office]],6))</f>
        <v>-----</v>
      </c>
      <c r="G4457" s="24"/>
      <c r="H4457" s="24"/>
      <c r="I4457" s="57"/>
      <c r="K4457" s="51" t="str">
        <f ca="1">LeaveTracker[[#This Row],[Days]]&amp;" "&amp;LeaveTracker[[#This Row],[Type of Leave]]</f>
        <v xml:space="preserve">0 </v>
      </c>
      <c r="L4457" s="23">
        <f ca="1">NETWORKDAYS(LeaveTracker[[#This Row],[Start Date]],LeaveTracker[[#This Row],[End Date]],lstHolidays)</f>
        <v>0</v>
      </c>
      <c r="M4457" s="27"/>
    </row>
    <row r="4458" spans="4:13" ht="30" customHeight="1" x14ac:dyDescent="0.3">
      <c r="D4458" s="19"/>
      <c r="E4458" s="51" t="str">
        <f>IF(ISBLANK(LeaveTracker[[#This Row],[Employee Name]]),"-----",VLOOKUP(LeaveTracker[[#This Row],[Employee Name]],Employees[[Employee Name]:[Office]],7))</f>
        <v>-----</v>
      </c>
      <c r="F4458" s="51" t="str">
        <f>IF(ISBLANK(LeaveTracker[[#This Row],[Employee Name]]),"-----",VLOOKUP(LeaveTracker[[#This Row],[Employee Name]],Employees[[Employee Name]:[Office]],6))</f>
        <v>-----</v>
      </c>
      <c r="G4458" s="24"/>
      <c r="H4458" s="24"/>
      <c r="I4458" s="57"/>
      <c r="K4458" s="51" t="str">
        <f ca="1">LeaveTracker[[#This Row],[Days]]&amp;" "&amp;LeaveTracker[[#This Row],[Type of Leave]]</f>
        <v xml:space="preserve">0 </v>
      </c>
      <c r="L4458" s="23">
        <f ca="1">NETWORKDAYS(LeaveTracker[[#This Row],[Start Date]],LeaveTracker[[#This Row],[End Date]],lstHolidays)</f>
        <v>0</v>
      </c>
      <c r="M4458" s="27"/>
    </row>
    <row r="4459" spans="4:13" ht="30" customHeight="1" x14ac:dyDescent="0.3">
      <c r="D4459" s="19"/>
      <c r="E4459" s="51" t="str">
        <f>IF(ISBLANK(LeaveTracker[[#This Row],[Employee Name]]),"-----",VLOOKUP(LeaveTracker[[#This Row],[Employee Name]],Employees[[Employee Name]:[Office]],7))</f>
        <v>-----</v>
      </c>
      <c r="F4459" s="51" t="str">
        <f>IF(ISBLANK(LeaveTracker[[#This Row],[Employee Name]]),"-----",VLOOKUP(LeaveTracker[[#This Row],[Employee Name]],Employees[[Employee Name]:[Office]],6))</f>
        <v>-----</v>
      </c>
      <c r="G4459" s="24"/>
      <c r="H4459" s="24"/>
      <c r="I4459" s="57"/>
      <c r="K4459" s="51" t="str">
        <f ca="1">LeaveTracker[[#This Row],[Days]]&amp;" "&amp;LeaveTracker[[#This Row],[Type of Leave]]</f>
        <v xml:space="preserve">0 </v>
      </c>
      <c r="L4459" s="23">
        <f ca="1">NETWORKDAYS(LeaveTracker[[#This Row],[Start Date]],LeaveTracker[[#This Row],[End Date]],lstHolidays)</f>
        <v>0</v>
      </c>
      <c r="M4459" s="27"/>
    </row>
    <row r="4460" spans="4:13" ht="30" customHeight="1" x14ac:dyDescent="0.3">
      <c r="D4460" s="19"/>
      <c r="E4460" s="51" t="str">
        <f>IF(ISBLANK(LeaveTracker[[#This Row],[Employee Name]]),"-----",VLOOKUP(LeaveTracker[[#This Row],[Employee Name]],Employees[[Employee Name]:[Office]],7))</f>
        <v>-----</v>
      </c>
      <c r="F4460" s="51" t="str">
        <f>IF(ISBLANK(LeaveTracker[[#This Row],[Employee Name]]),"-----",VLOOKUP(LeaveTracker[[#This Row],[Employee Name]],Employees[[Employee Name]:[Office]],6))</f>
        <v>-----</v>
      </c>
      <c r="G4460" s="24"/>
      <c r="H4460" s="24"/>
      <c r="I4460" s="57"/>
      <c r="K4460" s="51" t="str">
        <f ca="1">LeaveTracker[[#This Row],[Days]]&amp;" "&amp;LeaveTracker[[#This Row],[Type of Leave]]</f>
        <v xml:space="preserve">0 </v>
      </c>
      <c r="L4460" s="23">
        <f ca="1">NETWORKDAYS(LeaveTracker[[#This Row],[Start Date]],LeaveTracker[[#This Row],[End Date]],lstHolidays)</f>
        <v>0</v>
      </c>
      <c r="M4460" s="27"/>
    </row>
    <row r="4461" spans="4:13" ht="30" customHeight="1" x14ac:dyDescent="0.3">
      <c r="D4461" s="19"/>
      <c r="E4461" s="51" t="str">
        <f>IF(ISBLANK(LeaveTracker[[#This Row],[Employee Name]]),"-----",VLOOKUP(LeaveTracker[[#This Row],[Employee Name]],Employees[[Employee Name]:[Office]],7))</f>
        <v>-----</v>
      </c>
      <c r="F4461" s="51" t="str">
        <f>IF(ISBLANK(LeaveTracker[[#This Row],[Employee Name]]),"-----",VLOOKUP(LeaveTracker[[#This Row],[Employee Name]],Employees[[Employee Name]:[Office]],6))</f>
        <v>-----</v>
      </c>
      <c r="G4461" s="24"/>
      <c r="H4461" s="24"/>
      <c r="I4461" s="57"/>
      <c r="K4461" s="51" t="str">
        <f ca="1">LeaveTracker[[#This Row],[Days]]&amp;" "&amp;LeaveTracker[[#This Row],[Type of Leave]]</f>
        <v xml:space="preserve">0 </v>
      </c>
      <c r="L4461" s="23">
        <f ca="1">NETWORKDAYS(LeaveTracker[[#This Row],[Start Date]],LeaveTracker[[#This Row],[End Date]],lstHolidays)</f>
        <v>0</v>
      </c>
      <c r="M4461" s="27"/>
    </row>
    <row r="4462" spans="4:13" ht="30" customHeight="1" x14ac:dyDescent="0.3">
      <c r="D4462" s="19"/>
      <c r="E4462" s="51" t="str">
        <f>IF(ISBLANK(LeaveTracker[[#This Row],[Employee Name]]),"-----",VLOOKUP(LeaveTracker[[#This Row],[Employee Name]],Employees[[Employee Name]:[Office]],7))</f>
        <v>-----</v>
      </c>
      <c r="F4462" s="51" t="str">
        <f>IF(ISBLANK(LeaveTracker[[#This Row],[Employee Name]]),"-----",VLOOKUP(LeaveTracker[[#This Row],[Employee Name]],Employees[[Employee Name]:[Office]],6))</f>
        <v>-----</v>
      </c>
      <c r="G4462" s="24"/>
      <c r="H4462" s="24"/>
      <c r="I4462" s="57"/>
      <c r="K4462" s="51" t="str">
        <f ca="1">LeaveTracker[[#This Row],[Days]]&amp;" "&amp;LeaveTracker[[#This Row],[Type of Leave]]</f>
        <v xml:space="preserve">0 </v>
      </c>
      <c r="L4462" s="23">
        <f ca="1">NETWORKDAYS(LeaveTracker[[#This Row],[Start Date]],LeaveTracker[[#This Row],[End Date]],lstHolidays)</f>
        <v>0</v>
      </c>
      <c r="M4462" s="27"/>
    </row>
    <row r="4463" spans="4:13" ht="30" customHeight="1" x14ac:dyDescent="0.3">
      <c r="D4463" s="19"/>
      <c r="E4463" s="51" t="str">
        <f>IF(ISBLANK(LeaveTracker[[#This Row],[Employee Name]]),"-----",VLOOKUP(LeaveTracker[[#This Row],[Employee Name]],Employees[[Employee Name]:[Office]],7))</f>
        <v>-----</v>
      </c>
      <c r="F4463" s="51" t="str">
        <f>IF(ISBLANK(LeaveTracker[[#This Row],[Employee Name]]),"-----",VLOOKUP(LeaveTracker[[#This Row],[Employee Name]],Employees[[Employee Name]:[Office]],6))</f>
        <v>-----</v>
      </c>
      <c r="G4463" s="24"/>
      <c r="H4463" s="24"/>
      <c r="I4463" s="57"/>
      <c r="K4463" s="51" t="str">
        <f ca="1">LeaveTracker[[#This Row],[Days]]&amp;" "&amp;LeaveTracker[[#This Row],[Type of Leave]]</f>
        <v xml:space="preserve">0 </v>
      </c>
      <c r="L4463" s="23">
        <f ca="1">NETWORKDAYS(LeaveTracker[[#This Row],[Start Date]],LeaveTracker[[#This Row],[End Date]],lstHolidays)</f>
        <v>0</v>
      </c>
      <c r="M4463" s="27"/>
    </row>
    <row r="4464" spans="4:13" ht="30" customHeight="1" x14ac:dyDescent="0.3">
      <c r="D4464" s="19"/>
      <c r="E4464" s="51" t="str">
        <f>IF(ISBLANK(LeaveTracker[[#This Row],[Employee Name]]),"-----",VLOOKUP(LeaveTracker[[#This Row],[Employee Name]],Employees[[Employee Name]:[Office]],7))</f>
        <v>-----</v>
      </c>
      <c r="F4464" s="51" t="str">
        <f>IF(ISBLANK(LeaveTracker[[#This Row],[Employee Name]]),"-----",VLOOKUP(LeaveTracker[[#This Row],[Employee Name]],Employees[[Employee Name]:[Office]],6))</f>
        <v>-----</v>
      </c>
      <c r="G4464" s="24"/>
      <c r="H4464" s="24"/>
      <c r="I4464" s="57"/>
      <c r="K4464" s="51" t="str">
        <f ca="1">LeaveTracker[[#This Row],[Days]]&amp;" "&amp;LeaveTracker[[#This Row],[Type of Leave]]</f>
        <v xml:space="preserve">0 </v>
      </c>
      <c r="L4464" s="23">
        <f ca="1">NETWORKDAYS(LeaveTracker[[#This Row],[Start Date]],LeaveTracker[[#This Row],[End Date]],lstHolidays)</f>
        <v>0</v>
      </c>
      <c r="M4464" s="27"/>
    </row>
    <row r="4465" spans="4:13" ht="30" customHeight="1" x14ac:dyDescent="0.3">
      <c r="D4465" s="19"/>
      <c r="E4465" s="51" t="str">
        <f>IF(ISBLANK(LeaveTracker[[#This Row],[Employee Name]]),"-----",VLOOKUP(LeaveTracker[[#This Row],[Employee Name]],Employees[[Employee Name]:[Office]],7))</f>
        <v>-----</v>
      </c>
      <c r="F4465" s="51" t="str">
        <f>IF(ISBLANK(LeaveTracker[[#This Row],[Employee Name]]),"-----",VLOOKUP(LeaveTracker[[#This Row],[Employee Name]],Employees[[Employee Name]:[Office]],6))</f>
        <v>-----</v>
      </c>
      <c r="G4465" s="24"/>
      <c r="H4465" s="24"/>
      <c r="I4465" s="57"/>
      <c r="K4465" s="51" t="str">
        <f ca="1">LeaveTracker[[#This Row],[Days]]&amp;" "&amp;LeaveTracker[[#This Row],[Type of Leave]]</f>
        <v xml:space="preserve">0 </v>
      </c>
      <c r="L4465" s="23">
        <f ca="1">NETWORKDAYS(LeaveTracker[[#This Row],[Start Date]],LeaveTracker[[#This Row],[End Date]],lstHolidays)</f>
        <v>0</v>
      </c>
      <c r="M4465" s="27"/>
    </row>
    <row r="4466" spans="4:13" ht="30" customHeight="1" x14ac:dyDescent="0.3">
      <c r="D4466" s="19"/>
      <c r="E4466" s="51" t="str">
        <f>IF(ISBLANK(LeaveTracker[[#This Row],[Employee Name]]),"-----",VLOOKUP(LeaveTracker[[#This Row],[Employee Name]],Employees[[Employee Name]:[Office]],7))</f>
        <v>-----</v>
      </c>
      <c r="F4466" s="51" t="str">
        <f>IF(ISBLANK(LeaveTracker[[#This Row],[Employee Name]]),"-----",VLOOKUP(LeaveTracker[[#This Row],[Employee Name]],Employees[[Employee Name]:[Office]],6))</f>
        <v>-----</v>
      </c>
      <c r="G4466" s="24"/>
      <c r="H4466" s="24"/>
      <c r="I4466" s="57"/>
      <c r="K4466" s="51" t="str">
        <f ca="1">LeaveTracker[[#This Row],[Days]]&amp;" "&amp;LeaveTracker[[#This Row],[Type of Leave]]</f>
        <v xml:space="preserve">0 </v>
      </c>
      <c r="L4466" s="23">
        <f ca="1">NETWORKDAYS(LeaveTracker[[#This Row],[Start Date]],LeaveTracker[[#This Row],[End Date]],lstHolidays)</f>
        <v>0</v>
      </c>
      <c r="M4466" s="27"/>
    </row>
    <row r="4467" spans="4:13" ht="30" customHeight="1" x14ac:dyDescent="0.3">
      <c r="D4467" s="19"/>
      <c r="E4467" s="51" t="str">
        <f>IF(ISBLANK(LeaveTracker[[#This Row],[Employee Name]]),"-----",VLOOKUP(LeaveTracker[[#This Row],[Employee Name]],Employees[[Employee Name]:[Office]],7))</f>
        <v>-----</v>
      </c>
      <c r="F4467" s="51" t="str">
        <f>IF(ISBLANK(LeaveTracker[[#This Row],[Employee Name]]),"-----",VLOOKUP(LeaveTracker[[#This Row],[Employee Name]],Employees[[Employee Name]:[Office]],6))</f>
        <v>-----</v>
      </c>
      <c r="G4467" s="24"/>
      <c r="H4467" s="24"/>
      <c r="I4467" s="57"/>
      <c r="K4467" s="51" t="str">
        <f ca="1">LeaveTracker[[#This Row],[Days]]&amp;" "&amp;LeaveTracker[[#This Row],[Type of Leave]]</f>
        <v xml:space="preserve">0 </v>
      </c>
      <c r="L4467" s="23">
        <f ca="1">NETWORKDAYS(LeaveTracker[[#This Row],[Start Date]],LeaveTracker[[#This Row],[End Date]],lstHolidays)</f>
        <v>0</v>
      </c>
      <c r="M4467" s="27"/>
    </row>
    <row r="4468" spans="4:13" ht="30" customHeight="1" x14ac:dyDescent="0.3">
      <c r="D4468" s="19"/>
      <c r="E4468" s="51" t="str">
        <f>IF(ISBLANK(LeaveTracker[[#This Row],[Employee Name]]),"-----",VLOOKUP(LeaveTracker[[#This Row],[Employee Name]],Employees[[Employee Name]:[Office]],7))</f>
        <v>-----</v>
      </c>
      <c r="F4468" s="51" t="str">
        <f>IF(ISBLANK(LeaveTracker[[#This Row],[Employee Name]]),"-----",VLOOKUP(LeaveTracker[[#This Row],[Employee Name]],Employees[[Employee Name]:[Office]],6))</f>
        <v>-----</v>
      </c>
      <c r="G4468" s="24"/>
      <c r="H4468" s="24"/>
      <c r="I4468" s="57"/>
      <c r="K4468" s="51" t="str">
        <f ca="1">LeaveTracker[[#This Row],[Days]]&amp;" "&amp;LeaveTracker[[#This Row],[Type of Leave]]</f>
        <v xml:space="preserve">0 </v>
      </c>
      <c r="L4468" s="23">
        <f ca="1">NETWORKDAYS(LeaveTracker[[#This Row],[Start Date]],LeaveTracker[[#This Row],[End Date]],lstHolidays)</f>
        <v>0</v>
      </c>
      <c r="M4468" s="27"/>
    </row>
    <row r="4469" spans="4:13" ht="30" customHeight="1" x14ac:dyDescent="0.3">
      <c r="D4469" s="19"/>
      <c r="E4469" s="51" t="str">
        <f>IF(ISBLANK(LeaveTracker[[#This Row],[Employee Name]]),"-----",VLOOKUP(LeaveTracker[[#This Row],[Employee Name]],Employees[[Employee Name]:[Office]],7))</f>
        <v>-----</v>
      </c>
      <c r="F4469" s="51" t="str">
        <f>IF(ISBLANK(LeaveTracker[[#This Row],[Employee Name]]),"-----",VLOOKUP(LeaveTracker[[#This Row],[Employee Name]],Employees[[Employee Name]:[Office]],6))</f>
        <v>-----</v>
      </c>
      <c r="G4469" s="24"/>
      <c r="H4469" s="24"/>
      <c r="I4469" s="57"/>
      <c r="K4469" s="51" t="str">
        <f ca="1">LeaveTracker[[#This Row],[Days]]&amp;" "&amp;LeaveTracker[[#This Row],[Type of Leave]]</f>
        <v xml:space="preserve">0 </v>
      </c>
      <c r="L4469" s="23">
        <f ca="1">NETWORKDAYS(LeaveTracker[[#This Row],[Start Date]],LeaveTracker[[#This Row],[End Date]],lstHolidays)</f>
        <v>0</v>
      </c>
      <c r="M4469" s="27"/>
    </row>
    <row r="4470" spans="4:13" ht="30" customHeight="1" x14ac:dyDescent="0.3">
      <c r="D4470" s="19"/>
      <c r="E4470" s="51" t="str">
        <f>IF(ISBLANK(LeaveTracker[[#This Row],[Employee Name]]),"-----",VLOOKUP(LeaveTracker[[#This Row],[Employee Name]],Employees[[Employee Name]:[Office]],7))</f>
        <v>-----</v>
      </c>
      <c r="F4470" s="51" t="str">
        <f>IF(ISBLANK(LeaveTracker[[#This Row],[Employee Name]]),"-----",VLOOKUP(LeaveTracker[[#This Row],[Employee Name]],Employees[[Employee Name]:[Office]],6))</f>
        <v>-----</v>
      </c>
      <c r="G4470" s="24"/>
      <c r="H4470" s="24"/>
      <c r="I4470" s="57"/>
      <c r="K4470" s="51" t="str">
        <f ca="1">LeaveTracker[[#This Row],[Days]]&amp;" "&amp;LeaveTracker[[#This Row],[Type of Leave]]</f>
        <v xml:space="preserve">0 </v>
      </c>
      <c r="L4470" s="23">
        <f ca="1">NETWORKDAYS(LeaveTracker[[#This Row],[Start Date]],LeaveTracker[[#This Row],[End Date]],lstHolidays)</f>
        <v>0</v>
      </c>
      <c r="M4470" s="27"/>
    </row>
    <row r="4471" spans="4:13" ht="30" customHeight="1" x14ac:dyDescent="0.3">
      <c r="D4471" s="19"/>
      <c r="E4471" s="51" t="str">
        <f>IF(ISBLANK(LeaveTracker[[#This Row],[Employee Name]]),"-----",VLOOKUP(LeaveTracker[[#This Row],[Employee Name]],Employees[[Employee Name]:[Office]],7))</f>
        <v>-----</v>
      </c>
      <c r="F4471" s="51" t="str">
        <f>IF(ISBLANK(LeaveTracker[[#This Row],[Employee Name]]),"-----",VLOOKUP(LeaveTracker[[#This Row],[Employee Name]],Employees[[Employee Name]:[Office]],6))</f>
        <v>-----</v>
      </c>
      <c r="G4471" s="24"/>
      <c r="H4471" s="24"/>
      <c r="I4471" s="57"/>
      <c r="K4471" s="51" t="str">
        <f ca="1">LeaveTracker[[#This Row],[Days]]&amp;" "&amp;LeaveTracker[[#This Row],[Type of Leave]]</f>
        <v xml:space="preserve">0 </v>
      </c>
      <c r="L4471" s="23">
        <f ca="1">NETWORKDAYS(LeaveTracker[[#This Row],[Start Date]],LeaveTracker[[#This Row],[End Date]],lstHolidays)</f>
        <v>0</v>
      </c>
      <c r="M4471" s="27"/>
    </row>
    <row r="4472" spans="4:13" ht="30" customHeight="1" x14ac:dyDescent="0.3">
      <c r="D4472" s="19"/>
      <c r="E4472" s="51" t="str">
        <f>IF(ISBLANK(LeaveTracker[[#This Row],[Employee Name]]),"-----",VLOOKUP(LeaveTracker[[#This Row],[Employee Name]],Employees[[Employee Name]:[Office]],7))</f>
        <v>-----</v>
      </c>
      <c r="F4472" s="51" t="str">
        <f>IF(ISBLANK(LeaveTracker[[#This Row],[Employee Name]]),"-----",VLOOKUP(LeaveTracker[[#This Row],[Employee Name]],Employees[[Employee Name]:[Office]],6))</f>
        <v>-----</v>
      </c>
      <c r="G4472" s="24"/>
      <c r="H4472" s="24"/>
      <c r="I4472" s="57"/>
      <c r="K4472" s="51" t="str">
        <f ca="1">LeaveTracker[[#This Row],[Days]]&amp;" "&amp;LeaveTracker[[#This Row],[Type of Leave]]</f>
        <v xml:space="preserve">0 </v>
      </c>
      <c r="L4472" s="23">
        <f ca="1">NETWORKDAYS(LeaveTracker[[#This Row],[Start Date]],LeaveTracker[[#This Row],[End Date]],lstHolidays)</f>
        <v>0</v>
      </c>
      <c r="M4472" s="27"/>
    </row>
    <row r="4473" spans="4:13" ht="30" customHeight="1" x14ac:dyDescent="0.3">
      <c r="D4473" s="19"/>
      <c r="E4473" s="51" t="str">
        <f>IF(ISBLANK(LeaveTracker[[#This Row],[Employee Name]]),"-----",VLOOKUP(LeaveTracker[[#This Row],[Employee Name]],Employees[[Employee Name]:[Office]],7))</f>
        <v>-----</v>
      </c>
      <c r="F4473" s="51" t="str">
        <f>IF(ISBLANK(LeaveTracker[[#This Row],[Employee Name]]),"-----",VLOOKUP(LeaveTracker[[#This Row],[Employee Name]],Employees[[Employee Name]:[Office]],6))</f>
        <v>-----</v>
      </c>
      <c r="G4473" s="24"/>
      <c r="H4473" s="24"/>
      <c r="I4473" s="57"/>
      <c r="K4473" s="51" t="str">
        <f ca="1">LeaveTracker[[#This Row],[Days]]&amp;" "&amp;LeaveTracker[[#This Row],[Type of Leave]]</f>
        <v xml:space="preserve">0 </v>
      </c>
      <c r="L4473" s="23">
        <f ca="1">NETWORKDAYS(LeaveTracker[[#This Row],[Start Date]],LeaveTracker[[#This Row],[End Date]],lstHolidays)</f>
        <v>0</v>
      </c>
      <c r="M4473" s="27"/>
    </row>
    <row r="4474" spans="4:13" ht="30" customHeight="1" x14ac:dyDescent="0.3">
      <c r="D4474" s="19"/>
      <c r="E4474" s="51" t="str">
        <f>IF(ISBLANK(LeaveTracker[[#This Row],[Employee Name]]),"-----",VLOOKUP(LeaveTracker[[#This Row],[Employee Name]],Employees[[Employee Name]:[Office]],7))</f>
        <v>-----</v>
      </c>
      <c r="F4474" s="51" t="str">
        <f>IF(ISBLANK(LeaveTracker[[#This Row],[Employee Name]]),"-----",VLOOKUP(LeaveTracker[[#This Row],[Employee Name]],Employees[[Employee Name]:[Office]],6))</f>
        <v>-----</v>
      </c>
      <c r="G4474" s="24"/>
      <c r="H4474" s="24"/>
      <c r="I4474" s="57"/>
      <c r="K4474" s="51" t="str">
        <f ca="1">LeaveTracker[[#This Row],[Days]]&amp;" "&amp;LeaveTracker[[#This Row],[Type of Leave]]</f>
        <v xml:space="preserve">0 </v>
      </c>
      <c r="L4474" s="23">
        <f ca="1">NETWORKDAYS(LeaveTracker[[#This Row],[Start Date]],LeaveTracker[[#This Row],[End Date]],lstHolidays)</f>
        <v>0</v>
      </c>
      <c r="M4474" s="27"/>
    </row>
    <row r="4475" spans="4:13" ht="30" customHeight="1" x14ac:dyDescent="0.3">
      <c r="D4475" s="19"/>
      <c r="E4475" s="51" t="str">
        <f>IF(ISBLANK(LeaveTracker[[#This Row],[Employee Name]]),"-----",VLOOKUP(LeaveTracker[[#This Row],[Employee Name]],Employees[[Employee Name]:[Office]],7))</f>
        <v>-----</v>
      </c>
      <c r="F4475" s="51" t="str">
        <f>IF(ISBLANK(LeaveTracker[[#This Row],[Employee Name]]),"-----",VLOOKUP(LeaveTracker[[#This Row],[Employee Name]],Employees[[Employee Name]:[Office]],6))</f>
        <v>-----</v>
      </c>
      <c r="G4475" s="24"/>
      <c r="H4475" s="24"/>
      <c r="I4475" s="57"/>
      <c r="K4475" s="51" t="str">
        <f ca="1">LeaveTracker[[#This Row],[Days]]&amp;" "&amp;LeaveTracker[[#This Row],[Type of Leave]]</f>
        <v xml:space="preserve">0 </v>
      </c>
      <c r="L4475" s="23">
        <f ca="1">NETWORKDAYS(LeaveTracker[[#This Row],[Start Date]],LeaveTracker[[#This Row],[End Date]],lstHolidays)</f>
        <v>0</v>
      </c>
      <c r="M4475" s="27"/>
    </row>
    <row r="4476" spans="4:13" ht="30" customHeight="1" x14ac:dyDescent="0.3">
      <c r="D4476" s="19"/>
      <c r="E4476" s="51" t="str">
        <f>IF(ISBLANK(LeaveTracker[[#This Row],[Employee Name]]),"-----",VLOOKUP(LeaveTracker[[#This Row],[Employee Name]],Employees[[Employee Name]:[Office]],7))</f>
        <v>-----</v>
      </c>
      <c r="F4476" s="51" t="str">
        <f>IF(ISBLANK(LeaveTracker[[#This Row],[Employee Name]]),"-----",VLOOKUP(LeaveTracker[[#This Row],[Employee Name]],Employees[[Employee Name]:[Office]],6))</f>
        <v>-----</v>
      </c>
      <c r="G4476" s="24"/>
      <c r="H4476" s="24"/>
      <c r="I4476" s="57"/>
      <c r="K4476" s="51" t="str">
        <f ca="1">LeaveTracker[[#This Row],[Days]]&amp;" "&amp;LeaveTracker[[#This Row],[Type of Leave]]</f>
        <v xml:space="preserve">0 </v>
      </c>
      <c r="L4476" s="23">
        <f ca="1">NETWORKDAYS(LeaveTracker[[#This Row],[Start Date]],LeaveTracker[[#This Row],[End Date]],lstHolidays)</f>
        <v>0</v>
      </c>
      <c r="M4476" s="27"/>
    </row>
    <row r="4477" spans="4:13" ht="30" customHeight="1" x14ac:dyDescent="0.3">
      <c r="D4477" s="19"/>
      <c r="E4477" s="51" t="str">
        <f>IF(ISBLANK(LeaveTracker[[#This Row],[Employee Name]]),"-----",VLOOKUP(LeaveTracker[[#This Row],[Employee Name]],Employees[[Employee Name]:[Office]],7))</f>
        <v>-----</v>
      </c>
      <c r="F4477" s="51" t="str">
        <f>IF(ISBLANK(LeaveTracker[[#This Row],[Employee Name]]),"-----",VLOOKUP(LeaveTracker[[#This Row],[Employee Name]],Employees[[Employee Name]:[Office]],6))</f>
        <v>-----</v>
      </c>
      <c r="G4477" s="24"/>
      <c r="H4477" s="24"/>
      <c r="I4477" s="57"/>
      <c r="K4477" s="51" t="str">
        <f ca="1">LeaveTracker[[#This Row],[Days]]&amp;" "&amp;LeaveTracker[[#This Row],[Type of Leave]]</f>
        <v xml:space="preserve">0 </v>
      </c>
      <c r="L4477" s="23">
        <f ca="1">NETWORKDAYS(LeaveTracker[[#This Row],[Start Date]],LeaveTracker[[#This Row],[End Date]],lstHolidays)</f>
        <v>0</v>
      </c>
      <c r="M4477" s="27"/>
    </row>
    <row r="4478" spans="4:13" ht="30" customHeight="1" x14ac:dyDescent="0.3">
      <c r="D4478" s="19"/>
      <c r="E4478" s="51" t="str">
        <f>IF(ISBLANK(LeaveTracker[[#This Row],[Employee Name]]),"-----",VLOOKUP(LeaveTracker[[#This Row],[Employee Name]],Employees[[Employee Name]:[Office]],7))</f>
        <v>-----</v>
      </c>
      <c r="F4478" s="51" t="str">
        <f>IF(ISBLANK(LeaveTracker[[#This Row],[Employee Name]]),"-----",VLOOKUP(LeaveTracker[[#This Row],[Employee Name]],Employees[[Employee Name]:[Office]],6))</f>
        <v>-----</v>
      </c>
      <c r="G4478" s="24"/>
      <c r="H4478" s="24"/>
      <c r="I4478" s="57"/>
      <c r="K4478" s="51" t="str">
        <f ca="1">LeaveTracker[[#This Row],[Days]]&amp;" "&amp;LeaveTracker[[#This Row],[Type of Leave]]</f>
        <v xml:space="preserve">0 </v>
      </c>
      <c r="L4478" s="23">
        <f ca="1">NETWORKDAYS(LeaveTracker[[#This Row],[Start Date]],LeaveTracker[[#This Row],[End Date]],lstHolidays)</f>
        <v>0</v>
      </c>
      <c r="M4478" s="27"/>
    </row>
    <row r="4479" spans="4:13" ht="30" customHeight="1" x14ac:dyDescent="0.3">
      <c r="D4479" s="19"/>
      <c r="E4479" s="51" t="str">
        <f>IF(ISBLANK(LeaveTracker[[#This Row],[Employee Name]]),"-----",VLOOKUP(LeaveTracker[[#This Row],[Employee Name]],Employees[[Employee Name]:[Office]],7))</f>
        <v>-----</v>
      </c>
      <c r="F4479" s="51" t="str">
        <f>IF(ISBLANK(LeaveTracker[[#This Row],[Employee Name]]),"-----",VLOOKUP(LeaveTracker[[#This Row],[Employee Name]],Employees[[Employee Name]:[Office]],6))</f>
        <v>-----</v>
      </c>
      <c r="G4479" s="24"/>
      <c r="H4479" s="24"/>
      <c r="I4479" s="57"/>
      <c r="K4479" s="51" t="str">
        <f ca="1">LeaveTracker[[#This Row],[Days]]&amp;" "&amp;LeaveTracker[[#This Row],[Type of Leave]]</f>
        <v xml:space="preserve">0 </v>
      </c>
      <c r="L4479" s="23">
        <f ca="1">NETWORKDAYS(LeaveTracker[[#This Row],[Start Date]],LeaveTracker[[#This Row],[End Date]],lstHolidays)</f>
        <v>0</v>
      </c>
      <c r="M4479" s="27"/>
    </row>
    <row r="4480" spans="4:13" ht="30" customHeight="1" x14ac:dyDescent="0.3">
      <c r="D4480" s="19"/>
      <c r="E4480" s="51" t="str">
        <f>IF(ISBLANK(LeaveTracker[[#This Row],[Employee Name]]),"-----",VLOOKUP(LeaveTracker[[#This Row],[Employee Name]],Employees[[Employee Name]:[Office]],7))</f>
        <v>-----</v>
      </c>
      <c r="F4480" s="51" t="str">
        <f>IF(ISBLANK(LeaveTracker[[#This Row],[Employee Name]]),"-----",VLOOKUP(LeaveTracker[[#This Row],[Employee Name]],Employees[[Employee Name]:[Office]],6))</f>
        <v>-----</v>
      </c>
      <c r="G4480" s="24"/>
      <c r="H4480" s="24"/>
      <c r="I4480" s="57"/>
      <c r="K4480" s="51" t="str">
        <f ca="1">LeaveTracker[[#This Row],[Days]]&amp;" "&amp;LeaveTracker[[#This Row],[Type of Leave]]</f>
        <v xml:space="preserve">0 </v>
      </c>
      <c r="L4480" s="23">
        <f ca="1">NETWORKDAYS(LeaveTracker[[#This Row],[Start Date]],LeaveTracker[[#This Row],[End Date]],lstHolidays)</f>
        <v>0</v>
      </c>
      <c r="M4480" s="27"/>
    </row>
    <row r="4481" spans="4:13" ht="30" customHeight="1" x14ac:dyDescent="0.3">
      <c r="D4481" s="19"/>
      <c r="E4481" s="51" t="str">
        <f>IF(ISBLANK(LeaveTracker[[#This Row],[Employee Name]]),"-----",VLOOKUP(LeaveTracker[[#This Row],[Employee Name]],Employees[[Employee Name]:[Office]],7))</f>
        <v>-----</v>
      </c>
      <c r="F4481" s="51" t="str">
        <f>IF(ISBLANK(LeaveTracker[[#This Row],[Employee Name]]),"-----",VLOOKUP(LeaveTracker[[#This Row],[Employee Name]],Employees[[Employee Name]:[Office]],6))</f>
        <v>-----</v>
      </c>
      <c r="G4481" s="24"/>
      <c r="H4481" s="24"/>
      <c r="I4481" s="57"/>
      <c r="K4481" s="51" t="str">
        <f ca="1">LeaveTracker[[#This Row],[Days]]&amp;" "&amp;LeaveTracker[[#This Row],[Type of Leave]]</f>
        <v xml:space="preserve">0 </v>
      </c>
      <c r="L4481" s="23">
        <f ca="1">NETWORKDAYS(LeaveTracker[[#This Row],[Start Date]],LeaveTracker[[#This Row],[End Date]],lstHolidays)</f>
        <v>0</v>
      </c>
      <c r="M4481" s="27"/>
    </row>
    <row r="4482" spans="4:13" ht="30" customHeight="1" x14ac:dyDescent="0.3">
      <c r="D4482" s="19"/>
      <c r="E4482" s="51" t="str">
        <f>IF(ISBLANK(LeaveTracker[[#This Row],[Employee Name]]),"-----",VLOOKUP(LeaveTracker[[#This Row],[Employee Name]],Employees[[Employee Name]:[Office]],7))</f>
        <v>-----</v>
      </c>
      <c r="F4482" s="51" t="str">
        <f>IF(ISBLANK(LeaveTracker[[#This Row],[Employee Name]]),"-----",VLOOKUP(LeaveTracker[[#This Row],[Employee Name]],Employees[[Employee Name]:[Office]],6))</f>
        <v>-----</v>
      </c>
      <c r="G4482" s="24"/>
      <c r="H4482" s="24"/>
      <c r="I4482" s="57"/>
      <c r="K4482" s="51" t="str">
        <f ca="1">LeaveTracker[[#This Row],[Days]]&amp;" "&amp;LeaveTracker[[#This Row],[Type of Leave]]</f>
        <v xml:space="preserve">0 </v>
      </c>
      <c r="L4482" s="23">
        <f ca="1">NETWORKDAYS(LeaveTracker[[#This Row],[Start Date]],LeaveTracker[[#This Row],[End Date]],lstHolidays)</f>
        <v>0</v>
      </c>
      <c r="M4482" s="27"/>
    </row>
    <row r="4483" spans="4:13" ht="30" customHeight="1" x14ac:dyDescent="0.3">
      <c r="D4483" s="19"/>
      <c r="E4483" s="51" t="str">
        <f>IF(ISBLANK(LeaveTracker[[#This Row],[Employee Name]]),"-----",VLOOKUP(LeaveTracker[[#This Row],[Employee Name]],Employees[[Employee Name]:[Office]],7))</f>
        <v>-----</v>
      </c>
      <c r="F4483" s="51" t="str">
        <f>IF(ISBLANK(LeaveTracker[[#This Row],[Employee Name]]),"-----",VLOOKUP(LeaveTracker[[#This Row],[Employee Name]],Employees[[Employee Name]:[Office]],6))</f>
        <v>-----</v>
      </c>
      <c r="G4483" s="24"/>
      <c r="H4483" s="24"/>
      <c r="I4483" s="57"/>
      <c r="K4483" s="51" t="str">
        <f ca="1">LeaveTracker[[#This Row],[Days]]&amp;" "&amp;LeaveTracker[[#This Row],[Type of Leave]]</f>
        <v xml:space="preserve">0 </v>
      </c>
      <c r="L4483" s="23">
        <f ca="1">NETWORKDAYS(LeaveTracker[[#This Row],[Start Date]],LeaveTracker[[#This Row],[End Date]],lstHolidays)</f>
        <v>0</v>
      </c>
      <c r="M4483" s="27"/>
    </row>
    <row r="4484" spans="4:13" ht="30" customHeight="1" x14ac:dyDescent="0.3">
      <c r="D4484" s="19"/>
      <c r="E4484" s="51" t="str">
        <f>IF(ISBLANK(LeaveTracker[[#This Row],[Employee Name]]),"-----",VLOOKUP(LeaveTracker[[#This Row],[Employee Name]],Employees[[Employee Name]:[Office]],7))</f>
        <v>-----</v>
      </c>
      <c r="F4484" s="51" t="str">
        <f>IF(ISBLANK(LeaveTracker[[#This Row],[Employee Name]]),"-----",VLOOKUP(LeaveTracker[[#This Row],[Employee Name]],Employees[[Employee Name]:[Office]],6))</f>
        <v>-----</v>
      </c>
      <c r="G4484" s="24"/>
      <c r="H4484" s="24"/>
      <c r="I4484" s="57"/>
      <c r="K4484" s="51" t="str">
        <f ca="1">LeaveTracker[[#This Row],[Days]]&amp;" "&amp;LeaveTracker[[#This Row],[Type of Leave]]</f>
        <v xml:space="preserve">0 </v>
      </c>
      <c r="L4484" s="23">
        <f ca="1">NETWORKDAYS(LeaveTracker[[#This Row],[Start Date]],LeaveTracker[[#This Row],[End Date]],lstHolidays)</f>
        <v>0</v>
      </c>
      <c r="M4484" s="27"/>
    </row>
    <row r="4485" spans="4:13" ht="30" customHeight="1" x14ac:dyDescent="0.3">
      <c r="D4485" s="19"/>
      <c r="E4485" s="51" t="str">
        <f>IF(ISBLANK(LeaveTracker[[#This Row],[Employee Name]]),"-----",VLOOKUP(LeaveTracker[[#This Row],[Employee Name]],Employees[[Employee Name]:[Office]],7))</f>
        <v>-----</v>
      </c>
      <c r="F4485" s="51" t="str">
        <f>IF(ISBLANK(LeaveTracker[[#This Row],[Employee Name]]),"-----",VLOOKUP(LeaveTracker[[#This Row],[Employee Name]],Employees[[Employee Name]:[Office]],6))</f>
        <v>-----</v>
      </c>
      <c r="G4485" s="24"/>
      <c r="H4485" s="24"/>
      <c r="I4485" s="57"/>
      <c r="K4485" s="51" t="str">
        <f ca="1">LeaveTracker[[#This Row],[Days]]&amp;" "&amp;LeaveTracker[[#This Row],[Type of Leave]]</f>
        <v xml:space="preserve">0 </v>
      </c>
      <c r="L4485" s="23">
        <f ca="1">NETWORKDAYS(LeaveTracker[[#This Row],[Start Date]],LeaveTracker[[#This Row],[End Date]],lstHolidays)</f>
        <v>0</v>
      </c>
      <c r="M4485" s="27"/>
    </row>
    <row r="4486" spans="4:13" ht="30" customHeight="1" x14ac:dyDescent="0.3">
      <c r="D4486" s="19"/>
      <c r="E4486" s="51" t="str">
        <f>IF(ISBLANK(LeaveTracker[[#This Row],[Employee Name]]),"-----",VLOOKUP(LeaveTracker[[#This Row],[Employee Name]],Employees[[Employee Name]:[Office]],7))</f>
        <v>-----</v>
      </c>
      <c r="F4486" s="51" t="str">
        <f>IF(ISBLANK(LeaveTracker[[#This Row],[Employee Name]]),"-----",VLOOKUP(LeaveTracker[[#This Row],[Employee Name]],Employees[[Employee Name]:[Office]],6))</f>
        <v>-----</v>
      </c>
      <c r="G4486" s="24"/>
      <c r="H4486" s="24"/>
      <c r="I4486" s="57"/>
      <c r="K4486" s="51" t="str">
        <f ca="1">LeaveTracker[[#This Row],[Days]]&amp;" "&amp;LeaveTracker[[#This Row],[Type of Leave]]</f>
        <v xml:space="preserve">0 </v>
      </c>
      <c r="L4486" s="23">
        <f ca="1">NETWORKDAYS(LeaveTracker[[#This Row],[Start Date]],LeaveTracker[[#This Row],[End Date]],lstHolidays)</f>
        <v>0</v>
      </c>
      <c r="M4486" s="27"/>
    </row>
    <row r="4487" spans="4:13" ht="30" customHeight="1" x14ac:dyDescent="0.3">
      <c r="D4487" s="19"/>
      <c r="E4487" s="51" t="str">
        <f>IF(ISBLANK(LeaveTracker[[#This Row],[Employee Name]]),"-----",VLOOKUP(LeaveTracker[[#This Row],[Employee Name]],Employees[[Employee Name]:[Office]],7))</f>
        <v>-----</v>
      </c>
      <c r="F4487" s="51" t="str">
        <f>IF(ISBLANK(LeaveTracker[[#This Row],[Employee Name]]),"-----",VLOOKUP(LeaveTracker[[#This Row],[Employee Name]],Employees[[Employee Name]:[Office]],6))</f>
        <v>-----</v>
      </c>
      <c r="G4487" s="24"/>
      <c r="H4487" s="24"/>
      <c r="I4487" s="57"/>
      <c r="K4487" s="51" t="str">
        <f ca="1">LeaveTracker[[#This Row],[Days]]&amp;" "&amp;LeaveTracker[[#This Row],[Type of Leave]]</f>
        <v xml:space="preserve">0 </v>
      </c>
      <c r="L4487" s="23">
        <f ca="1">NETWORKDAYS(LeaveTracker[[#This Row],[Start Date]],LeaveTracker[[#This Row],[End Date]],lstHolidays)</f>
        <v>0</v>
      </c>
      <c r="M4487" s="27"/>
    </row>
    <row r="4488" spans="4:13" ht="30" customHeight="1" x14ac:dyDescent="0.3">
      <c r="D4488" s="19"/>
      <c r="E4488" s="51" t="str">
        <f>IF(ISBLANK(LeaveTracker[[#This Row],[Employee Name]]),"-----",VLOOKUP(LeaveTracker[[#This Row],[Employee Name]],Employees[[Employee Name]:[Office]],7))</f>
        <v>-----</v>
      </c>
      <c r="F4488" s="51" t="str">
        <f>IF(ISBLANK(LeaveTracker[[#This Row],[Employee Name]]),"-----",VLOOKUP(LeaveTracker[[#This Row],[Employee Name]],Employees[[Employee Name]:[Office]],6))</f>
        <v>-----</v>
      </c>
      <c r="G4488" s="24"/>
      <c r="H4488" s="24"/>
      <c r="I4488" s="57"/>
      <c r="K4488" s="51" t="str">
        <f ca="1">LeaveTracker[[#This Row],[Days]]&amp;" "&amp;LeaveTracker[[#This Row],[Type of Leave]]</f>
        <v xml:space="preserve">0 </v>
      </c>
      <c r="L4488" s="23">
        <f ca="1">NETWORKDAYS(LeaveTracker[[#This Row],[Start Date]],LeaveTracker[[#This Row],[End Date]],lstHolidays)</f>
        <v>0</v>
      </c>
      <c r="M4488" s="27"/>
    </row>
    <row r="4489" spans="4:13" ht="30" customHeight="1" x14ac:dyDescent="0.3">
      <c r="D4489" s="19"/>
      <c r="E4489" s="51" t="str">
        <f>IF(ISBLANK(LeaveTracker[[#This Row],[Employee Name]]),"-----",VLOOKUP(LeaveTracker[[#This Row],[Employee Name]],Employees[[Employee Name]:[Office]],7))</f>
        <v>-----</v>
      </c>
      <c r="F4489" s="51" t="str">
        <f>IF(ISBLANK(LeaveTracker[[#This Row],[Employee Name]]),"-----",VLOOKUP(LeaveTracker[[#This Row],[Employee Name]],Employees[[Employee Name]:[Office]],6))</f>
        <v>-----</v>
      </c>
      <c r="G4489" s="24"/>
      <c r="H4489" s="24"/>
      <c r="I4489" s="57"/>
      <c r="K4489" s="51" t="str">
        <f ca="1">LeaveTracker[[#This Row],[Days]]&amp;" "&amp;LeaveTracker[[#This Row],[Type of Leave]]</f>
        <v xml:space="preserve">0 </v>
      </c>
      <c r="L4489" s="23">
        <f ca="1">NETWORKDAYS(LeaveTracker[[#This Row],[Start Date]],LeaveTracker[[#This Row],[End Date]],lstHolidays)</f>
        <v>0</v>
      </c>
      <c r="M4489" s="27"/>
    </row>
    <row r="4490" spans="4:13" ht="30" customHeight="1" x14ac:dyDescent="0.3">
      <c r="D4490" s="19"/>
      <c r="E4490" s="51" t="str">
        <f>IF(ISBLANK(LeaveTracker[[#This Row],[Employee Name]]),"-----",VLOOKUP(LeaveTracker[[#This Row],[Employee Name]],Employees[[Employee Name]:[Office]],7))</f>
        <v>-----</v>
      </c>
      <c r="F4490" s="51" t="str">
        <f>IF(ISBLANK(LeaveTracker[[#This Row],[Employee Name]]),"-----",VLOOKUP(LeaveTracker[[#This Row],[Employee Name]],Employees[[Employee Name]:[Office]],6))</f>
        <v>-----</v>
      </c>
      <c r="G4490" s="24"/>
      <c r="H4490" s="24"/>
      <c r="I4490" s="57"/>
      <c r="K4490" s="51" t="str">
        <f ca="1">LeaveTracker[[#This Row],[Days]]&amp;" "&amp;LeaveTracker[[#This Row],[Type of Leave]]</f>
        <v xml:space="preserve">0 </v>
      </c>
      <c r="L4490" s="23">
        <f ca="1">NETWORKDAYS(LeaveTracker[[#This Row],[Start Date]],LeaveTracker[[#This Row],[End Date]],lstHolidays)</f>
        <v>0</v>
      </c>
      <c r="M4490" s="27"/>
    </row>
    <row r="4491" spans="4:13" ht="30" customHeight="1" x14ac:dyDescent="0.3">
      <c r="D4491" s="19"/>
      <c r="E4491" s="51" t="str">
        <f>IF(ISBLANK(LeaveTracker[[#This Row],[Employee Name]]),"-----",VLOOKUP(LeaveTracker[[#This Row],[Employee Name]],Employees[[Employee Name]:[Office]],7))</f>
        <v>-----</v>
      </c>
      <c r="F4491" s="51" t="str">
        <f>IF(ISBLANK(LeaveTracker[[#This Row],[Employee Name]]),"-----",VLOOKUP(LeaveTracker[[#This Row],[Employee Name]],Employees[[Employee Name]:[Office]],6))</f>
        <v>-----</v>
      </c>
      <c r="G4491" s="24"/>
      <c r="H4491" s="24"/>
      <c r="I4491" s="57"/>
      <c r="K4491" s="51" t="str">
        <f ca="1">LeaveTracker[[#This Row],[Days]]&amp;" "&amp;LeaveTracker[[#This Row],[Type of Leave]]</f>
        <v xml:space="preserve">0 </v>
      </c>
      <c r="L4491" s="23">
        <f ca="1">NETWORKDAYS(LeaveTracker[[#This Row],[Start Date]],LeaveTracker[[#This Row],[End Date]],lstHolidays)</f>
        <v>0</v>
      </c>
      <c r="M4491" s="27"/>
    </row>
    <row r="4492" spans="4:13" ht="30" customHeight="1" x14ac:dyDescent="0.3">
      <c r="D4492" s="19"/>
      <c r="E4492" s="51" t="str">
        <f>IF(ISBLANK(LeaveTracker[[#This Row],[Employee Name]]),"-----",VLOOKUP(LeaveTracker[[#This Row],[Employee Name]],Employees[[Employee Name]:[Office]],7))</f>
        <v>-----</v>
      </c>
      <c r="F4492" s="51" t="str">
        <f>IF(ISBLANK(LeaveTracker[[#This Row],[Employee Name]]),"-----",VLOOKUP(LeaveTracker[[#This Row],[Employee Name]],Employees[[Employee Name]:[Office]],6))</f>
        <v>-----</v>
      </c>
      <c r="G4492" s="24"/>
      <c r="H4492" s="24"/>
      <c r="I4492" s="57"/>
      <c r="K4492" s="51" t="str">
        <f ca="1">LeaveTracker[[#This Row],[Days]]&amp;" "&amp;LeaveTracker[[#This Row],[Type of Leave]]</f>
        <v xml:space="preserve">0 </v>
      </c>
      <c r="L4492" s="23">
        <f ca="1">NETWORKDAYS(LeaveTracker[[#This Row],[Start Date]],LeaveTracker[[#This Row],[End Date]],lstHolidays)</f>
        <v>0</v>
      </c>
      <c r="M4492" s="27"/>
    </row>
    <row r="4493" spans="4:13" ht="30" customHeight="1" x14ac:dyDescent="0.3">
      <c r="D4493" s="19"/>
      <c r="E4493" s="51" t="str">
        <f>IF(ISBLANK(LeaveTracker[[#This Row],[Employee Name]]),"-----",VLOOKUP(LeaveTracker[[#This Row],[Employee Name]],Employees[[Employee Name]:[Office]],7))</f>
        <v>-----</v>
      </c>
      <c r="F4493" s="51" t="str">
        <f>IF(ISBLANK(LeaveTracker[[#This Row],[Employee Name]]),"-----",VLOOKUP(LeaveTracker[[#This Row],[Employee Name]],Employees[[Employee Name]:[Office]],6))</f>
        <v>-----</v>
      </c>
      <c r="G4493" s="24"/>
      <c r="H4493" s="24"/>
      <c r="I4493" s="57"/>
      <c r="K4493" s="51" t="str">
        <f ca="1">LeaveTracker[[#This Row],[Days]]&amp;" "&amp;LeaveTracker[[#This Row],[Type of Leave]]</f>
        <v xml:space="preserve">0 </v>
      </c>
      <c r="L4493" s="23">
        <f ca="1">NETWORKDAYS(LeaveTracker[[#This Row],[Start Date]],LeaveTracker[[#This Row],[End Date]],lstHolidays)</f>
        <v>0</v>
      </c>
      <c r="M4493" s="27"/>
    </row>
    <row r="4494" spans="4:13" ht="30" customHeight="1" x14ac:dyDescent="0.3">
      <c r="D4494" s="19"/>
      <c r="E4494" s="51" t="str">
        <f>IF(ISBLANK(LeaveTracker[[#This Row],[Employee Name]]),"-----",VLOOKUP(LeaveTracker[[#This Row],[Employee Name]],Employees[[Employee Name]:[Office]],7))</f>
        <v>-----</v>
      </c>
      <c r="F4494" s="51" t="str">
        <f>IF(ISBLANK(LeaveTracker[[#This Row],[Employee Name]]),"-----",VLOOKUP(LeaveTracker[[#This Row],[Employee Name]],Employees[[Employee Name]:[Office]],6))</f>
        <v>-----</v>
      </c>
      <c r="G4494" s="24"/>
      <c r="H4494" s="24"/>
      <c r="I4494" s="57"/>
      <c r="K4494" s="51" t="str">
        <f ca="1">LeaveTracker[[#This Row],[Days]]&amp;" "&amp;LeaveTracker[[#This Row],[Type of Leave]]</f>
        <v xml:space="preserve">0 </v>
      </c>
      <c r="L4494" s="23">
        <f ca="1">NETWORKDAYS(LeaveTracker[[#This Row],[Start Date]],LeaveTracker[[#This Row],[End Date]],lstHolidays)</f>
        <v>0</v>
      </c>
      <c r="M4494" s="27"/>
    </row>
    <row r="4495" spans="4:13" ht="30" customHeight="1" x14ac:dyDescent="0.3">
      <c r="D4495" s="19"/>
      <c r="E4495" s="51" t="str">
        <f>IF(ISBLANK(LeaveTracker[[#This Row],[Employee Name]]),"-----",VLOOKUP(LeaveTracker[[#This Row],[Employee Name]],Employees[[Employee Name]:[Office]],7))</f>
        <v>-----</v>
      </c>
      <c r="F4495" s="51" t="str">
        <f>IF(ISBLANK(LeaveTracker[[#This Row],[Employee Name]]),"-----",VLOOKUP(LeaveTracker[[#This Row],[Employee Name]],Employees[[Employee Name]:[Office]],6))</f>
        <v>-----</v>
      </c>
      <c r="G4495" s="24"/>
      <c r="H4495" s="24"/>
      <c r="I4495" s="57"/>
      <c r="K4495" s="51" t="str">
        <f ca="1">LeaveTracker[[#This Row],[Days]]&amp;" "&amp;LeaveTracker[[#This Row],[Type of Leave]]</f>
        <v xml:space="preserve">0 </v>
      </c>
      <c r="L4495" s="23">
        <f ca="1">NETWORKDAYS(LeaveTracker[[#This Row],[Start Date]],LeaveTracker[[#This Row],[End Date]],lstHolidays)</f>
        <v>0</v>
      </c>
      <c r="M4495" s="27"/>
    </row>
    <row r="4496" spans="4:13" ht="30" customHeight="1" x14ac:dyDescent="0.3">
      <c r="D4496" s="19"/>
      <c r="E4496" s="51" t="str">
        <f>IF(ISBLANK(LeaveTracker[[#This Row],[Employee Name]]),"-----",VLOOKUP(LeaveTracker[[#This Row],[Employee Name]],Employees[[Employee Name]:[Office]],7))</f>
        <v>-----</v>
      </c>
      <c r="F4496" s="51" t="str">
        <f>IF(ISBLANK(LeaveTracker[[#This Row],[Employee Name]]),"-----",VLOOKUP(LeaveTracker[[#This Row],[Employee Name]],Employees[[Employee Name]:[Office]],6))</f>
        <v>-----</v>
      </c>
      <c r="G4496" s="24"/>
      <c r="H4496" s="24"/>
      <c r="I4496" s="57"/>
      <c r="K4496" s="51" t="str">
        <f ca="1">LeaveTracker[[#This Row],[Days]]&amp;" "&amp;LeaveTracker[[#This Row],[Type of Leave]]</f>
        <v xml:space="preserve">0 </v>
      </c>
      <c r="L4496" s="23">
        <f ca="1">NETWORKDAYS(LeaveTracker[[#This Row],[Start Date]],LeaveTracker[[#This Row],[End Date]],lstHolidays)</f>
        <v>0</v>
      </c>
      <c r="M4496" s="27"/>
    </row>
    <row r="4497" spans="4:13" ht="30" customHeight="1" x14ac:dyDescent="0.3">
      <c r="D4497" s="19"/>
      <c r="E4497" s="51" t="str">
        <f>IF(ISBLANK(LeaveTracker[[#This Row],[Employee Name]]),"-----",VLOOKUP(LeaveTracker[[#This Row],[Employee Name]],Employees[[Employee Name]:[Office]],7))</f>
        <v>-----</v>
      </c>
      <c r="F4497" s="51" t="str">
        <f>IF(ISBLANK(LeaveTracker[[#This Row],[Employee Name]]),"-----",VLOOKUP(LeaveTracker[[#This Row],[Employee Name]],Employees[[Employee Name]:[Office]],6))</f>
        <v>-----</v>
      </c>
      <c r="G4497" s="24"/>
      <c r="H4497" s="24"/>
      <c r="I4497" s="57"/>
      <c r="K4497" s="51" t="str">
        <f ca="1">LeaveTracker[[#This Row],[Days]]&amp;" "&amp;LeaveTracker[[#This Row],[Type of Leave]]</f>
        <v xml:space="preserve">0 </v>
      </c>
      <c r="L4497" s="23">
        <f ca="1">NETWORKDAYS(LeaveTracker[[#This Row],[Start Date]],LeaveTracker[[#This Row],[End Date]],lstHolidays)</f>
        <v>0</v>
      </c>
      <c r="M4497" s="27"/>
    </row>
    <row r="4498" spans="4:13" ht="30" customHeight="1" x14ac:dyDescent="0.3">
      <c r="D4498" s="19"/>
      <c r="E4498" s="51" t="str">
        <f>IF(ISBLANK(LeaveTracker[[#This Row],[Employee Name]]),"-----",VLOOKUP(LeaveTracker[[#This Row],[Employee Name]],Employees[[Employee Name]:[Office]],7))</f>
        <v>-----</v>
      </c>
      <c r="F4498" s="51" t="str">
        <f>IF(ISBLANK(LeaveTracker[[#This Row],[Employee Name]]),"-----",VLOOKUP(LeaveTracker[[#This Row],[Employee Name]],Employees[[Employee Name]:[Office]],6))</f>
        <v>-----</v>
      </c>
      <c r="G4498" s="24"/>
      <c r="H4498" s="24"/>
      <c r="I4498" s="57"/>
      <c r="K4498" s="51" t="str">
        <f ca="1">LeaveTracker[[#This Row],[Days]]&amp;" "&amp;LeaveTracker[[#This Row],[Type of Leave]]</f>
        <v xml:space="preserve">0 </v>
      </c>
      <c r="L4498" s="23">
        <f ca="1">NETWORKDAYS(LeaveTracker[[#This Row],[Start Date]],LeaveTracker[[#This Row],[End Date]],lstHolidays)</f>
        <v>0</v>
      </c>
      <c r="M4498" s="27"/>
    </row>
    <row r="4499" spans="4:13" ht="30" customHeight="1" x14ac:dyDescent="0.3">
      <c r="D4499" s="19"/>
      <c r="E4499" s="51" t="str">
        <f>IF(ISBLANK(LeaveTracker[[#This Row],[Employee Name]]),"-----",VLOOKUP(LeaveTracker[[#This Row],[Employee Name]],Employees[[Employee Name]:[Office]],7))</f>
        <v>-----</v>
      </c>
      <c r="F4499" s="51" t="str">
        <f>IF(ISBLANK(LeaveTracker[[#This Row],[Employee Name]]),"-----",VLOOKUP(LeaveTracker[[#This Row],[Employee Name]],Employees[[Employee Name]:[Office]],6))</f>
        <v>-----</v>
      </c>
      <c r="G4499" s="24"/>
      <c r="H4499" s="24"/>
      <c r="I4499" s="57"/>
      <c r="K4499" s="51" t="str">
        <f ca="1">LeaveTracker[[#This Row],[Days]]&amp;" "&amp;LeaveTracker[[#This Row],[Type of Leave]]</f>
        <v xml:space="preserve">0 </v>
      </c>
      <c r="L4499" s="23">
        <f ca="1">NETWORKDAYS(LeaveTracker[[#This Row],[Start Date]],LeaveTracker[[#This Row],[End Date]],lstHolidays)</f>
        <v>0</v>
      </c>
      <c r="M4499" s="27"/>
    </row>
    <row r="4500" spans="4:13" ht="30" customHeight="1" x14ac:dyDescent="0.3">
      <c r="D4500" s="19"/>
      <c r="E4500" s="51" t="str">
        <f>IF(ISBLANK(LeaveTracker[[#This Row],[Employee Name]]),"-----",VLOOKUP(LeaveTracker[[#This Row],[Employee Name]],Employees[[Employee Name]:[Office]],7))</f>
        <v>-----</v>
      </c>
      <c r="F4500" s="51" t="str">
        <f>IF(ISBLANK(LeaveTracker[[#This Row],[Employee Name]]),"-----",VLOOKUP(LeaveTracker[[#This Row],[Employee Name]],Employees[[Employee Name]:[Office]],6))</f>
        <v>-----</v>
      </c>
      <c r="G4500" s="24"/>
      <c r="H4500" s="24"/>
      <c r="I4500" s="57"/>
      <c r="K4500" s="51" t="str">
        <f ca="1">LeaveTracker[[#This Row],[Days]]&amp;" "&amp;LeaveTracker[[#This Row],[Type of Leave]]</f>
        <v xml:space="preserve">0 </v>
      </c>
      <c r="L4500" s="23">
        <f ca="1">NETWORKDAYS(LeaveTracker[[#This Row],[Start Date]],LeaveTracker[[#This Row],[End Date]],lstHolidays)</f>
        <v>0</v>
      </c>
      <c r="M4500" s="27"/>
    </row>
    <row r="4501" spans="4:13" ht="30" customHeight="1" x14ac:dyDescent="0.3">
      <c r="D4501" s="19"/>
      <c r="E4501" s="51" t="str">
        <f>IF(ISBLANK(LeaveTracker[[#This Row],[Employee Name]]),"-----",VLOOKUP(LeaveTracker[[#This Row],[Employee Name]],Employees[[Employee Name]:[Office]],7))</f>
        <v>-----</v>
      </c>
      <c r="F4501" s="51" t="str">
        <f>IF(ISBLANK(LeaveTracker[[#This Row],[Employee Name]]),"-----",VLOOKUP(LeaveTracker[[#This Row],[Employee Name]],Employees[[Employee Name]:[Office]],6))</f>
        <v>-----</v>
      </c>
      <c r="G4501" s="24"/>
      <c r="H4501" s="24"/>
      <c r="I4501" s="57"/>
      <c r="K4501" s="51" t="str">
        <f ca="1">LeaveTracker[[#This Row],[Days]]&amp;" "&amp;LeaveTracker[[#This Row],[Type of Leave]]</f>
        <v xml:space="preserve">0 </v>
      </c>
      <c r="L4501" s="23">
        <f ca="1">NETWORKDAYS(LeaveTracker[[#This Row],[Start Date]],LeaveTracker[[#This Row],[End Date]],lstHolidays)</f>
        <v>0</v>
      </c>
      <c r="M4501" s="27"/>
    </row>
    <row r="4502" spans="4:13" ht="30" customHeight="1" x14ac:dyDescent="0.3">
      <c r="D4502" s="19"/>
      <c r="E4502" s="51" t="str">
        <f>IF(ISBLANK(LeaveTracker[[#This Row],[Employee Name]]),"-----",VLOOKUP(LeaveTracker[[#This Row],[Employee Name]],Employees[[Employee Name]:[Office]],7))</f>
        <v>-----</v>
      </c>
      <c r="F4502" s="51" t="str">
        <f>IF(ISBLANK(LeaveTracker[[#This Row],[Employee Name]]),"-----",VLOOKUP(LeaveTracker[[#This Row],[Employee Name]],Employees[[Employee Name]:[Office]],6))</f>
        <v>-----</v>
      </c>
      <c r="G4502" s="24"/>
      <c r="H4502" s="24"/>
      <c r="I4502" s="57"/>
      <c r="K4502" s="51" t="str">
        <f ca="1">LeaveTracker[[#This Row],[Days]]&amp;" "&amp;LeaveTracker[[#This Row],[Type of Leave]]</f>
        <v xml:space="preserve">0 </v>
      </c>
      <c r="L4502" s="23">
        <f ca="1">NETWORKDAYS(LeaveTracker[[#This Row],[Start Date]],LeaveTracker[[#This Row],[End Date]],lstHolidays)</f>
        <v>0</v>
      </c>
      <c r="M4502" s="27"/>
    </row>
    <row r="4503" spans="4:13" ht="30" customHeight="1" x14ac:dyDescent="0.3">
      <c r="D4503" s="19"/>
      <c r="E4503" s="51" t="str">
        <f>IF(ISBLANK(LeaveTracker[[#This Row],[Employee Name]]),"-----",VLOOKUP(LeaveTracker[[#This Row],[Employee Name]],Employees[[Employee Name]:[Office]],7))</f>
        <v>-----</v>
      </c>
      <c r="F4503" s="51" t="str">
        <f>IF(ISBLANK(LeaveTracker[[#This Row],[Employee Name]]),"-----",VLOOKUP(LeaveTracker[[#This Row],[Employee Name]],Employees[[Employee Name]:[Office]],6))</f>
        <v>-----</v>
      </c>
      <c r="G4503" s="24"/>
      <c r="H4503" s="24"/>
      <c r="I4503" s="57"/>
      <c r="K4503" s="51" t="str">
        <f ca="1">LeaveTracker[[#This Row],[Days]]&amp;" "&amp;LeaveTracker[[#This Row],[Type of Leave]]</f>
        <v xml:space="preserve">0 </v>
      </c>
      <c r="L4503" s="23">
        <f ca="1">NETWORKDAYS(LeaveTracker[[#This Row],[Start Date]],LeaveTracker[[#This Row],[End Date]],lstHolidays)</f>
        <v>0</v>
      </c>
      <c r="M4503" s="27"/>
    </row>
    <row r="4504" spans="4:13" ht="30" customHeight="1" x14ac:dyDescent="0.3">
      <c r="D4504" s="19"/>
      <c r="E4504" s="51" t="str">
        <f>IF(ISBLANK(LeaveTracker[[#This Row],[Employee Name]]),"-----",VLOOKUP(LeaveTracker[[#This Row],[Employee Name]],Employees[[Employee Name]:[Office]],7))</f>
        <v>-----</v>
      </c>
      <c r="F4504" s="51" t="str">
        <f>IF(ISBLANK(LeaveTracker[[#This Row],[Employee Name]]),"-----",VLOOKUP(LeaveTracker[[#This Row],[Employee Name]],Employees[[Employee Name]:[Office]],6))</f>
        <v>-----</v>
      </c>
      <c r="G4504" s="24"/>
      <c r="H4504" s="24"/>
      <c r="I4504" s="57"/>
      <c r="K4504" s="51" t="str">
        <f ca="1">LeaveTracker[[#This Row],[Days]]&amp;" "&amp;LeaveTracker[[#This Row],[Type of Leave]]</f>
        <v xml:space="preserve">0 </v>
      </c>
      <c r="L4504" s="23">
        <f ca="1">NETWORKDAYS(LeaveTracker[[#This Row],[Start Date]],LeaveTracker[[#This Row],[End Date]],lstHolidays)</f>
        <v>0</v>
      </c>
      <c r="M4504" s="27"/>
    </row>
    <row r="4505" spans="4:13" ht="30" customHeight="1" x14ac:dyDescent="0.3">
      <c r="D4505" s="19"/>
      <c r="E4505" s="51" t="str">
        <f>IF(ISBLANK(LeaveTracker[[#This Row],[Employee Name]]),"-----",VLOOKUP(LeaveTracker[[#This Row],[Employee Name]],Employees[[Employee Name]:[Office]],7))</f>
        <v>-----</v>
      </c>
      <c r="F4505" s="51" t="str">
        <f>IF(ISBLANK(LeaveTracker[[#This Row],[Employee Name]]),"-----",VLOOKUP(LeaveTracker[[#This Row],[Employee Name]],Employees[[Employee Name]:[Office]],6))</f>
        <v>-----</v>
      </c>
      <c r="G4505" s="24"/>
      <c r="H4505" s="24"/>
      <c r="I4505" s="57"/>
      <c r="K4505" s="51" t="str">
        <f ca="1">LeaveTracker[[#This Row],[Days]]&amp;" "&amp;LeaveTracker[[#This Row],[Type of Leave]]</f>
        <v xml:space="preserve">0 </v>
      </c>
      <c r="L4505" s="23">
        <f ca="1">NETWORKDAYS(LeaveTracker[[#This Row],[Start Date]],LeaveTracker[[#This Row],[End Date]],lstHolidays)</f>
        <v>0</v>
      </c>
      <c r="M4505" s="27"/>
    </row>
    <row r="4506" spans="4:13" ht="30" customHeight="1" x14ac:dyDescent="0.3">
      <c r="D4506" s="19"/>
      <c r="E4506" s="51" t="str">
        <f>IF(ISBLANK(LeaveTracker[[#This Row],[Employee Name]]),"-----",VLOOKUP(LeaveTracker[[#This Row],[Employee Name]],Employees[[Employee Name]:[Office]],7))</f>
        <v>-----</v>
      </c>
      <c r="F4506" s="51" t="str">
        <f>IF(ISBLANK(LeaveTracker[[#This Row],[Employee Name]]),"-----",VLOOKUP(LeaveTracker[[#This Row],[Employee Name]],Employees[[Employee Name]:[Office]],6))</f>
        <v>-----</v>
      </c>
      <c r="G4506" s="24"/>
      <c r="H4506" s="24"/>
      <c r="I4506" s="57"/>
      <c r="K4506" s="51" t="str">
        <f ca="1">LeaveTracker[[#This Row],[Days]]&amp;" "&amp;LeaveTracker[[#This Row],[Type of Leave]]</f>
        <v xml:space="preserve">0 </v>
      </c>
      <c r="L4506" s="23">
        <f ca="1">NETWORKDAYS(LeaveTracker[[#This Row],[Start Date]],LeaveTracker[[#This Row],[End Date]],lstHolidays)</f>
        <v>0</v>
      </c>
      <c r="M4506" s="27"/>
    </row>
    <row r="4507" spans="4:13" ht="30" customHeight="1" x14ac:dyDescent="0.3">
      <c r="D4507" s="19"/>
      <c r="E4507" s="51" t="str">
        <f>IF(ISBLANK(LeaveTracker[[#This Row],[Employee Name]]),"-----",VLOOKUP(LeaveTracker[[#This Row],[Employee Name]],Employees[[Employee Name]:[Office]],7))</f>
        <v>-----</v>
      </c>
      <c r="F4507" s="51" t="str">
        <f>IF(ISBLANK(LeaveTracker[[#This Row],[Employee Name]]),"-----",VLOOKUP(LeaveTracker[[#This Row],[Employee Name]],Employees[[Employee Name]:[Office]],6))</f>
        <v>-----</v>
      </c>
      <c r="G4507" s="24"/>
      <c r="H4507" s="24"/>
      <c r="I4507" s="57"/>
      <c r="K4507" s="51" t="str">
        <f ca="1">LeaveTracker[[#This Row],[Days]]&amp;" "&amp;LeaveTracker[[#This Row],[Type of Leave]]</f>
        <v xml:space="preserve">0 </v>
      </c>
      <c r="L4507" s="23">
        <f ca="1">NETWORKDAYS(LeaveTracker[[#This Row],[Start Date]],LeaveTracker[[#This Row],[End Date]],lstHolidays)</f>
        <v>0</v>
      </c>
      <c r="M4507" s="27"/>
    </row>
    <row r="4508" spans="4:13" ht="30" customHeight="1" x14ac:dyDescent="0.3">
      <c r="D4508" s="19"/>
      <c r="E4508" s="51" t="str">
        <f>IF(ISBLANK(LeaveTracker[[#This Row],[Employee Name]]),"-----",VLOOKUP(LeaveTracker[[#This Row],[Employee Name]],Employees[[Employee Name]:[Office]],7))</f>
        <v>-----</v>
      </c>
      <c r="F4508" s="51" t="str">
        <f>IF(ISBLANK(LeaveTracker[[#This Row],[Employee Name]]),"-----",VLOOKUP(LeaveTracker[[#This Row],[Employee Name]],Employees[[Employee Name]:[Office]],6))</f>
        <v>-----</v>
      </c>
      <c r="G4508" s="24"/>
      <c r="H4508" s="24"/>
      <c r="I4508" s="57"/>
      <c r="K4508" s="51" t="str">
        <f ca="1">LeaveTracker[[#This Row],[Days]]&amp;" "&amp;LeaveTracker[[#This Row],[Type of Leave]]</f>
        <v xml:space="preserve">0 </v>
      </c>
      <c r="L4508" s="23">
        <f ca="1">NETWORKDAYS(LeaveTracker[[#This Row],[Start Date]],LeaveTracker[[#This Row],[End Date]],lstHolidays)</f>
        <v>0</v>
      </c>
      <c r="M4508" s="27"/>
    </row>
    <row r="4509" spans="4:13" ht="30" customHeight="1" x14ac:dyDescent="0.3">
      <c r="D4509" s="19"/>
      <c r="E4509" s="51" t="str">
        <f>IF(ISBLANK(LeaveTracker[[#This Row],[Employee Name]]),"-----",VLOOKUP(LeaveTracker[[#This Row],[Employee Name]],Employees[[Employee Name]:[Office]],7))</f>
        <v>-----</v>
      </c>
      <c r="F4509" s="51" t="str">
        <f>IF(ISBLANK(LeaveTracker[[#This Row],[Employee Name]]),"-----",VLOOKUP(LeaveTracker[[#This Row],[Employee Name]],Employees[[Employee Name]:[Office]],6))</f>
        <v>-----</v>
      </c>
      <c r="G4509" s="24"/>
      <c r="H4509" s="24"/>
      <c r="I4509" s="57"/>
      <c r="K4509" s="51" t="str">
        <f ca="1">LeaveTracker[[#This Row],[Days]]&amp;" "&amp;LeaveTracker[[#This Row],[Type of Leave]]</f>
        <v xml:space="preserve">0 </v>
      </c>
      <c r="L4509" s="23">
        <f ca="1">NETWORKDAYS(LeaveTracker[[#This Row],[Start Date]],LeaveTracker[[#This Row],[End Date]],lstHolidays)</f>
        <v>0</v>
      </c>
      <c r="M4509" s="27"/>
    </row>
    <row r="4510" spans="4:13" ht="30" customHeight="1" x14ac:dyDescent="0.3">
      <c r="D4510" s="19"/>
      <c r="E4510" s="51" t="str">
        <f>IF(ISBLANK(LeaveTracker[[#This Row],[Employee Name]]),"-----",VLOOKUP(LeaveTracker[[#This Row],[Employee Name]],Employees[[Employee Name]:[Office]],7))</f>
        <v>-----</v>
      </c>
      <c r="F4510" s="51" t="str">
        <f>IF(ISBLANK(LeaveTracker[[#This Row],[Employee Name]]),"-----",VLOOKUP(LeaveTracker[[#This Row],[Employee Name]],Employees[[Employee Name]:[Office]],6))</f>
        <v>-----</v>
      </c>
      <c r="G4510" s="24"/>
      <c r="H4510" s="24"/>
      <c r="I4510" s="57"/>
      <c r="K4510" s="51" t="str">
        <f ca="1">LeaveTracker[[#This Row],[Days]]&amp;" "&amp;LeaveTracker[[#This Row],[Type of Leave]]</f>
        <v xml:space="preserve">0 </v>
      </c>
      <c r="L4510" s="23">
        <f ca="1">NETWORKDAYS(LeaveTracker[[#This Row],[Start Date]],LeaveTracker[[#This Row],[End Date]],lstHolidays)</f>
        <v>0</v>
      </c>
      <c r="M4510" s="27"/>
    </row>
    <row r="4511" spans="4:13" ht="30" customHeight="1" x14ac:dyDescent="0.3">
      <c r="D4511" s="19"/>
      <c r="E4511" s="51" t="str">
        <f>IF(ISBLANK(LeaveTracker[[#This Row],[Employee Name]]),"-----",VLOOKUP(LeaveTracker[[#This Row],[Employee Name]],Employees[[Employee Name]:[Office]],7))</f>
        <v>-----</v>
      </c>
      <c r="F4511" s="51" t="str">
        <f>IF(ISBLANK(LeaveTracker[[#This Row],[Employee Name]]),"-----",VLOOKUP(LeaveTracker[[#This Row],[Employee Name]],Employees[[Employee Name]:[Office]],6))</f>
        <v>-----</v>
      </c>
      <c r="G4511" s="24"/>
      <c r="H4511" s="24"/>
      <c r="I4511" s="57"/>
      <c r="K4511" s="51" t="str">
        <f ca="1">LeaveTracker[[#This Row],[Days]]&amp;" "&amp;LeaveTracker[[#This Row],[Type of Leave]]</f>
        <v xml:space="preserve">0 </v>
      </c>
      <c r="L4511" s="23">
        <f ca="1">NETWORKDAYS(LeaveTracker[[#This Row],[Start Date]],LeaveTracker[[#This Row],[End Date]],lstHolidays)</f>
        <v>0</v>
      </c>
      <c r="M4511" s="27"/>
    </row>
    <row r="4512" spans="4:13" ht="30" customHeight="1" x14ac:dyDescent="0.3">
      <c r="D4512" s="19"/>
      <c r="E4512" s="51" t="str">
        <f>IF(ISBLANK(LeaveTracker[[#This Row],[Employee Name]]),"-----",VLOOKUP(LeaveTracker[[#This Row],[Employee Name]],Employees[[Employee Name]:[Office]],7))</f>
        <v>-----</v>
      </c>
      <c r="F4512" s="51" t="str">
        <f>IF(ISBLANK(LeaveTracker[[#This Row],[Employee Name]]),"-----",VLOOKUP(LeaveTracker[[#This Row],[Employee Name]],Employees[[Employee Name]:[Office]],6))</f>
        <v>-----</v>
      </c>
      <c r="G4512" s="24"/>
      <c r="H4512" s="24"/>
      <c r="I4512" s="57"/>
      <c r="K4512" s="51" t="str">
        <f ca="1">LeaveTracker[[#This Row],[Days]]&amp;" "&amp;LeaveTracker[[#This Row],[Type of Leave]]</f>
        <v xml:space="preserve">0 </v>
      </c>
      <c r="L4512" s="23">
        <f ca="1">NETWORKDAYS(LeaveTracker[[#This Row],[Start Date]],LeaveTracker[[#This Row],[End Date]],lstHolidays)</f>
        <v>0</v>
      </c>
      <c r="M4512" s="27"/>
    </row>
    <row r="4513" spans="4:13" ht="30" customHeight="1" x14ac:dyDescent="0.3">
      <c r="D4513" s="19"/>
      <c r="E4513" s="51" t="str">
        <f>IF(ISBLANK(LeaveTracker[[#This Row],[Employee Name]]),"-----",VLOOKUP(LeaveTracker[[#This Row],[Employee Name]],Employees[[Employee Name]:[Office]],7))</f>
        <v>-----</v>
      </c>
      <c r="F4513" s="51" t="str">
        <f>IF(ISBLANK(LeaveTracker[[#This Row],[Employee Name]]),"-----",VLOOKUP(LeaveTracker[[#This Row],[Employee Name]],Employees[[Employee Name]:[Office]],6))</f>
        <v>-----</v>
      </c>
      <c r="G4513" s="24"/>
      <c r="H4513" s="24"/>
      <c r="I4513" s="57"/>
      <c r="K4513" s="51" t="str">
        <f ca="1">LeaveTracker[[#This Row],[Days]]&amp;" "&amp;LeaveTracker[[#This Row],[Type of Leave]]</f>
        <v xml:space="preserve">0 </v>
      </c>
      <c r="L4513" s="23">
        <f ca="1">NETWORKDAYS(LeaveTracker[[#This Row],[Start Date]],LeaveTracker[[#This Row],[End Date]],lstHolidays)</f>
        <v>0</v>
      </c>
      <c r="M4513" s="27"/>
    </row>
    <row r="4514" spans="4:13" ht="30" customHeight="1" x14ac:dyDescent="0.3">
      <c r="D4514" s="19"/>
      <c r="E4514" s="51" t="str">
        <f>IF(ISBLANK(LeaveTracker[[#This Row],[Employee Name]]),"-----",VLOOKUP(LeaveTracker[[#This Row],[Employee Name]],Employees[[Employee Name]:[Office]],7))</f>
        <v>-----</v>
      </c>
      <c r="F4514" s="51" t="str">
        <f>IF(ISBLANK(LeaveTracker[[#This Row],[Employee Name]]),"-----",VLOOKUP(LeaveTracker[[#This Row],[Employee Name]],Employees[[Employee Name]:[Office]],6))</f>
        <v>-----</v>
      </c>
      <c r="G4514" s="24"/>
      <c r="H4514" s="24"/>
      <c r="I4514" s="57"/>
      <c r="K4514" s="51" t="str">
        <f ca="1">LeaveTracker[[#This Row],[Days]]&amp;" "&amp;LeaveTracker[[#This Row],[Type of Leave]]</f>
        <v xml:space="preserve">0 </v>
      </c>
      <c r="L4514" s="23">
        <f ca="1">NETWORKDAYS(LeaveTracker[[#This Row],[Start Date]],LeaveTracker[[#This Row],[End Date]],lstHolidays)</f>
        <v>0</v>
      </c>
      <c r="M4514" s="27"/>
    </row>
    <row r="4515" spans="4:13" ht="30" customHeight="1" x14ac:dyDescent="0.3">
      <c r="D4515" s="19"/>
      <c r="E4515" s="51" t="str">
        <f>IF(ISBLANK(LeaveTracker[[#This Row],[Employee Name]]),"-----",VLOOKUP(LeaveTracker[[#This Row],[Employee Name]],Employees[[Employee Name]:[Office]],7))</f>
        <v>-----</v>
      </c>
      <c r="F4515" s="51" t="str">
        <f>IF(ISBLANK(LeaveTracker[[#This Row],[Employee Name]]),"-----",VLOOKUP(LeaveTracker[[#This Row],[Employee Name]],Employees[[Employee Name]:[Office]],6))</f>
        <v>-----</v>
      </c>
      <c r="G4515" s="24"/>
      <c r="H4515" s="24"/>
      <c r="I4515" s="57"/>
      <c r="K4515" s="51" t="str">
        <f ca="1">LeaveTracker[[#This Row],[Days]]&amp;" "&amp;LeaveTracker[[#This Row],[Type of Leave]]</f>
        <v xml:space="preserve">0 </v>
      </c>
      <c r="L4515" s="23">
        <f ca="1">NETWORKDAYS(LeaveTracker[[#This Row],[Start Date]],LeaveTracker[[#This Row],[End Date]],lstHolidays)</f>
        <v>0</v>
      </c>
      <c r="M4515" s="27"/>
    </row>
    <row r="4516" spans="4:13" ht="30" customHeight="1" x14ac:dyDescent="0.3">
      <c r="D4516" s="19"/>
      <c r="E4516" s="51" t="str">
        <f>IF(ISBLANK(LeaveTracker[[#This Row],[Employee Name]]),"-----",VLOOKUP(LeaveTracker[[#This Row],[Employee Name]],Employees[[Employee Name]:[Office]],7))</f>
        <v>-----</v>
      </c>
      <c r="F4516" s="51" t="str">
        <f>IF(ISBLANK(LeaveTracker[[#This Row],[Employee Name]]),"-----",VLOOKUP(LeaveTracker[[#This Row],[Employee Name]],Employees[[Employee Name]:[Office]],6))</f>
        <v>-----</v>
      </c>
      <c r="G4516" s="24"/>
      <c r="H4516" s="24"/>
      <c r="I4516" s="57"/>
      <c r="K4516" s="51" t="str">
        <f ca="1">LeaveTracker[[#This Row],[Days]]&amp;" "&amp;LeaveTracker[[#This Row],[Type of Leave]]</f>
        <v xml:space="preserve">0 </v>
      </c>
      <c r="L4516" s="23">
        <f ca="1">NETWORKDAYS(LeaveTracker[[#This Row],[Start Date]],LeaveTracker[[#This Row],[End Date]],lstHolidays)</f>
        <v>0</v>
      </c>
      <c r="M4516" s="27"/>
    </row>
    <row r="4517" spans="4:13" ht="30" customHeight="1" x14ac:dyDescent="0.3">
      <c r="D4517" s="19"/>
      <c r="E4517" s="51" t="str">
        <f>IF(ISBLANK(LeaveTracker[[#This Row],[Employee Name]]),"-----",VLOOKUP(LeaveTracker[[#This Row],[Employee Name]],Employees[[Employee Name]:[Office]],7))</f>
        <v>-----</v>
      </c>
      <c r="F4517" s="51" t="str">
        <f>IF(ISBLANK(LeaveTracker[[#This Row],[Employee Name]]),"-----",VLOOKUP(LeaveTracker[[#This Row],[Employee Name]],Employees[[Employee Name]:[Office]],6))</f>
        <v>-----</v>
      </c>
      <c r="G4517" s="24"/>
      <c r="H4517" s="24"/>
      <c r="I4517" s="57"/>
      <c r="K4517" s="51" t="str">
        <f ca="1">LeaveTracker[[#This Row],[Days]]&amp;" "&amp;LeaveTracker[[#This Row],[Type of Leave]]</f>
        <v xml:space="preserve">0 </v>
      </c>
      <c r="L4517" s="23">
        <f ca="1">NETWORKDAYS(LeaveTracker[[#This Row],[Start Date]],LeaveTracker[[#This Row],[End Date]],lstHolidays)</f>
        <v>0</v>
      </c>
      <c r="M4517" s="27"/>
    </row>
    <row r="4518" spans="4:13" ht="30" customHeight="1" x14ac:dyDescent="0.3">
      <c r="D4518" s="19"/>
      <c r="E4518" s="51" t="str">
        <f>IF(ISBLANK(LeaveTracker[[#This Row],[Employee Name]]),"-----",VLOOKUP(LeaveTracker[[#This Row],[Employee Name]],Employees[[Employee Name]:[Office]],7))</f>
        <v>-----</v>
      </c>
      <c r="F4518" s="51" t="str">
        <f>IF(ISBLANK(LeaveTracker[[#This Row],[Employee Name]]),"-----",VLOOKUP(LeaveTracker[[#This Row],[Employee Name]],Employees[[Employee Name]:[Office]],6))</f>
        <v>-----</v>
      </c>
      <c r="G4518" s="24"/>
      <c r="H4518" s="24"/>
      <c r="I4518" s="57"/>
      <c r="K4518" s="51" t="str">
        <f ca="1">LeaveTracker[[#This Row],[Days]]&amp;" "&amp;LeaveTracker[[#This Row],[Type of Leave]]</f>
        <v xml:space="preserve">0 </v>
      </c>
      <c r="L4518" s="23">
        <f ca="1">NETWORKDAYS(LeaveTracker[[#This Row],[Start Date]],LeaveTracker[[#This Row],[End Date]],lstHolidays)</f>
        <v>0</v>
      </c>
      <c r="M4518" s="27"/>
    </row>
    <row r="4519" spans="4:13" ht="30" customHeight="1" x14ac:dyDescent="0.3">
      <c r="D4519" s="19"/>
      <c r="E4519" s="51" t="str">
        <f>IF(ISBLANK(LeaveTracker[[#This Row],[Employee Name]]),"-----",VLOOKUP(LeaveTracker[[#This Row],[Employee Name]],Employees[[Employee Name]:[Office]],7))</f>
        <v>-----</v>
      </c>
      <c r="F4519" s="51" t="str">
        <f>IF(ISBLANK(LeaveTracker[[#This Row],[Employee Name]]),"-----",VLOOKUP(LeaveTracker[[#This Row],[Employee Name]],Employees[[Employee Name]:[Office]],6))</f>
        <v>-----</v>
      </c>
      <c r="G4519" s="24"/>
      <c r="H4519" s="24"/>
      <c r="I4519" s="57"/>
      <c r="K4519" s="51" t="str">
        <f ca="1">LeaveTracker[[#This Row],[Days]]&amp;" "&amp;LeaveTracker[[#This Row],[Type of Leave]]</f>
        <v xml:space="preserve">0 </v>
      </c>
      <c r="L4519" s="23">
        <f ca="1">NETWORKDAYS(LeaveTracker[[#This Row],[Start Date]],LeaveTracker[[#This Row],[End Date]],lstHolidays)</f>
        <v>0</v>
      </c>
      <c r="M4519" s="27"/>
    </row>
    <row r="4520" spans="4:13" ht="30" customHeight="1" x14ac:dyDescent="0.3">
      <c r="D4520" s="19"/>
      <c r="E4520" s="51" t="str">
        <f>IF(ISBLANK(LeaveTracker[[#This Row],[Employee Name]]),"-----",VLOOKUP(LeaveTracker[[#This Row],[Employee Name]],Employees[[Employee Name]:[Office]],7))</f>
        <v>-----</v>
      </c>
      <c r="F4520" s="51" t="str">
        <f>IF(ISBLANK(LeaveTracker[[#This Row],[Employee Name]]),"-----",VLOOKUP(LeaveTracker[[#This Row],[Employee Name]],Employees[[Employee Name]:[Office]],6))</f>
        <v>-----</v>
      </c>
      <c r="G4520" s="24"/>
      <c r="H4520" s="24"/>
      <c r="I4520" s="57"/>
      <c r="K4520" s="51" t="str">
        <f ca="1">LeaveTracker[[#This Row],[Days]]&amp;" "&amp;LeaveTracker[[#This Row],[Type of Leave]]</f>
        <v xml:space="preserve">0 </v>
      </c>
      <c r="L4520" s="23">
        <f ca="1">NETWORKDAYS(LeaveTracker[[#This Row],[Start Date]],LeaveTracker[[#This Row],[End Date]],lstHolidays)</f>
        <v>0</v>
      </c>
      <c r="M4520" s="27"/>
    </row>
    <row r="4521" spans="4:13" ht="30" customHeight="1" x14ac:dyDescent="0.3">
      <c r="D4521" s="19"/>
      <c r="E4521" s="51" t="str">
        <f>IF(ISBLANK(LeaveTracker[[#This Row],[Employee Name]]),"-----",VLOOKUP(LeaveTracker[[#This Row],[Employee Name]],Employees[[Employee Name]:[Office]],7))</f>
        <v>-----</v>
      </c>
      <c r="F4521" s="51" t="str">
        <f>IF(ISBLANK(LeaveTracker[[#This Row],[Employee Name]]),"-----",VLOOKUP(LeaveTracker[[#This Row],[Employee Name]],Employees[[Employee Name]:[Office]],6))</f>
        <v>-----</v>
      </c>
      <c r="G4521" s="24"/>
      <c r="H4521" s="24"/>
      <c r="I4521" s="57"/>
      <c r="K4521" s="51" t="str">
        <f ca="1">LeaveTracker[[#This Row],[Days]]&amp;" "&amp;LeaveTracker[[#This Row],[Type of Leave]]</f>
        <v xml:space="preserve">0 </v>
      </c>
      <c r="L4521" s="23">
        <f ca="1">NETWORKDAYS(LeaveTracker[[#This Row],[Start Date]],LeaveTracker[[#This Row],[End Date]],lstHolidays)</f>
        <v>0</v>
      </c>
      <c r="M4521" s="27"/>
    </row>
    <row r="4522" spans="4:13" ht="30" customHeight="1" x14ac:dyDescent="0.3">
      <c r="D4522" s="19"/>
      <c r="E4522" s="51" t="str">
        <f>IF(ISBLANK(LeaveTracker[[#This Row],[Employee Name]]),"-----",VLOOKUP(LeaveTracker[[#This Row],[Employee Name]],Employees[[Employee Name]:[Office]],7))</f>
        <v>-----</v>
      </c>
      <c r="F4522" s="51" t="str">
        <f>IF(ISBLANK(LeaveTracker[[#This Row],[Employee Name]]),"-----",VLOOKUP(LeaveTracker[[#This Row],[Employee Name]],Employees[[Employee Name]:[Office]],6))</f>
        <v>-----</v>
      </c>
      <c r="G4522" s="24"/>
      <c r="H4522" s="24"/>
      <c r="I4522" s="57"/>
      <c r="K4522" s="51" t="str">
        <f ca="1">LeaveTracker[[#This Row],[Days]]&amp;" "&amp;LeaveTracker[[#This Row],[Type of Leave]]</f>
        <v xml:space="preserve">0 </v>
      </c>
      <c r="L4522" s="23">
        <f ca="1">NETWORKDAYS(LeaveTracker[[#This Row],[Start Date]],LeaveTracker[[#This Row],[End Date]],lstHolidays)</f>
        <v>0</v>
      </c>
      <c r="M4522" s="27"/>
    </row>
    <row r="4523" spans="4:13" ht="30" customHeight="1" x14ac:dyDescent="0.3">
      <c r="D4523" s="19"/>
      <c r="E4523" s="51" t="str">
        <f>IF(ISBLANK(LeaveTracker[[#This Row],[Employee Name]]),"-----",VLOOKUP(LeaveTracker[[#This Row],[Employee Name]],Employees[[Employee Name]:[Office]],7))</f>
        <v>-----</v>
      </c>
      <c r="F4523" s="51" t="str">
        <f>IF(ISBLANK(LeaveTracker[[#This Row],[Employee Name]]),"-----",VLOOKUP(LeaveTracker[[#This Row],[Employee Name]],Employees[[Employee Name]:[Office]],6))</f>
        <v>-----</v>
      </c>
      <c r="G4523" s="24"/>
      <c r="H4523" s="24"/>
      <c r="I4523" s="57"/>
      <c r="K4523" s="51" t="str">
        <f ca="1">LeaveTracker[[#This Row],[Days]]&amp;" "&amp;LeaveTracker[[#This Row],[Type of Leave]]</f>
        <v xml:space="preserve">0 </v>
      </c>
      <c r="L4523" s="23">
        <f ca="1">NETWORKDAYS(LeaveTracker[[#This Row],[Start Date]],LeaveTracker[[#This Row],[End Date]],lstHolidays)</f>
        <v>0</v>
      </c>
      <c r="M4523" s="27"/>
    </row>
    <row r="4524" spans="4:13" ht="30" customHeight="1" x14ac:dyDescent="0.3">
      <c r="D4524" s="19"/>
      <c r="E4524" s="51" t="str">
        <f>IF(ISBLANK(LeaveTracker[[#This Row],[Employee Name]]),"-----",VLOOKUP(LeaveTracker[[#This Row],[Employee Name]],Employees[[Employee Name]:[Office]],7))</f>
        <v>-----</v>
      </c>
      <c r="F4524" s="51" t="str">
        <f>IF(ISBLANK(LeaveTracker[[#This Row],[Employee Name]]),"-----",VLOOKUP(LeaveTracker[[#This Row],[Employee Name]],Employees[[Employee Name]:[Office]],6))</f>
        <v>-----</v>
      </c>
      <c r="G4524" s="24"/>
      <c r="H4524" s="24"/>
      <c r="I4524" s="57"/>
      <c r="K4524" s="51" t="str">
        <f ca="1">LeaveTracker[[#This Row],[Days]]&amp;" "&amp;LeaveTracker[[#This Row],[Type of Leave]]</f>
        <v xml:space="preserve">0 </v>
      </c>
      <c r="L4524" s="23">
        <f ca="1">NETWORKDAYS(LeaveTracker[[#This Row],[Start Date]],LeaveTracker[[#This Row],[End Date]],lstHolidays)</f>
        <v>0</v>
      </c>
      <c r="M4524" s="27"/>
    </row>
    <row r="4525" spans="4:13" ht="30" customHeight="1" x14ac:dyDescent="0.3">
      <c r="D4525" s="19"/>
      <c r="E4525" s="51" t="str">
        <f>IF(ISBLANK(LeaveTracker[[#This Row],[Employee Name]]),"-----",VLOOKUP(LeaveTracker[[#This Row],[Employee Name]],Employees[[Employee Name]:[Office]],7))</f>
        <v>-----</v>
      </c>
      <c r="F4525" s="51" t="str">
        <f>IF(ISBLANK(LeaveTracker[[#This Row],[Employee Name]]),"-----",VLOOKUP(LeaveTracker[[#This Row],[Employee Name]],Employees[[Employee Name]:[Office]],6))</f>
        <v>-----</v>
      </c>
      <c r="G4525" s="24"/>
      <c r="H4525" s="24"/>
      <c r="I4525" s="57"/>
      <c r="K4525" s="51" t="str">
        <f ca="1">LeaveTracker[[#This Row],[Days]]&amp;" "&amp;LeaveTracker[[#This Row],[Type of Leave]]</f>
        <v xml:space="preserve">0 </v>
      </c>
      <c r="L4525" s="23">
        <f ca="1">NETWORKDAYS(LeaveTracker[[#This Row],[Start Date]],LeaveTracker[[#This Row],[End Date]],lstHolidays)</f>
        <v>0</v>
      </c>
      <c r="M4525" s="27"/>
    </row>
    <row r="4526" spans="4:13" ht="30" customHeight="1" x14ac:dyDescent="0.3">
      <c r="D4526" s="19"/>
      <c r="E4526" s="51" t="str">
        <f>IF(ISBLANK(LeaveTracker[[#This Row],[Employee Name]]),"-----",VLOOKUP(LeaveTracker[[#This Row],[Employee Name]],Employees[[Employee Name]:[Office]],7))</f>
        <v>-----</v>
      </c>
      <c r="F4526" s="51" t="str">
        <f>IF(ISBLANK(LeaveTracker[[#This Row],[Employee Name]]),"-----",VLOOKUP(LeaveTracker[[#This Row],[Employee Name]],Employees[[Employee Name]:[Office]],6))</f>
        <v>-----</v>
      </c>
      <c r="G4526" s="24"/>
      <c r="H4526" s="24"/>
      <c r="I4526" s="57"/>
      <c r="K4526" s="51" t="str">
        <f ca="1">LeaveTracker[[#This Row],[Days]]&amp;" "&amp;LeaveTracker[[#This Row],[Type of Leave]]</f>
        <v xml:space="preserve">0 </v>
      </c>
      <c r="L4526" s="23">
        <f ca="1">NETWORKDAYS(LeaveTracker[[#This Row],[Start Date]],LeaveTracker[[#This Row],[End Date]],lstHolidays)</f>
        <v>0</v>
      </c>
      <c r="M4526" s="27"/>
    </row>
    <row r="4527" spans="4:13" ht="30" customHeight="1" x14ac:dyDescent="0.3">
      <c r="D4527" s="19"/>
      <c r="E4527" s="51" t="str">
        <f>IF(ISBLANK(LeaveTracker[[#This Row],[Employee Name]]),"-----",VLOOKUP(LeaveTracker[[#This Row],[Employee Name]],Employees[[Employee Name]:[Office]],7))</f>
        <v>-----</v>
      </c>
      <c r="F4527" s="51" t="str">
        <f>IF(ISBLANK(LeaveTracker[[#This Row],[Employee Name]]),"-----",VLOOKUP(LeaveTracker[[#This Row],[Employee Name]],Employees[[Employee Name]:[Office]],6))</f>
        <v>-----</v>
      </c>
      <c r="G4527" s="24"/>
      <c r="H4527" s="24"/>
      <c r="I4527" s="57"/>
      <c r="K4527" s="51" t="str">
        <f ca="1">LeaveTracker[[#This Row],[Days]]&amp;" "&amp;LeaveTracker[[#This Row],[Type of Leave]]</f>
        <v xml:space="preserve">0 </v>
      </c>
      <c r="L4527" s="23">
        <f ca="1">NETWORKDAYS(LeaveTracker[[#This Row],[Start Date]],LeaveTracker[[#This Row],[End Date]],lstHolidays)</f>
        <v>0</v>
      </c>
      <c r="M4527" s="27"/>
    </row>
    <row r="4528" spans="4:13" ht="30" customHeight="1" x14ac:dyDescent="0.3">
      <c r="D4528" s="19"/>
      <c r="E4528" s="51" t="str">
        <f>IF(ISBLANK(LeaveTracker[[#This Row],[Employee Name]]),"-----",VLOOKUP(LeaveTracker[[#This Row],[Employee Name]],Employees[[Employee Name]:[Office]],7))</f>
        <v>-----</v>
      </c>
      <c r="F4528" s="51" t="str">
        <f>IF(ISBLANK(LeaveTracker[[#This Row],[Employee Name]]),"-----",VLOOKUP(LeaveTracker[[#This Row],[Employee Name]],Employees[[Employee Name]:[Office]],6))</f>
        <v>-----</v>
      </c>
      <c r="G4528" s="24"/>
      <c r="H4528" s="24"/>
      <c r="I4528" s="57"/>
      <c r="K4528" s="51" t="str">
        <f ca="1">LeaveTracker[[#This Row],[Days]]&amp;" "&amp;LeaveTracker[[#This Row],[Type of Leave]]</f>
        <v xml:space="preserve">0 </v>
      </c>
      <c r="L4528" s="23">
        <f ca="1">NETWORKDAYS(LeaveTracker[[#This Row],[Start Date]],LeaveTracker[[#This Row],[End Date]],lstHolidays)</f>
        <v>0</v>
      </c>
      <c r="M4528" s="27"/>
    </row>
    <row r="4529" spans="4:13" ht="30" customHeight="1" x14ac:dyDescent="0.3">
      <c r="D4529" s="19"/>
      <c r="E4529" s="51" t="str">
        <f>IF(ISBLANK(LeaveTracker[[#This Row],[Employee Name]]),"-----",VLOOKUP(LeaveTracker[[#This Row],[Employee Name]],Employees[[Employee Name]:[Office]],7))</f>
        <v>-----</v>
      </c>
      <c r="F4529" s="51" t="str">
        <f>IF(ISBLANK(LeaveTracker[[#This Row],[Employee Name]]),"-----",VLOOKUP(LeaveTracker[[#This Row],[Employee Name]],Employees[[Employee Name]:[Office]],6))</f>
        <v>-----</v>
      </c>
      <c r="G4529" s="24"/>
      <c r="H4529" s="24"/>
      <c r="I4529" s="57"/>
      <c r="K4529" s="51" t="str">
        <f ca="1">LeaveTracker[[#This Row],[Days]]&amp;" "&amp;LeaveTracker[[#This Row],[Type of Leave]]</f>
        <v xml:space="preserve">0 </v>
      </c>
      <c r="L4529" s="23">
        <f ca="1">NETWORKDAYS(LeaveTracker[[#This Row],[Start Date]],LeaveTracker[[#This Row],[End Date]],lstHolidays)</f>
        <v>0</v>
      </c>
      <c r="M4529" s="27"/>
    </row>
    <row r="4530" spans="4:13" ht="30" customHeight="1" x14ac:dyDescent="0.3">
      <c r="D4530" s="19"/>
      <c r="E4530" s="51" t="str">
        <f>IF(ISBLANK(LeaveTracker[[#This Row],[Employee Name]]),"-----",VLOOKUP(LeaveTracker[[#This Row],[Employee Name]],Employees[[Employee Name]:[Office]],7))</f>
        <v>-----</v>
      </c>
      <c r="F4530" s="51" t="str">
        <f>IF(ISBLANK(LeaveTracker[[#This Row],[Employee Name]]),"-----",VLOOKUP(LeaveTracker[[#This Row],[Employee Name]],Employees[[Employee Name]:[Office]],6))</f>
        <v>-----</v>
      </c>
      <c r="G4530" s="24"/>
      <c r="H4530" s="24"/>
      <c r="I4530" s="57"/>
      <c r="K4530" s="51" t="str">
        <f ca="1">LeaveTracker[[#This Row],[Days]]&amp;" "&amp;LeaveTracker[[#This Row],[Type of Leave]]</f>
        <v xml:space="preserve">0 </v>
      </c>
      <c r="L4530" s="23">
        <f ca="1">NETWORKDAYS(LeaveTracker[[#This Row],[Start Date]],LeaveTracker[[#This Row],[End Date]],lstHolidays)</f>
        <v>0</v>
      </c>
      <c r="M4530" s="27"/>
    </row>
    <row r="4531" spans="4:13" ht="30" customHeight="1" x14ac:dyDescent="0.3">
      <c r="D4531" s="19"/>
      <c r="E4531" s="51" t="str">
        <f>IF(ISBLANK(LeaveTracker[[#This Row],[Employee Name]]),"-----",VLOOKUP(LeaveTracker[[#This Row],[Employee Name]],Employees[[Employee Name]:[Office]],7))</f>
        <v>-----</v>
      </c>
      <c r="F4531" s="51" t="str">
        <f>IF(ISBLANK(LeaveTracker[[#This Row],[Employee Name]]),"-----",VLOOKUP(LeaveTracker[[#This Row],[Employee Name]],Employees[[Employee Name]:[Office]],6))</f>
        <v>-----</v>
      </c>
      <c r="G4531" s="24"/>
      <c r="H4531" s="24"/>
      <c r="I4531" s="57"/>
      <c r="K4531" s="51" t="str">
        <f ca="1">LeaveTracker[[#This Row],[Days]]&amp;" "&amp;LeaveTracker[[#This Row],[Type of Leave]]</f>
        <v xml:space="preserve">0 </v>
      </c>
      <c r="L4531" s="23">
        <f ca="1">NETWORKDAYS(LeaveTracker[[#This Row],[Start Date]],LeaveTracker[[#This Row],[End Date]],lstHolidays)</f>
        <v>0</v>
      </c>
      <c r="M4531" s="27"/>
    </row>
    <row r="4532" spans="4:13" ht="30" customHeight="1" x14ac:dyDescent="0.3">
      <c r="D4532" s="19"/>
      <c r="E4532" s="51" t="str">
        <f>IF(ISBLANK(LeaveTracker[[#This Row],[Employee Name]]),"-----",VLOOKUP(LeaveTracker[[#This Row],[Employee Name]],Employees[[Employee Name]:[Office]],7))</f>
        <v>-----</v>
      </c>
      <c r="F4532" s="51" t="str">
        <f>IF(ISBLANK(LeaveTracker[[#This Row],[Employee Name]]),"-----",VLOOKUP(LeaveTracker[[#This Row],[Employee Name]],Employees[[Employee Name]:[Office]],6))</f>
        <v>-----</v>
      </c>
      <c r="G4532" s="24"/>
      <c r="H4532" s="24"/>
      <c r="I4532" s="57"/>
      <c r="K4532" s="51" t="str">
        <f ca="1">LeaveTracker[[#This Row],[Days]]&amp;" "&amp;LeaveTracker[[#This Row],[Type of Leave]]</f>
        <v xml:space="preserve">0 </v>
      </c>
      <c r="L4532" s="23">
        <f ca="1">NETWORKDAYS(LeaveTracker[[#This Row],[Start Date]],LeaveTracker[[#This Row],[End Date]],lstHolidays)</f>
        <v>0</v>
      </c>
      <c r="M4532" s="27"/>
    </row>
    <row r="4533" spans="4:13" ht="30" customHeight="1" x14ac:dyDescent="0.3">
      <c r="D4533" s="19"/>
      <c r="E4533" s="51" t="str">
        <f>IF(ISBLANK(LeaveTracker[[#This Row],[Employee Name]]),"-----",VLOOKUP(LeaveTracker[[#This Row],[Employee Name]],Employees[[Employee Name]:[Office]],7))</f>
        <v>-----</v>
      </c>
      <c r="F4533" s="51" t="str">
        <f>IF(ISBLANK(LeaveTracker[[#This Row],[Employee Name]]),"-----",VLOOKUP(LeaveTracker[[#This Row],[Employee Name]],Employees[[Employee Name]:[Office]],6))</f>
        <v>-----</v>
      </c>
      <c r="G4533" s="24"/>
      <c r="H4533" s="24"/>
      <c r="I4533" s="57"/>
      <c r="K4533" s="51" t="str">
        <f ca="1">LeaveTracker[[#This Row],[Days]]&amp;" "&amp;LeaveTracker[[#This Row],[Type of Leave]]</f>
        <v xml:space="preserve">0 </v>
      </c>
      <c r="L4533" s="23">
        <f ca="1">NETWORKDAYS(LeaveTracker[[#This Row],[Start Date]],LeaveTracker[[#This Row],[End Date]],lstHolidays)</f>
        <v>0</v>
      </c>
      <c r="M4533" s="27"/>
    </row>
    <row r="4534" spans="4:13" ht="30" customHeight="1" x14ac:dyDescent="0.3">
      <c r="D4534" s="19"/>
      <c r="E4534" s="51" t="str">
        <f>IF(ISBLANK(LeaveTracker[[#This Row],[Employee Name]]),"-----",VLOOKUP(LeaveTracker[[#This Row],[Employee Name]],Employees[[Employee Name]:[Office]],7))</f>
        <v>-----</v>
      </c>
      <c r="F4534" s="51" t="str">
        <f>IF(ISBLANK(LeaveTracker[[#This Row],[Employee Name]]),"-----",VLOOKUP(LeaveTracker[[#This Row],[Employee Name]],Employees[[Employee Name]:[Office]],6))</f>
        <v>-----</v>
      </c>
      <c r="G4534" s="24"/>
      <c r="H4534" s="24"/>
      <c r="I4534" s="57"/>
      <c r="K4534" s="51" t="str">
        <f ca="1">LeaveTracker[[#This Row],[Days]]&amp;" "&amp;LeaveTracker[[#This Row],[Type of Leave]]</f>
        <v xml:space="preserve">0 </v>
      </c>
      <c r="L4534" s="23">
        <f ca="1">NETWORKDAYS(LeaveTracker[[#This Row],[Start Date]],LeaveTracker[[#This Row],[End Date]],lstHolidays)</f>
        <v>0</v>
      </c>
      <c r="M4534" s="27"/>
    </row>
    <row r="4535" spans="4:13" ht="30" customHeight="1" x14ac:dyDescent="0.3">
      <c r="D4535" s="19"/>
      <c r="E4535" s="51" t="str">
        <f>IF(ISBLANK(LeaveTracker[[#This Row],[Employee Name]]),"-----",VLOOKUP(LeaveTracker[[#This Row],[Employee Name]],Employees[[Employee Name]:[Office]],7))</f>
        <v>-----</v>
      </c>
      <c r="F4535" s="51" t="str">
        <f>IF(ISBLANK(LeaveTracker[[#This Row],[Employee Name]]),"-----",VLOOKUP(LeaveTracker[[#This Row],[Employee Name]],Employees[[Employee Name]:[Office]],6))</f>
        <v>-----</v>
      </c>
      <c r="G4535" s="24"/>
      <c r="H4535" s="24"/>
      <c r="I4535" s="57"/>
      <c r="K4535" s="51" t="str">
        <f ca="1">LeaveTracker[[#This Row],[Days]]&amp;" "&amp;LeaveTracker[[#This Row],[Type of Leave]]</f>
        <v xml:space="preserve">0 </v>
      </c>
      <c r="L4535" s="23">
        <f ca="1">NETWORKDAYS(LeaveTracker[[#This Row],[Start Date]],LeaveTracker[[#This Row],[End Date]],lstHolidays)</f>
        <v>0</v>
      </c>
      <c r="M4535" s="27"/>
    </row>
    <row r="4536" spans="4:13" ht="30" customHeight="1" x14ac:dyDescent="0.3">
      <c r="D4536" s="19"/>
      <c r="E4536" s="51" t="str">
        <f>IF(ISBLANK(LeaveTracker[[#This Row],[Employee Name]]),"-----",VLOOKUP(LeaveTracker[[#This Row],[Employee Name]],Employees[[Employee Name]:[Office]],7))</f>
        <v>-----</v>
      </c>
      <c r="F4536" s="51" t="str">
        <f>IF(ISBLANK(LeaveTracker[[#This Row],[Employee Name]]),"-----",VLOOKUP(LeaveTracker[[#This Row],[Employee Name]],Employees[[Employee Name]:[Office]],6))</f>
        <v>-----</v>
      </c>
      <c r="G4536" s="24"/>
      <c r="H4536" s="24"/>
      <c r="I4536" s="57"/>
      <c r="K4536" s="51" t="str">
        <f ca="1">LeaveTracker[[#This Row],[Days]]&amp;" "&amp;LeaveTracker[[#This Row],[Type of Leave]]</f>
        <v xml:space="preserve">0 </v>
      </c>
      <c r="L4536" s="23">
        <f ca="1">NETWORKDAYS(LeaveTracker[[#This Row],[Start Date]],LeaveTracker[[#This Row],[End Date]],lstHolidays)</f>
        <v>0</v>
      </c>
      <c r="M4536" s="27"/>
    </row>
    <row r="4537" spans="4:13" ht="30" customHeight="1" x14ac:dyDescent="0.3">
      <c r="D4537" s="19"/>
      <c r="E4537" s="51" t="str">
        <f>IF(ISBLANK(LeaveTracker[[#This Row],[Employee Name]]),"-----",VLOOKUP(LeaveTracker[[#This Row],[Employee Name]],Employees[[Employee Name]:[Office]],7))</f>
        <v>-----</v>
      </c>
      <c r="F4537" s="51" t="str">
        <f>IF(ISBLANK(LeaveTracker[[#This Row],[Employee Name]]),"-----",VLOOKUP(LeaveTracker[[#This Row],[Employee Name]],Employees[[Employee Name]:[Office]],6))</f>
        <v>-----</v>
      </c>
      <c r="G4537" s="24"/>
      <c r="H4537" s="24"/>
      <c r="I4537" s="57"/>
      <c r="K4537" s="51" t="str">
        <f ca="1">LeaveTracker[[#This Row],[Days]]&amp;" "&amp;LeaveTracker[[#This Row],[Type of Leave]]</f>
        <v xml:space="preserve">0 </v>
      </c>
      <c r="L4537" s="23">
        <f ca="1">NETWORKDAYS(LeaveTracker[[#This Row],[Start Date]],LeaveTracker[[#This Row],[End Date]],lstHolidays)</f>
        <v>0</v>
      </c>
      <c r="M4537" s="27"/>
    </row>
    <row r="4538" spans="4:13" ht="30" customHeight="1" x14ac:dyDescent="0.3">
      <c r="D4538" s="19"/>
      <c r="E4538" s="51" t="str">
        <f>IF(ISBLANK(LeaveTracker[[#This Row],[Employee Name]]),"-----",VLOOKUP(LeaveTracker[[#This Row],[Employee Name]],Employees[[Employee Name]:[Office]],7))</f>
        <v>-----</v>
      </c>
      <c r="F4538" s="51" t="str">
        <f>IF(ISBLANK(LeaveTracker[[#This Row],[Employee Name]]),"-----",VLOOKUP(LeaveTracker[[#This Row],[Employee Name]],Employees[[Employee Name]:[Office]],6))</f>
        <v>-----</v>
      </c>
      <c r="G4538" s="24"/>
      <c r="H4538" s="24"/>
      <c r="I4538" s="57"/>
      <c r="K4538" s="51" t="str">
        <f ca="1">LeaveTracker[[#This Row],[Days]]&amp;" "&amp;LeaveTracker[[#This Row],[Type of Leave]]</f>
        <v xml:space="preserve">0 </v>
      </c>
      <c r="L4538" s="23">
        <f ca="1">NETWORKDAYS(LeaveTracker[[#This Row],[Start Date]],LeaveTracker[[#This Row],[End Date]],lstHolidays)</f>
        <v>0</v>
      </c>
      <c r="M4538" s="27"/>
    </row>
    <row r="4539" spans="4:13" ht="30" customHeight="1" x14ac:dyDescent="0.3">
      <c r="D4539" s="19"/>
      <c r="E4539" s="51" t="str">
        <f>IF(ISBLANK(LeaveTracker[[#This Row],[Employee Name]]),"-----",VLOOKUP(LeaveTracker[[#This Row],[Employee Name]],Employees[[Employee Name]:[Office]],7))</f>
        <v>-----</v>
      </c>
      <c r="F4539" s="51" t="str">
        <f>IF(ISBLANK(LeaveTracker[[#This Row],[Employee Name]]),"-----",VLOOKUP(LeaveTracker[[#This Row],[Employee Name]],Employees[[Employee Name]:[Office]],6))</f>
        <v>-----</v>
      </c>
      <c r="G4539" s="24"/>
      <c r="H4539" s="24"/>
      <c r="I4539" s="57"/>
      <c r="K4539" s="51" t="str">
        <f ca="1">LeaveTracker[[#This Row],[Days]]&amp;" "&amp;LeaveTracker[[#This Row],[Type of Leave]]</f>
        <v xml:space="preserve">0 </v>
      </c>
      <c r="L4539" s="23">
        <f ca="1">NETWORKDAYS(LeaveTracker[[#This Row],[Start Date]],LeaveTracker[[#This Row],[End Date]],lstHolidays)</f>
        <v>0</v>
      </c>
      <c r="M4539" s="27"/>
    </row>
    <row r="4540" spans="4:13" ht="30" customHeight="1" x14ac:dyDescent="0.3">
      <c r="D4540" s="19"/>
      <c r="E4540" s="51" t="str">
        <f>IF(ISBLANK(LeaveTracker[[#This Row],[Employee Name]]),"-----",VLOOKUP(LeaveTracker[[#This Row],[Employee Name]],Employees[[Employee Name]:[Office]],7))</f>
        <v>-----</v>
      </c>
      <c r="F4540" s="51" t="str">
        <f>IF(ISBLANK(LeaveTracker[[#This Row],[Employee Name]]),"-----",VLOOKUP(LeaveTracker[[#This Row],[Employee Name]],Employees[[Employee Name]:[Office]],6))</f>
        <v>-----</v>
      </c>
      <c r="G4540" s="24"/>
      <c r="H4540" s="24"/>
      <c r="I4540" s="57"/>
      <c r="K4540" s="51" t="str">
        <f ca="1">LeaveTracker[[#This Row],[Days]]&amp;" "&amp;LeaveTracker[[#This Row],[Type of Leave]]</f>
        <v xml:space="preserve">0 </v>
      </c>
      <c r="L4540" s="23">
        <f ca="1">NETWORKDAYS(LeaveTracker[[#This Row],[Start Date]],LeaveTracker[[#This Row],[End Date]],lstHolidays)</f>
        <v>0</v>
      </c>
      <c r="M4540" s="27"/>
    </row>
    <row r="4541" spans="4:13" ht="30" customHeight="1" x14ac:dyDescent="0.3">
      <c r="D4541" s="19"/>
      <c r="E4541" s="51" t="str">
        <f>IF(ISBLANK(LeaveTracker[[#This Row],[Employee Name]]),"-----",VLOOKUP(LeaveTracker[[#This Row],[Employee Name]],Employees[[Employee Name]:[Office]],7))</f>
        <v>-----</v>
      </c>
      <c r="F4541" s="51" t="str">
        <f>IF(ISBLANK(LeaveTracker[[#This Row],[Employee Name]]),"-----",VLOOKUP(LeaveTracker[[#This Row],[Employee Name]],Employees[[Employee Name]:[Office]],6))</f>
        <v>-----</v>
      </c>
      <c r="G4541" s="24"/>
      <c r="H4541" s="24"/>
      <c r="I4541" s="57"/>
      <c r="K4541" s="51" t="str">
        <f ca="1">LeaveTracker[[#This Row],[Days]]&amp;" "&amp;LeaveTracker[[#This Row],[Type of Leave]]</f>
        <v xml:space="preserve">0 </v>
      </c>
      <c r="L4541" s="23">
        <f ca="1">NETWORKDAYS(LeaveTracker[[#This Row],[Start Date]],LeaveTracker[[#This Row],[End Date]],lstHolidays)</f>
        <v>0</v>
      </c>
      <c r="M4541" s="27"/>
    </row>
    <row r="4542" spans="4:13" ht="30" customHeight="1" x14ac:dyDescent="0.3">
      <c r="D4542" s="19"/>
      <c r="E4542" s="51" t="str">
        <f>IF(ISBLANK(LeaveTracker[[#This Row],[Employee Name]]),"-----",VLOOKUP(LeaveTracker[[#This Row],[Employee Name]],Employees[[Employee Name]:[Office]],7))</f>
        <v>-----</v>
      </c>
      <c r="F4542" s="51" t="str">
        <f>IF(ISBLANK(LeaveTracker[[#This Row],[Employee Name]]),"-----",VLOOKUP(LeaveTracker[[#This Row],[Employee Name]],Employees[[Employee Name]:[Office]],6))</f>
        <v>-----</v>
      </c>
      <c r="G4542" s="24"/>
      <c r="H4542" s="24"/>
      <c r="I4542" s="57"/>
      <c r="K4542" s="51" t="str">
        <f ca="1">LeaveTracker[[#This Row],[Days]]&amp;" "&amp;LeaveTracker[[#This Row],[Type of Leave]]</f>
        <v xml:space="preserve">0 </v>
      </c>
      <c r="L4542" s="23">
        <f ca="1">NETWORKDAYS(LeaveTracker[[#This Row],[Start Date]],LeaveTracker[[#This Row],[End Date]],lstHolidays)</f>
        <v>0</v>
      </c>
      <c r="M4542" s="27"/>
    </row>
    <row r="4543" spans="4:13" ht="30" customHeight="1" x14ac:dyDescent="0.3">
      <c r="D4543" s="19"/>
      <c r="E4543" s="51" t="str">
        <f>IF(ISBLANK(LeaveTracker[[#This Row],[Employee Name]]),"-----",VLOOKUP(LeaveTracker[[#This Row],[Employee Name]],Employees[[Employee Name]:[Office]],7))</f>
        <v>-----</v>
      </c>
      <c r="F4543" s="51" t="str">
        <f>IF(ISBLANK(LeaveTracker[[#This Row],[Employee Name]]),"-----",VLOOKUP(LeaveTracker[[#This Row],[Employee Name]],Employees[[Employee Name]:[Office]],6))</f>
        <v>-----</v>
      </c>
      <c r="G4543" s="24"/>
      <c r="H4543" s="24"/>
      <c r="I4543" s="57"/>
      <c r="K4543" s="51" t="str">
        <f ca="1">LeaveTracker[[#This Row],[Days]]&amp;" "&amp;LeaveTracker[[#This Row],[Type of Leave]]</f>
        <v xml:space="preserve">0 </v>
      </c>
      <c r="L4543" s="23">
        <f ca="1">NETWORKDAYS(LeaveTracker[[#This Row],[Start Date]],LeaveTracker[[#This Row],[End Date]],lstHolidays)</f>
        <v>0</v>
      </c>
      <c r="M4543" s="27"/>
    </row>
    <row r="4544" spans="4:13" ht="30" customHeight="1" x14ac:dyDescent="0.3">
      <c r="D4544" s="19"/>
      <c r="E4544" s="51" t="str">
        <f>IF(ISBLANK(LeaveTracker[[#This Row],[Employee Name]]),"-----",VLOOKUP(LeaveTracker[[#This Row],[Employee Name]],Employees[[Employee Name]:[Office]],7))</f>
        <v>-----</v>
      </c>
      <c r="F4544" s="51" t="str">
        <f>IF(ISBLANK(LeaveTracker[[#This Row],[Employee Name]]),"-----",VLOOKUP(LeaveTracker[[#This Row],[Employee Name]],Employees[[Employee Name]:[Office]],6))</f>
        <v>-----</v>
      </c>
      <c r="G4544" s="24"/>
      <c r="H4544" s="24"/>
      <c r="I4544" s="57"/>
      <c r="K4544" s="51" t="str">
        <f ca="1">LeaveTracker[[#This Row],[Days]]&amp;" "&amp;LeaveTracker[[#This Row],[Type of Leave]]</f>
        <v xml:space="preserve">0 </v>
      </c>
      <c r="L4544" s="23">
        <f ca="1">NETWORKDAYS(LeaveTracker[[#This Row],[Start Date]],LeaveTracker[[#This Row],[End Date]],lstHolidays)</f>
        <v>0</v>
      </c>
      <c r="M4544" s="27"/>
    </row>
    <row r="4545" spans="4:13" ht="30" customHeight="1" x14ac:dyDescent="0.3">
      <c r="D4545" s="19"/>
      <c r="E4545" s="51" t="str">
        <f>IF(ISBLANK(LeaveTracker[[#This Row],[Employee Name]]),"-----",VLOOKUP(LeaveTracker[[#This Row],[Employee Name]],Employees[[Employee Name]:[Office]],7))</f>
        <v>-----</v>
      </c>
      <c r="F4545" s="51" t="str">
        <f>IF(ISBLANK(LeaveTracker[[#This Row],[Employee Name]]),"-----",VLOOKUP(LeaveTracker[[#This Row],[Employee Name]],Employees[[Employee Name]:[Office]],6))</f>
        <v>-----</v>
      </c>
      <c r="G4545" s="24"/>
      <c r="H4545" s="24"/>
      <c r="I4545" s="57"/>
      <c r="K4545" s="51" t="str">
        <f ca="1">LeaveTracker[[#This Row],[Days]]&amp;" "&amp;LeaveTracker[[#This Row],[Type of Leave]]</f>
        <v xml:space="preserve">0 </v>
      </c>
      <c r="L4545" s="23">
        <f ca="1">NETWORKDAYS(LeaveTracker[[#This Row],[Start Date]],LeaveTracker[[#This Row],[End Date]],lstHolidays)</f>
        <v>0</v>
      </c>
      <c r="M4545" s="27"/>
    </row>
    <row r="4546" spans="4:13" ht="30" customHeight="1" x14ac:dyDescent="0.3">
      <c r="D4546" s="19"/>
      <c r="E4546" s="51" t="str">
        <f>IF(ISBLANK(LeaveTracker[[#This Row],[Employee Name]]),"-----",VLOOKUP(LeaveTracker[[#This Row],[Employee Name]],Employees[[Employee Name]:[Office]],7))</f>
        <v>-----</v>
      </c>
      <c r="F4546" s="51" t="str">
        <f>IF(ISBLANK(LeaveTracker[[#This Row],[Employee Name]]),"-----",VLOOKUP(LeaveTracker[[#This Row],[Employee Name]],Employees[[Employee Name]:[Office]],6))</f>
        <v>-----</v>
      </c>
      <c r="G4546" s="24"/>
      <c r="H4546" s="24"/>
      <c r="I4546" s="57"/>
      <c r="K4546" s="51" t="str">
        <f ca="1">LeaveTracker[[#This Row],[Days]]&amp;" "&amp;LeaveTracker[[#This Row],[Type of Leave]]</f>
        <v xml:space="preserve">0 </v>
      </c>
      <c r="L4546" s="23">
        <f ca="1">NETWORKDAYS(LeaveTracker[[#This Row],[Start Date]],LeaveTracker[[#This Row],[End Date]],lstHolidays)</f>
        <v>0</v>
      </c>
      <c r="M4546" s="27"/>
    </row>
    <row r="4547" spans="4:13" ht="30" customHeight="1" x14ac:dyDescent="0.3">
      <c r="D4547" s="19"/>
      <c r="E4547" s="51" t="str">
        <f>IF(ISBLANK(LeaveTracker[[#This Row],[Employee Name]]),"-----",VLOOKUP(LeaveTracker[[#This Row],[Employee Name]],Employees[[Employee Name]:[Office]],7))</f>
        <v>-----</v>
      </c>
      <c r="F4547" s="51" t="str">
        <f>IF(ISBLANK(LeaveTracker[[#This Row],[Employee Name]]),"-----",VLOOKUP(LeaveTracker[[#This Row],[Employee Name]],Employees[[Employee Name]:[Office]],6))</f>
        <v>-----</v>
      </c>
      <c r="G4547" s="24"/>
      <c r="H4547" s="24"/>
      <c r="I4547" s="57"/>
      <c r="K4547" s="51" t="str">
        <f ca="1">LeaveTracker[[#This Row],[Days]]&amp;" "&amp;LeaveTracker[[#This Row],[Type of Leave]]</f>
        <v xml:space="preserve">0 </v>
      </c>
      <c r="L4547" s="23">
        <f ca="1">NETWORKDAYS(LeaveTracker[[#This Row],[Start Date]],LeaveTracker[[#This Row],[End Date]],lstHolidays)</f>
        <v>0</v>
      </c>
      <c r="M4547" s="27"/>
    </row>
    <row r="4548" spans="4:13" ht="30" customHeight="1" x14ac:dyDescent="0.3">
      <c r="D4548" s="19"/>
      <c r="E4548" s="51" t="str">
        <f>IF(ISBLANK(LeaveTracker[[#This Row],[Employee Name]]),"-----",VLOOKUP(LeaveTracker[[#This Row],[Employee Name]],Employees[[Employee Name]:[Office]],7))</f>
        <v>-----</v>
      </c>
      <c r="F4548" s="51" t="str">
        <f>IF(ISBLANK(LeaveTracker[[#This Row],[Employee Name]]),"-----",VLOOKUP(LeaveTracker[[#This Row],[Employee Name]],Employees[[Employee Name]:[Office]],6))</f>
        <v>-----</v>
      </c>
      <c r="G4548" s="24"/>
      <c r="H4548" s="24"/>
      <c r="I4548" s="57"/>
      <c r="K4548" s="51" t="str">
        <f ca="1">LeaveTracker[[#This Row],[Days]]&amp;" "&amp;LeaveTracker[[#This Row],[Type of Leave]]</f>
        <v xml:space="preserve">0 </v>
      </c>
      <c r="L4548" s="23">
        <f ca="1">NETWORKDAYS(LeaveTracker[[#This Row],[Start Date]],LeaveTracker[[#This Row],[End Date]],lstHolidays)</f>
        <v>0</v>
      </c>
      <c r="M4548" s="27"/>
    </row>
    <row r="4549" spans="4:13" ht="30" customHeight="1" x14ac:dyDescent="0.3">
      <c r="D4549" s="19"/>
      <c r="E4549" s="51" t="str">
        <f>IF(ISBLANK(LeaveTracker[[#This Row],[Employee Name]]),"-----",VLOOKUP(LeaveTracker[[#This Row],[Employee Name]],Employees[[Employee Name]:[Office]],7))</f>
        <v>-----</v>
      </c>
      <c r="F4549" s="51" t="str">
        <f>IF(ISBLANK(LeaveTracker[[#This Row],[Employee Name]]),"-----",VLOOKUP(LeaveTracker[[#This Row],[Employee Name]],Employees[[Employee Name]:[Office]],6))</f>
        <v>-----</v>
      </c>
      <c r="G4549" s="24"/>
      <c r="H4549" s="24"/>
      <c r="I4549" s="57"/>
      <c r="K4549" s="51" t="str">
        <f ca="1">LeaveTracker[[#This Row],[Days]]&amp;" "&amp;LeaveTracker[[#This Row],[Type of Leave]]</f>
        <v xml:space="preserve">0 </v>
      </c>
      <c r="L4549" s="23">
        <f ca="1">NETWORKDAYS(LeaveTracker[[#This Row],[Start Date]],LeaveTracker[[#This Row],[End Date]],lstHolidays)</f>
        <v>0</v>
      </c>
      <c r="M4549" s="27"/>
    </row>
    <row r="4550" spans="4:13" ht="30" customHeight="1" x14ac:dyDescent="0.3">
      <c r="D4550" s="19"/>
      <c r="E4550" s="51" t="str">
        <f>IF(ISBLANK(LeaveTracker[[#This Row],[Employee Name]]),"-----",VLOOKUP(LeaveTracker[[#This Row],[Employee Name]],Employees[[Employee Name]:[Office]],7))</f>
        <v>-----</v>
      </c>
      <c r="F4550" s="51" t="str">
        <f>IF(ISBLANK(LeaveTracker[[#This Row],[Employee Name]]),"-----",VLOOKUP(LeaveTracker[[#This Row],[Employee Name]],Employees[[Employee Name]:[Office]],6))</f>
        <v>-----</v>
      </c>
      <c r="G4550" s="24"/>
      <c r="H4550" s="24"/>
      <c r="I4550" s="57"/>
      <c r="K4550" s="51" t="str">
        <f ca="1">LeaveTracker[[#This Row],[Days]]&amp;" "&amp;LeaveTracker[[#This Row],[Type of Leave]]</f>
        <v xml:space="preserve">0 </v>
      </c>
      <c r="L4550" s="23">
        <f ca="1">NETWORKDAYS(LeaveTracker[[#This Row],[Start Date]],LeaveTracker[[#This Row],[End Date]],lstHolidays)</f>
        <v>0</v>
      </c>
      <c r="M4550" s="27"/>
    </row>
    <row r="4551" spans="4:13" ht="30" customHeight="1" x14ac:dyDescent="0.3">
      <c r="D4551" s="19"/>
      <c r="E4551" s="51" t="str">
        <f>IF(ISBLANK(LeaveTracker[[#This Row],[Employee Name]]),"-----",VLOOKUP(LeaveTracker[[#This Row],[Employee Name]],Employees[[Employee Name]:[Office]],7))</f>
        <v>-----</v>
      </c>
      <c r="F4551" s="51" t="str">
        <f>IF(ISBLANK(LeaveTracker[[#This Row],[Employee Name]]),"-----",VLOOKUP(LeaveTracker[[#This Row],[Employee Name]],Employees[[Employee Name]:[Office]],6))</f>
        <v>-----</v>
      </c>
      <c r="G4551" s="24"/>
      <c r="H4551" s="24"/>
      <c r="I4551" s="57"/>
      <c r="K4551" s="51" t="str">
        <f ca="1">LeaveTracker[[#This Row],[Days]]&amp;" "&amp;LeaveTracker[[#This Row],[Type of Leave]]</f>
        <v xml:space="preserve">0 </v>
      </c>
      <c r="L4551" s="23">
        <f ca="1">NETWORKDAYS(LeaveTracker[[#This Row],[Start Date]],LeaveTracker[[#This Row],[End Date]],lstHolidays)</f>
        <v>0</v>
      </c>
      <c r="M4551" s="27"/>
    </row>
    <row r="4552" spans="4:13" ht="30" customHeight="1" x14ac:dyDescent="0.3">
      <c r="D4552" s="19"/>
      <c r="E4552" s="51" t="str">
        <f>IF(ISBLANK(LeaveTracker[[#This Row],[Employee Name]]),"-----",VLOOKUP(LeaveTracker[[#This Row],[Employee Name]],Employees[[Employee Name]:[Office]],7))</f>
        <v>-----</v>
      </c>
      <c r="F4552" s="51" t="str">
        <f>IF(ISBLANK(LeaveTracker[[#This Row],[Employee Name]]),"-----",VLOOKUP(LeaveTracker[[#This Row],[Employee Name]],Employees[[Employee Name]:[Office]],6))</f>
        <v>-----</v>
      </c>
      <c r="G4552" s="24"/>
      <c r="H4552" s="24"/>
      <c r="I4552" s="57"/>
      <c r="K4552" s="51" t="str">
        <f ca="1">LeaveTracker[[#This Row],[Days]]&amp;" "&amp;LeaveTracker[[#This Row],[Type of Leave]]</f>
        <v xml:space="preserve">0 </v>
      </c>
      <c r="L4552" s="23">
        <f ca="1">NETWORKDAYS(LeaveTracker[[#This Row],[Start Date]],LeaveTracker[[#This Row],[End Date]],lstHolidays)</f>
        <v>0</v>
      </c>
      <c r="M4552" s="27"/>
    </row>
    <row r="4553" spans="4:13" ht="30" customHeight="1" x14ac:dyDescent="0.3">
      <c r="D4553" s="19"/>
      <c r="E4553" s="51" t="str">
        <f>IF(ISBLANK(LeaveTracker[[#This Row],[Employee Name]]),"-----",VLOOKUP(LeaveTracker[[#This Row],[Employee Name]],Employees[[Employee Name]:[Office]],7))</f>
        <v>-----</v>
      </c>
      <c r="F4553" s="51" t="str">
        <f>IF(ISBLANK(LeaveTracker[[#This Row],[Employee Name]]),"-----",VLOOKUP(LeaveTracker[[#This Row],[Employee Name]],Employees[[Employee Name]:[Office]],6))</f>
        <v>-----</v>
      </c>
      <c r="G4553" s="24"/>
      <c r="H4553" s="24"/>
      <c r="I4553" s="57"/>
      <c r="K4553" s="51" t="str">
        <f ca="1">LeaveTracker[[#This Row],[Days]]&amp;" "&amp;LeaveTracker[[#This Row],[Type of Leave]]</f>
        <v xml:space="preserve">0 </v>
      </c>
      <c r="L4553" s="23">
        <f ca="1">NETWORKDAYS(LeaveTracker[[#This Row],[Start Date]],LeaveTracker[[#This Row],[End Date]],lstHolidays)</f>
        <v>0</v>
      </c>
      <c r="M4553" s="27"/>
    </row>
    <row r="4554" spans="4:13" ht="30" customHeight="1" x14ac:dyDescent="0.3">
      <c r="D4554" s="19"/>
      <c r="E4554" s="51" t="str">
        <f>IF(ISBLANK(LeaveTracker[[#This Row],[Employee Name]]),"-----",VLOOKUP(LeaveTracker[[#This Row],[Employee Name]],Employees[[Employee Name]:[Office]],7))</f>
        <v>-----</v>
      </c>
      <c r="F4554" s="51" t="str">
        <f>IF(ISBLANK(LeaveTracker[[#This Row],[Employee Name]]),"-----",VLOOKUP(LeaveTracker[[#This Row],[Employee Name]],Employees[[Employee Name]:[Office]],6))</f>
        <v>-----</v>
      </c>
      <c r="G4554" s="24"/>
      <c r="H4554" s="24"/>
      <c r="I4554" s="57"/>
      <c r="K4554" s="51" t="str">
        <f ca="1">LeaveTracker[[#This Row],[Days]]&amp;" "&amp;LeaveTracker[[#This Row],[Type of Leave]]</f>
        <v xml:space="preserve">0 </v>
      </c>
      <c r="L4554" s="23">
        <f ca="1">NETWORKDAYS(LeaveTracker[[#This Row],[Start Date]],LeaveTracker[[#This Row],[End Date]],lstHolidays)</f>
        <v>0</v>
      </c>
      <c r="M4554" s="27"/>
    </row>
    <row r="4555" spans="4:13" ht="30" customHeight="1" x14ac:dyDescent="0.3">
      <c r="D4555" s="19"/>
      <c r="E4555" s="51" t="str">
        <f>IF(ISBLANK(LeaveTracker[[#This Row],[Employee Name]]),"-----",VLOOKUP(LeaveTracker[[#This Row],[Employee Name]],Employees[[Employee Name]:[Office]],7))</f>
        <v>-----</v>
      </c>
      <c r="F4555" s="51" t="str">
        <f>IF(ISBLANK(LeaveTracker[[#This Row],[Employee Name]]),"-----",VLOOKUP(LeaveTracker[[#This Row],[Employee Name]],Employees[[Employee Name]:[Office]],6))</f>
        <v>-----</v>
      </c>
      <c r="G4555" s="24"/>
      <c r="H4555" s="24"/>
      <c r="I4555" s="57"/>
      <c r="K4555" s="51" t="str">
        <f ca="1">LeaveTracker[[#This Row],[Days]]&amp;" "&amp;LeaveTracker[[#This Row],[Type of Leave]]</f>
        <v xml:space="preserve">0 </v>
      </c>
      <c r="L4555" s="23">
        <f ca="1">NETWORKDAYS(LeaveTracker[[#This Row],[Start Date]],LeaveTracker[[#This Row],[End Date]],lstHolidays)</f>
        <v>0</v>
      </c>
      <c r="M4555" s="27"/>
    </row>
    <row r="4556" spans="4:13" ht="30" customHeight="1" x14ac:dyDescent="0.3">
      <c r="D4556" s="19"/>
      <c r="E4556" s="51" t="str">
        <f>IF(ISBLANK(LeaveTracker[[#This Row],[Employee Name]]),"-----",VLOOKUP(LeaveTracker[[#This Row],[Employee Name]],Employees[[Employee Name]:[Office]],7))</f>
        <v>-----</v>
      </c>
      <c r="F4556" s="51" t="str">
        <f>IF(ISBLANK(LeaveTracker[[#This Row],[Employee Name]]),"-----",VLOOKUP(LeaveTracker[[#This Row],[Employee Name]],Employees[[Employee Name]:[Office]],6))</f>
        <v>-----</v>
      </c>
      <c r="G4556" s="24"/>
      <c r="H4556" s="24"/>
      <c r="I4556" s="57"/>
      <c r="K4556" s="51" t="str">
        <f ca="1">LeaveTracker[[#This Row],[Days]]&amp;" "&amp;LeaveTracker[[#This Row],[Type of Leave]]</f>
        <v xml:space="preserve">0 </v>
      </c>
      <c r="L4556" s="23">
        <f ca="1">NETWORKDAYS(LeaveTracker[[#This Row],[Start Date]],LeaveTracker[[#This Row],[End Date]],lstHolidays)</f>
        <v>0</v>
      </c>
      <c r="M4556" s="27"/>
    </row>
    <row r="4557" spans="4:13" ht="30" customHeight="1" x14ac:dyDescent="0.3">
      <c r="D4557" s="19"/>
      <c r="E4557" s="51" t="str">
        <f>IF(ISBLANK(LeaveTracker[[#This Row],[Employee Name]]),"-----",VLOOKUP(LeaveTracker[[#This Row],[Employee Name]],Employees[[Employee Name]:[Office]],7))</f>
        <v>-----</v>
      </c>
      <c r="F4557" s="51" t="str">
        <f>IF(ISBLANK(LeaveTracker[[#This Row],[Employee Name]]),"-----",VLOOKUP(LeaveTracker[[#This Row],[Employee Name]],Employees[[Employee Name]:[Office]],6))</f>
        <v>-----</v>
      </c>
      <c r="G4557" s="24"/>
      <c r="H4557" s="24"/>
      <c r="I4557" s="57"/>
      <c r="K4557" s="51" t="str">
        <f ca="1">LeaveTracker[[#This Row],[Days]]&amp;" "&amp;LeaveTracker[[#This Row],[Type of Leave]]</f>
        <v xml:space="preserve">0 </v>
      </c>
      <c r="L4557" s="23">
        <f ca="1">NETWORKDAYS(LeaveTracker[[#This Row],[Start Date]],LeaveTracker[[#This Row],[End Date]],lstHolidays)</f>
        <v>0</v>
      </c>
      <c r="M4557" s="27"/>
    </row>
    <row r="4558" spans="4:13" ht="30" customHeight="1" x14ac:dyDescent="0.3">
      <c r="D4558" s="19"/>
      <c r="E4558" s="51" t="str">
        <f>IF(ISBLANK(LeaveTracker[[#This Row],[Employee Name]]),"-----",VLOOKUP(LeaveTracker[[#This Row],[Employee Name]],Employees[[Employee Name]:[Office]],7))</f>
        <v>-----</v>
      </c>
      <c r="F4558" s="51" t="str">
        <f>IF(ISBLANK(LeaveTracker[[#This Row],[Employee Name]]),"-----",VLOOKUP(LeaveTracker[[#This Row],[Employee Name]],Employees[[Employee Name]:[Office]],6))</f>
        <v>-----</v>
      </c>
      <c r="G4558" s="24"/>
      <c r="H4558" s="24"/>
      <c r="I4558" s="57"/>
      <c r="K4558" s="51" t="str">
        <f ca="1">LeaveTracker[[#This Row],[Days]]&amp;" "&amp;LeaveTracker[[#This Row],[Type of Leave]]</f>
        <v xml:space="preserve">0 </v>
      </c>
      <c r="L4558" s="23">
        <f ca="1">NETWORKDAYS(LeaveTracker[[#This Row],[Start Date]],LeaveTracker[[#This Row],[End Date]],lstHolidays)</f>
        <v>0</v>
      </c>
      <c r="M4558" s="27"/>
    </row>
    <row r="4559" spans="4:13" ht="30" customHeight="1" x14ac:dyDescent="0.3">
      <c r="D4559" s="19"/>
      <c r="E4559" s="51" t="str">
        <f>IF(ISBLANK(LeaveTracker[[#This Row],[Employee Name]]),"-----",VLOOKUP(LeaveTracker[[#This Row],[Employee Name]],Employees[[Employee Name]:[Office]],7))</f>
        <v>-----</v>
      </c>
      <c r="F4559" s="51" t="str">
        <f>IF(ISBLANK(LeaveTracker[[#This Row],[Employee Name]]),"-----",VLOOKUP(LeaveTracker[[#This Row],[Employee Name]],Employees[[Employee Name]:[Office]],6))</f>
        <v>-----</v>
      </c>
      <c r="G4559" s="24"/>
      <c r="H4559" s="24"/>
      <c r="I4559" s="57"/>
      <c r="K4559" s="51" t="str">
        <f ca="1">LeaveTracker[[#This Row],[Days]]&amp;" "&amp;LeaveTracker[[#This Row],[Type of Leave]]</f>
        <v xml:space="preserve">0 </v>
      </c>
      <c r="L4559" s="23">
        <f ca="1">NETWORKDAYS(LeaveTracker[[#This Row],[Start Date]],LeaveTracker[[#This Row],[End Date]],lstHolidays)</f>
        <v>0</v>
      </c>
      <c r="M4559" s="27"/>
    </row>
    <row r="4560" spans="4:13" ht="30" customHeight="1" x14ac:dyDescent="0.3">
      <c r="D4560" s="19"/>
      <c r="E4560" s="51" t="str">
        <f>IF(ISBLANK(LeaveTracker[[#This Row],[Employee Name]]),"-----",VLOOKUP(LeaveTracker[[#This Row],[Employee Name]],Employees[[Employee Name]:[Office]],7))</f>
        <v>-----</v>
      </c>
      <c r="F4560" s="51" t="str">
        <f>IF(ISBLANK(LeaveTracker[[#This Row],[Employee Name]]),"-----",VLOOKUP(LeaveTracker[[#This Row],[Employee Name]],Employees[[Employee Name]:[Office]],6))</f>
        <v>-----</v>
      </c>
      <c r="G4560" s="24"/>
      <c r="H4560" s="24"/>
      <c r="I4560" s="57"/>
      <c r="K4560" s="51" t="str">
        <f ca="1">LeaveTracker[[#This Row],[Days]]&amp;" "&amp;LeaveTracker[[#This Row],[Type of Leave]]</f>
        <v xml:space="preserve">0 </v>
      </c>
      <c r="L4560" s="23">
        <f ca="1">NETWORKDAYS(LeaveTracker[[#This Row],[Start Date]],LeaveTracker[[#This Row],[End Date]],lstHolidays)</f>
        <v>0</v>
      </c>
      <c r="M4560" s="27"/>
    </row>
    <row r="4561" spans="4:13" ht="30" customHeight="1" x14ac:dyDescent="0.3">
      <c r="D4561" s="19"/>
      <c r="E4561" s="51" t="str">
        <f>IF(ISBLANK(LeaveTracker[[#This Row],[Employee Name]]),"-----",VLOOKUP(LeaveTracker[[#This Row],[Employee Name]],Employees[[Employee Name]:[Office]],7))</f>
        <v>-----</v>
      </c>
      <c r="F4561" s="51" t="str">
        <f>IF(ISBLANK(LeaveTracker[[#This Row],[Employee Name]]),"-----",VLOOKUP(LeaveTracker[[#This Row],[Employee Name]],Employees[[Employee Name]:[Office]],6))</f>
        <v>-----</v>
      </c>
      <c r="G4561" s="24"/>
      <c r="H4561" s="24"/>
      <c r="I4561" s="57"/>
      <c r="K4561" s="51" t="str">
        <f ca="1">LeaveTracker[[#This Row],[Days]]&amp;" "&amp;LeaveTracker[[#This Row],[Type of Leave]]</f>
        <v xml:space="preserve">0 </v>
      </c>
      <c r="L4561" s="23">
        <f ca="1">NETWORKDAYS(LeaveTracker[[#This Row],[Start Date]],LeaveTracker[[#This Row],[End Date]],lstHolidays)</f>
        <v>0</v>
      </c>
      <c r="M4561" s="27"/>
    </row>
    <row r="4562" spans="4:13" ht="30" customHeight="1" x14ac:dyDescent="0.3">
      <c r="D4562" s="19"/>
      <c r="E4562" s="51" t="str">
        <f>IF(ISBLANK(LeaveTracker[[#This Row],[Employee Name]]),"-----",VLOOKUP(LeaveTracker[[#This Row],[Employee Name]],Employees[[Employee Name]:[Office]],7))</f>
        <v>-----</v>
      </c>
      <c r="F4562" s="51" t="str">
        <f>IF(ISBLANK(LeaveTracker[[#This Row],[Employee Name]]),"-----",VLOOKUP(LeaveTracker[[#This Row],[Employee Name]],Employees[[Employee Name]:[Office]],6))</f>
        <v>-----</v>
      </c>
      <c r="G4562" s="24"/>
      <c r="H4562" s="24"/>
      <c r="I4562" s="57"/>
      <c r="K4562" s="51" t="str">
        <f ca="1">LeaveTracker[[#This Row],[Days]]&amp;" "&amp;LeaveTracker[[#This Row],[Type of Leave]]</f>
        <v xml:space="preserve">0 </v>
      </c>
      <c r="L4562" s="23">
        <f ca="1">NETWORKDAYS(LeaveTracker[[#This Row],[Start Date]],LeaveTracker[[#This Row],[End Date]],lstHolidays)</f>
        <v>0</v>
      </c>
      <c r="M4562" s="27"/>
    </row>
    <row r="4563" spans="4:13" ht="30" customHeight="1" x14ac:dyDescent="0.3">
      <c r="D4563" s="19"/>
      <c r="E4563" s="51" t="str">
        <f>IF(ISBLANK(LeaveTracker[[#This Row],[Employee Name]]),"-----",VLOOKUP(LeaveTracker[[#This Row],[Employee Name]],Employees[[Employee Name]:[Office]],7))</f>
        <v>-----</v>
      </c>
      <c r="F4563" s="51" t="str">
        <f>IF(ISBLANK(LeaveTracker[[#This Row],[Employee Name]]),"-----",VLOOKUP(LeaveTracker[[#This Row],[Employee Name]],Employees[[Employee Name]:[Office]],6))</f>
        <v>-----</v>
      </c>
      <c r="G4563" s="24"/>
      <c r="H4563" s="24"/>
      <c r="I4563" s="57"/>
      <c r="K4563" s="51" t="str">
        <f ca="1">LeaveTracker[[#This Row],[Days]]&amp;" "&amp;LeaveTracker[[#This Row],[Type of Leave]]</f>
        <v xml:space="preserve">0 </v>
      </c>
      <c r="L4563" s="23">
        <f ca="1">NETWORKDAYS(LeaveTracker[[#This Row],[Start Date]],LeaveTracker[[#This Row],[End Date]],lstHolidays)</f>
        <v>0</v>
      </c>
      <c r="M4563" s="27"/>
    </row>
    <row r="4564" spans="4:13" ht="30" customHeight="1" x14ac:dyDescent="0.3">
      <c r="D4564" s="19"/>
      <c r="E4564" s="51" t="str">
        <f>IF(ISBLANK(LeaveTracker[[#This Row],[Employee Name]]),"-----",VLOOKUP(LeaveTracker[[#This Row],[Employee Name]],Employees[[Employee Name]:[Office]],7))</f>
        <v>-----</v>
      </c>
      <c r="F4564" s="51" t="str">
        <f>IF(ISBLANK(LeaveTracker[[#This Row],[Employee Name]]),"-----",VLOOKUP(LeaveTracker[[#This Row],[Employee Name]],Employees[[Employee Name]:[Office]],6))</f>
        <v>-----</v>
      </c>
      <c r="G4564" s="24"/>
      <c r="H4564" s="24"/>
      <c r="I4564" s="57"/>
      <c r="K4564" s="51" t="str">
        <f ca="1">LeaveTracker[[#This Row],[Days]]&amp;" "&amp;LeaveTracker[[#This Row],[Type of Leave]]</f>
        <v xml:space="preserve">0 </v>
      </c>
      <c r="L4564" s="23">
        <f ca="1">NETWORKDAYS(LeaveTracker[[#This Row],[Start Date]],LeaveTracker[[#This Row],[End Date]],lstHolidays)</f>
        <v>0</v>
      </c>
      <c r="M4564" s="27"/>
    </row>
    <row r="4565" spans="4:13" ht="30" customHeight="1" x14ac:dyDescent="0.3">
      <c r="D4565" s="19"/>
      <c r="E4565" s="51" t="str">
        <f>IF(ISBLANK(LeaveTracker[[#This Row],[Employee Name]]),"-----",VLOOKUP(LeaveTracker[[#This Row],[Employee Name]],Employees[[Employee Name]:[Office]],7))</f>
        <v>-----</v>
      </c>
      <c r="F4565" s="51" t="str">
        <f>IF(ISBLANK(LeaveTracker[[#This Row],[Employee Name]]),"-----",VLOOKUP(LeaveTracker[[#This Row],[Employee Name]],Employees[[Employee Name]:[Office]],6))</f>
        <v>-----</v>
      </c>
      <c r="G4565" s="24"/>
      <c r="H4565" s="24"/>
      <c r="I4565" s="57"/>
      <c r="K4565" s="51" t="str">
        <f ca="1">LeaveTracker[[#This Row],[Days]]&amp;" "&amp;LeaveTracker[[#This Row],[Type of Leave]]</f>
        <v xml:space="preserve">0 </v>
      </c>
      <c r="L4565" s="23">
        <f ca="1">NETWORKDAYS(LeaveTracker[[#This Row],[Start Date]],LeaveTracker[[#This Row],[End Date]],lstHolidays)</f>
        <v>0</v>
      </c>
      <c r="M4565" s="27"/>
    </row>
    <row r="4566" spans="4:13" ht="30" customHeight="1" x14ac:dyDescent="0.3">
      <c r="D4566" s="19"/>
      <c r="E4566" s="51" t="str">
        <f>IF(ISBLANK(LeaveTracker[[#This Row],[Employee Name]]),"-----",VLOOKUP(LeaveTracker[[#This Row],[Employee Name]],Employees[[Employee Name]:[Office]],7))</f>
        <v>-----</v>
      </c>
      <c r="F4566" s="51" t="str">
        <f>IF(ISBLANK(LeaveTracker[[#This Row],[Employee Name]]),"-----",VLOOKUP(LeaveTracker[[#This Row],[Employee Name]],Employees[[Employee Name]:[Office]],6))</f>
        <v>-----</v>
      </c>
      <c r="G4566" s="24"/>
      <c r="H4566" s="24"/>
      <c r="I4566" s="57"/>
      <c r="K4566" s="51" t="str">
        <f ca="1">LeaveTracker[[#This Row],[Days]]&amp;" "&amp;LeaveTracker[[#This Row],[Type of Leave]]</f>
        <v xml:space="preserve">0 </v>
      </c>
      <c r="L4566" s="23">
        <f ca="1">NETWORKDAYS(LeaveTracker[[#This Row],[Start Date]],LeaveTracker[[#This Row],[End Date]],lstHolidays)</f>
        <v>0</v>
      </c>
      <c r="M4566" s="27"/>
    </row>
    <row r="4567" spans="4:13" ht="30" customHeight="1" x14ac:dyDescent="0.3">
      <c r="D4567" s="19"/>
      <c r="E4567" s="51" t="str">
        <f>IF(ISBLANK(LeaveTracker[[#This Row],[Employee Name]]),"-----",VLOOKUP(LeaveTracker[[#This Row],[Employee Name]],Employees[[Employee Name]:[Office]],7))</f>
        <v>-----</v>
      </c>
      <c r="F4567" s="51" t="str">
        <f>IF(ISBLANK(LeaveTracker[[#This Row],[Employee Name]]),"-----",VLOOKUP(LeaveTracker[[#This Row],[Employee Name]],Employees[[Employee Name]:[Office]],6))</f>
        <v>-----</v>
      </c>
      <c r="G4567" s="24"/>
      <c r="H4567" s="24"/>
      <c r="I4567" s="57"/>
      <c r="K4567" s="51" t="str">
        <f ca="1">LeaveTracker[[#This Row],[Days]]&amp;" "&amp;LeaveTracker[[#This Row],[Type of Leave]]</f>
        <v xml:space="preserve">0 </v>
      </c>
      <c r="L4567" s="23">
        <f ca="1">NETWORKDAYS(LeaveTracker[[#This Row],[Start Date]],LeaveTracker[[#This Row],[End Date]],lstHolidays)</f>
        <v>0</v>
      </c>
      <c r="M4567" s="27"/>
    </row>
    <row r="4568" spans="4:13" ht="30" customHeight="1" x14ac:dyDescent="0.3">
      <c r="D4568" s="19"/>
      <c r="E4568" s="51" t="str">
        <f>IF(ISBLANK(LeaveTracker[[#This Row],[Employee Name]]),"-----",VLOOKUP(LeaveTracker[[#This Row],[Employee Name]],Employees[[Employee Name]:[Office]],7))</f>
        <v>-----</v>
      </c>
      <c r="F4568" s="51" t="str">
        <f>IF(ISBLANK(LeaveTracker[[#This Row],[Employee Name]]),"-----",VLOOKUP(LeaveTracker[[#This Row],[Employee Name]],Employees[[Employee Name]:[Office]],6))</f>
        <v>-----</v>
      </c>
      <c r="G4568" s="24"/>
      <c r="H4568" s="24"/>
      <c r="I4568" s="57"/>
      <c r="K4568" s="51" t="str">
        <f ca="1">LeaveTracker[[#This Row],[Days]]&amp;" "&amp;LeaveTracker[[#This Row],[Type of Leave]]</f>
        <v xml:space="preserve">0 </v>
      </c>
      <c r="L4568" s="23">
        <f ca="1">NETWORKDAYS(LeaveTracker[[#This Row],[Start Date]],LeaveTracker[[#This Row],[End Date]],lstHolidays)</f>
        <v>0</v>
      </c>
      <c r="M4568" s="27"/>
    </row>
    <row r="4569" spans="4:13" ht="30" customHeight="1" x14ac:dyDescent="0.3">
      <c r="D4569" s="19"/>
      <c r="E4569" s="51" t="str">
        <f>IF(ISBLANK(LeaveTracker[[#This Row],[Employee Name]]),"-----",VLOOKUP(LeaveTracker[[#This Row],[Employee Name]],Employees[[Employee Name]:[Office]],7))</f>
        <v>-----</v>
      </c>
      <c r="F4569" s="51" t="str">
        <f>IF(ISBLANK(LeaveTracker[[#This Row],[Employee Name]]),"-----",VLOOKUP(LeaveTracker[[#This Row],[Employee Name]],Employees[[Employee Name]:[Office]],6))</f>
        <v>-----</v>
      </c>
      <c r="G4569" s="24"/>
      <c r="H4569" s="24"/>
      <c r="I4569" s="57"/>
      <c r="K4569" s="51" t="str">
        <f ca="1">LeaveTracker[[#This Row],[Days]]&amp;" "&amp;LeaveTracker[[#This Row],[Type of Leave]]</f>
        <v xml:space="preserve">0 </v>
      </c>
      <c r="L4569" s="23">
        <f ca="1">NETWORKDAYS(LeaveTracker[[#This Row],[Start Date]],LeaveTracker[[#This Row],[End Date]],lstHolidays)</f>
        <v>0</v>
      </c>
      <c r="M4569" s="27"/>
    </row>
    <row r="4570" spans="4:13" ht="30" customHeight="1" x14ac:dyDescent="0.3">
      <c r="D4570" s="19"/>
      <c r="E4570" s="51" t="str">
        <f>IF(ISBLANK(LeaveTracker[[#This Row],[Employee Name]]),"-----",VLOOKUP(LeaveTracker[[#This Row],[Employee Name]],Employees[[Employee Name]:[Office]],7))</f>
        <v>-----</v>
      </c>
      <c r="F4570" s="51" t="str">
        <f>IF(ISBLANK(LeaveTracker[[#This Row],[Employee Name]]),"-----",VLOOKUP(LeaveTracker[[#This Row],[Employee Name]],Employees[[Employee Name]:[Office]],6))</f>
        <v>-----</v>
      </c>
      <c r="G4570" s="24"/>
      <c r="H4570" s="24"/>
      <c r="I4570" s="57"/>
      <c r="K4570" s="51" t="str">
        <f ca="1">LeaveTracker[[#This Row],[Days]]&amp;" "&amp;LeaveTracker[[#This Row],[Type of Leave]]</f>
        <v xml:space="preserve">0 </v>
      </c>
      <c r="L4570" s="23">
        <f ca="1">NETWORKDAYS(LeaveTracker[[#This Row],[Start Date]],LeaveTracker[[#This Row],[End Date]],lstHolidays)</f>
        <v>0</v>
      </c>
      <c r="M4570" s="27"/>
    </row>
    <row r="4571" spans="4:13" ht="30" customHeight="1" x14ac:dyDescent="0.3">
      <c r="D4571" s="19"/>
      <c r="E4571" s="51" t="str">
        <f>IF(ISBLANK(LeaveTracker[[#This Row],[Employee Name]]),"-----",VLOOKUP(LeaveTracker[[#This Row],[Employee Name]],Employees[[Employee Name]:[Office]],7))</f>
        <v>-----</v>
      </c>
      <c r="F4571" s="51" t="str">
        <f>IF(ISBLANK(LeaveTracker[[#This Row],[Employee Name]]),"-----",VLOOKUP(LeaveTracker[[#This Row],[Employee Name]],Employees[[Employee Name]:[Office]],6))</f>
        <v>-----</v>
      </c>
      <c r="G4571" s="24"/>
      <c r="H4571" s="24"/>
      <c r="I4571" s="57"/>
      <c r="K4571" s="51" t="str">
        <f ca="1">LeaveTracker[[#This Row],[Days]]&amp;" "&amp;LeaveTracker[[#This Row],[Type of Leave]]</f>
        <v xml:space="preserve">0 </v>
      </c>
      <c r="L4571" s="23">
        <f ca="1">NETWORKDAYS(LeaveTracker[[#This Row],[Start Date]],LeaveTracker[[#This Row],[End Date]],lstHolidays)</f>
        <v>0</v>
      </c>
      <c r="M4571" s="27"/>
    </row>
    <row r="4572" spans="4:13" ht="30" customHeight="1" x14ac:dyDescent="0.3">
      <c r="D4572" s="19"/>
      <c r="E4572" s="51" t="str">
        <f>IF(ISBLANK(LeaveTracker[[#This Row],[Employee Name]]),"-----",VLOOKUP(LeaveTracker[[#This Row],[Employee Name]],Employees[[Employee Name]:[Office]],7))</f>
        <v>-----</v>
      </c>
      <c r="F4572" s="51" t="str">
        <f>IF(ISBLANK(LeaveTracker[[#This Row],[Employee Name]]),"-----",VLOOKUP(LeaveTracker[[#This Row],[Employee Name]],Employees[[Employee Name]:[Office]],6))</f>
        <v>-----</v>
      </c>
      <c r="G4572" s="24"/>
      <c r="H4572" s="24"/>
      <c r="I4572" s="57"/>
      <c r="K4572" s="51" t="str">
        <f ca="1">LeaveTracker[[#This Row],[Days]]&amp;" "&amp;LeaveTracker[[#This Row],[Type of Leave]]</f>
        <v xml:space="preserve">0 </v>
      </c>
      <c r="L4572" s="23">
        <f ca="1">NETWORKDAYS(LeaveTracker[[#This Row],[Start Date]],LeaveTracker[[#This Row],[End Date]],lstHolidays)</f>
        <v>0</v>
      </c>
      <c r="M4572" s="27"/>
    </row>
    <row r="4573" spans="4:13" ht="30" customHeight="1" x14ac:dyDescent="0.3">
      <c r="D4573" s="19"/>
      <c r="E4573" s="51" t="str">
        <f>IF(ISBLANK(LeaveTracker[[#This Row],[Employee Name]]),"-----",VLOOKUP(LeaveTracker[[#This Row],[Employee Name]],Employees[[Employee Name]:[Office]],7))</f>
        <v>-----</v>
      </c>
      <c r="F4573" s="51" t="str">
        <f>IF(ISBLANK(LeaveTracker[[#This Row],[Employee Name]]),"-----",VLOOKUP(LeaveTracker[[#This Row],[Employee Name]],Employees[[Employee Name]:[Office]],6))</f>
        <v>-----</v>
      </c>
      <c r="G4573" s="24"/>
      <c r="H4573" s="24"/>
      <c r="I4573" s="57"/>
      <c r="K4573" s="51" t="str">
        <f ca="1">LeaveTracker[[#This Row],[Days]]&amp;" "&amp;LeaveTracker[[#This Row],[Type of Leave]]</f>
        <v xml:space="preserve">0 </v>
      </c>
      <c r="L4573" s="23">
        <f ca="1">NETWORKDAYS(LeaveTracker[[#This Row],[Start Date]],LeaveTracker[[#This Row],[End Date]],lstHolidays)</f>
        <v>0</v>
      </c>
      <c r="M4573" s="27"/>
    </row>
    <row r="4574" spans="4:13" ht="30" customHeight="1" x14ac:dyDescent="0.3">
      <c r="D4574" s="19"/>
      <c r="E4574" s="51" t="str">
        <f>IF(ISBLANK(LeaveTracker[[#This Row],[Employee Name]]),"-----",VLOOKUP(LeaveTracker[[#This Row],[Employee Name]],Employees[[Employee Name]:[Office]],7))</f>
        <v>-----</v>
      </c>
      <c r="F4574" s="51" t="str">
        <f>IF(ISBLANK(LeaveTracker[[#This Row],[Employee Name]]),"-----",VLOOKUP(LeaveTracker[[#This Row],[Employee Name]],Employees[[Employee Name]:[Office]],6))</f>
        <v>-----</v>
      </c>
      <c r="G4574" s="24"/>
      <c r="H4574" s="24"/>
      <c r="I4574" s="57"/>
      <c r="K4574" s="51" t="str">
        <f ca="1">LeaveTracker[[#This Row],[Days]]&amp;" "&amp;LeaveTracker[[#This Row],[Type of Leave]]</f>
        <v xml:space="preserve">0 </v>
      </c>
      <c r="L4574" s="23">
        <f ca="1">NETWORKDAYS(LeaveTracker[[#This Row],[Start Date]],LeaveTracker[[#This Row],[End Date]],lstHolidays)</f>
        <v>0</v>
      </c>
      <c r="M4574" s="27"/>
    </row>
    <row r="4575" spans="4:13" ht="30" customHeight="1" x14ac:dyDescent="0.3">
      <c r="D4575" s="19"/>
      <c r="E4575" s="51" t="str">
        <f>IF(ISBLANK(LeaveTracker[[#This Row],[Employee Name]]),"-----",VLOOKUP(LeaveTracker[[#This Row],[Employee Name]],Employees[[Employee Name]:[Office]],7))</f>
        <v>-----</v>
      </c>
      <c r="F4575" s="51" t="str">
        <f>IF(ISBLANK(LeaveTracker[[#This Row],[Employee Name]]),"-----",VLOOKUP(LeaveTracker[[#This Row],[Employee Name]],Employees[[Employee Name]:[Office]],6))</f>
        <v>-----</v>
      </c>
      <c r="G4575" s="24"/>
      <c r="H4575" s="24"/>
      <c r="I4575" s="57"/>
      <c r="K4575" s="51" t="str">
        <f ca="1">LeaveTracker[[#This Row],[Days]]&amp;" "&amp;LeaveTracker[[#This Row],[Type of Leave]]</f>
        <v xml:space="preserve">0 </v>
      </c>
      <c r="L4575" s="23">
        <f ca="1">NETWORKDAYS(LeaveTracker[[#This Row],[Start Date]],LeaveTracker[[#This Row],[End Date]],lstHolidays)</f>
        <v>0</v>
      </c>
      <c r="M4575" s="27"/>
    </row>
    <row r="4576" spans="4:13" ht="30" customHeight="1" x14ac:dyDescent="0.3">
      <c r="D4576" s="19"/>
      <c r="E4576" s="51" t="str">
        <f>IF(ISBLANK(LeaveTracker[[#This Row],[Employee Name]]),"-----",VLOOKUP(LeaveTracker[[#This Row],[Employee Name]],Employees[[Employee Name]:[Office]],7))</f>
        <v>-----</v>
      </c>
      <c r="F4576" s="51" t="str">
        <f>IF(ISBLANK(LeaveTracker[[#This Row],[Employee Name]]),"-----",VLOOKUP(LeaveTracker[[#This Row],[Employee Name]],Employees[[Employee Name]:[Office]],6))</f>
        <v>-----</v>
      </c>
      <c r="G4576" s="24"/>
      <c r="H4576" s="24"/>
      <c r="I4576" s="57"/>
      <c r="K4576" s="51" t="str">
        <f ca="1">LeaveTracker[[#This Row],[Days]]&amp;" "&amp;LeaveTracker[[#This Row],[Type of Leave]]</f>
        <v xml:space="preserve">0 </v>
      </c>
      <c r="L4576" s="23">
        <f ca="1">NETWORKDAYS(LeaveTracker[[#This Row],[Start Date]],LeaveTracker[[#This Row],[End Date]],lstHolidays)</f>
        <v>0</v>
      </c>
      <c r="M4576" s="27"/>
    </row>
    <row r="4577" spans="4:13" ht="30" customHeight="1" x14ac:dyDescent="0.3">
      <c r="D4577" s="19"/>
      <c r="E4577" s="51" t="str">
        <f>IF(ISBLANK(LeaveTracker[[#This Row],[Employee Name]]),"-----",VLOOKUP(LeaveTracker[[#This Row],[Employee Name]],Employees[[Employee Name]:[Office]],7))</f>
        <v>-----</v>
      </c>
      <c r="F4577" s="51" t="str">
        <f>IF(ISBLANK(LeaveTracker[[#This Row],[Employee Name]]),"-----",VLOOKUP(LeaveTracker[[#This Row],[Employee Name]],Employees[[Employee Name]:[Office]],6))</f>
        <v>-----</v>
      </c>
      <c r="G4577" s="24"/>
      <c r="H4577" s="24"/>
      <c r="I4577" s="57"/>
      <c r="K4577" s="51" t="str">
        <f ca="1">LeaveTracker[[#This Row],[Days]]&amp;" "&amp;LeaveTracker[[#This Row],[Type of Leave]]</f>
        <v xml:space="preserve">0 </v>
      </c>
      <c r="L4577" s="23">
        <f ca="1">NETWORKDAYS(LeaveTracker[[#This Row],[Start Date]],LeaveTracker[[#This Row],[End Date]],lstHolidays)</f>
        <v>0</v>
      </c>
      <c r="M4577" s="27"/>
    </row>
    <row r="4578" spans="4:13" ht="30" customHeight="1" x14ac:dyDescent="0.3">
      <c r="D4578" s="19"/>
      <c r="E4578" s="51" t="str">
        <f>IF(ISBLANK(LeaveTracker[[#This Row],[Employee Name]]),"-----",VLOOKUP(LeaveTracker[[#This Row],[Employee Name]],Employees[[Employee Name]:[Office]],7))</f>
        <v>-----</v>
      </c>
      <c r="F4578" s="51" t="str">
        <f>IF(ISBLANK(LeaveTracker[[#This Row],[Employee Name]]),"-----",VLOOKUP(LeaveTracker[[#This Row],[Employee Name]],Employees[[Employee Name]:[Office]],6))</f>
        <v>-----</v>
      </c>
      <c r="G4578" s="24"/>
      <c r="H4578" s="24"/>
      <c r="I4578" s="57"/>
      <c r="K4578" s="51" t="str">
        <f ca="1">LeaveTracker[[#This Row],[Days]]&amp;" "&amp;LeaveTracker[[#This Row],[Type of Leave]]</f>
        <v xml:space="preserve">0 </v>
      </c>
      <c r="L4578" s="23">
        <f ca="1">NETWORKDAYS(LeaveTracker[[#This Row],[Start Date]],LeaveTracker[[#This Row],[End Date]],lstHolidays)</f>
        <v>0</v>
      </c>
      <c r="M4578" s="27"/>
    </row>
    <row r="4579" spans="4:13" ht="30" customHeight="1" x14ac:dyDescent="0.3">
      <c r="D4579" s="19"/>
      <c r="E4579" s="51" t="str">
        <f>IF(ISBLANK(LeaveTracker[[#This Row],[Employee Name]]),"-----",VLOOKUP(LeaveTracker[[#This Row],[Employee Name]],Employees[[Employee Name]:[Office]],7))</f>
        <v>-----</v>
      </c>
      <c r="F4579" s="51" t="str">
        <f>IF(ISBLANK(LeaveTracker[[#This Row],[Employee Name]]),"-----",VLOOKUP(LeaveTracker[[#This Row],[Employee Name]],Employees[[Employee Name]:[Office]],6))</f>
        <v>-----</v>
      </c>
      <c r="G4579" s="24"/>
      <c r="H4579" s="24"/>
      <c r="I4579" s="57"/>
      <c r="K4579" s="51" t="str">
        <f ca="1">LeaveTracker[[#This Row],[Days]]&amp;" "&amp;LeaveTracker[[#This Row],[Type of Leave]]</f>
        <v xml:space="preserve">0 </v>
      </c>
      <c r="L4579" s="23">
        <f ca="1">NETWORKDAYS(LeaveTracker[[#This Row],[Start Date]],LeaveTracker[[#This Row],[End Date]],lstHolidays)</f>
        <v>0</v>
      </c>
      <c r="M4579" s="27"/>
    </row>
    <row r="4580" spans="4:13" ht="30" customHeight="1" x14ac:dyDescent="0.3">
      <c r="D4580" s="19"/>
      <c r="E4580" s="51" t="str">
        <f>IF(ISBLANK(LeaveTracker[[#This Row],[Employee Name]]),"-----",VLOOKUP(LeaveTracker[[#This Row],[Employee Name]],Employees[[Employee Name]:[Office]],7))</f>
        <v>-----</v>
      </c>
      <c r="F4580" s="51" t="str">
        <f>IF(ISBLANK(LeaveTracker[[#This Row],[Employee Name]]),"-----",VLOOKUP(LeaveTracker[[#This Row],[Employee Name]],Employees[[Employee Name]:[Office]],6))</f>
        <v>-----</v>
      </c>
      <c r="G4580" s="24"/>
      <c r="H4580" s="24"/>
      <c r="I4580" s="57"/>
      <c r="K4580" s="51" t="str">
        <f ca="1">LeaveTracker[[#This Row],[Days]]&amp;" "&amp;LeaveTracker[[#This Row],[Type of Leave]]</f>
        <v xml:space="preserve">0 </v>
      </c>
      <c r="L4580" s="23">
        <f ca="1">NETWORKDAYS(LeaveTracker[[#This Row],[Start Date]],LeaveTracker[[#This Row],[End Date]],lstHolidays)</f>
        <v>0</v>
      </c>
      <c r="M4580" s="27"/>
    </row>
    <row r="4581" spans="4:13" ht="30" customHeight="1" x14ac:dyDescent="0.3">
      <c r="D4581" s="19"/>
      <c r="E4581" s="51" t="str">
        <f>IF(ISBLANK(LeaveTracker[[#This Row],[Employee Name]]),"-----",VLOOKUP(LeaveTracker[[#This Row],[Employee Name]],Employees[[Employee Name]:[Office]],7))</f>
        <v>-----</v>
      </c>
      <c r="F4581" s="51" t="str">
        <f>IF(ISBLANK(LeaveTracker[[#This Row],[Employee Name]]),"-----",VLOOKUP(LeaveTracker[[#This Row],[Employee Name]],Employees[[Employee Name]:[Office]],6))</f>
        <v>-----</v>
      </c>
      <c r="G4581" s="24"/>
      <c r="H4581" s="24"/>
      <c r="I4581" s="57"/>
      <c r="K4581" s="51" t="str">
        <f ca="1">LeaveTracker[[#This Row],[Days]]&amp;" "&amp;LeaveTracker[[#This Row],[Type of Leave]]</f>
        <v xml:space="preserve">0 </v>
      </c>
      <c r="L4581" s="23">
        <f ca="1">NETWORKDAYS(LeaveTracker[[#This Row],[Start Date]],LeaveTracker[[#This Row],[End Date]],lstHolidays)</f>
        <v>0</v>
      </c>
      <c r="M4581" s="27"/>
    </row>
    <row r="4582" spans="4:13" ht="30" customHeight="1" x14ac:dyDescent="0.3">
      <c r="D4582" s="19"/>
      <c r="E4582" s="51" t="str">
        <f>IF(ISBLANK(LeaveTracker[[#This Row],[Employee Name]]),"-----",VLOOKUP(LeaveTracker[[#This Row],[Employee Name]],Employees[[Employee Name]:[Office]],7))</f>
        <v>-----</v>
      </c>
      <c r="F4582" s="51" t="str">
        <f>IF(ISBLANK(LeaveTracker[[#This Row],[Employee Name]]),"-----",VLOOKUP(LeaveTracker[[#This Row],[Employee Name]],Employees[[Employee Name]:[Office]],6))</f>
        <v>-----</v>
      </c>
      <c r="G4582" s="24"/>
      <c r="H4582" s="24"/>
      <c r="I4582" s="57"/>
      <c r="K4582" s="51" t="str">
        <f ca="1">LeaveTracker[[#This Row],[Days]]&amp;" "&amp;LeaveTracker[[#This Row],[Type of Leave]]</f>
        <v xml:space="preserve">0 </v>
      </c>
      <c r="L4582" s="23">
        <f ca="1">NETWORKDAYS(LeaveTracker[[#This Row],[Start Date]],LeaveTracker[[#This Row],[End Date]],lstHolidays)</f>
        <v>0</v>
      </c>
      <c r="M4582" s="27"/>
    </row>
    <row r="4583" spans="4:13" ht="30" customHeight="1" x14ac:dyDescent="0.3">
      <c r="D4583" s="19"/>
      <c r="E4583" s="51" t="str">
        <f>IF(ISBLANK(LeaveTracker[[#This Row],[Employee Name]]),"-----",VLOOKUP(LeaveTracker[[#This Row],[Employee Name]],Employees[[Employee Name]:[Office]],7))</f>
        <v>-----</v>
      </c>
      <c r="F4583" s="51" t="str">
        <f>IF(ISBLANK(LeaveTracker[[#This Row],[Employee Name]]),"-----",VLOOKUP(LeaveTracker[[#This Row],[Employee Name]],Employees[[Employee Name]:[Office]],6))</f>
        <v>-----</v>
      </c>
      <c r="G4583" s="24"/>
      <c r="H4583" s="24"/>
      <c r="I4583" s="57"/>
      <c r="K4583" s="51" t="str">
        <f ca="1">LeaveTracker[[#This Row],[Days]]&amp;" "&amp;LeaveTracker[[#This Row],[Type of Leave]]</f>
        <v xml:space="preserve">0 </v>
      </c>
      <c r="L4583" s="23">
        <f ca="1">NETWORKDAYS(LeaveTracker[[#This Row],[Start Date]],LeaveTracker[[#This Row],[End Date]],lstHolidays)</f>
        <v>0</v>
      </c>
      <c r="M4583" s="27"/>
    </row>
    <row r="4584" spans="4:13" ht="30" customHeight="1" x14ac:dyDescent="0.3">
      <c r="D4584" s="19"/>
      <c r="E4584" s="51" t="str">
        <f>IF(ISBLANK(LeaveTracker[[#This Row],[Employee Name]]),"-----",VLOOKUP(LeaveTracker[[#This Row],[Employee Name]],Employees[[Employee Name]:[Office]],7))</f>
        <v>-----</v>
      </c>
      <c r="F4584" s="51" t="str">
        <f>IF(ISBLANK(LeaveTracker[[#This Row],[Employee Name]]),"-----",VLOOKUP(LeaveTracker[[#This Row],[Employee Name]],Employees[[Employee Name]:[Office]],6))</f>
        <v>-----</v>
      </c>
      <c r="G4584" s="24"/>
      <c r="H4584" s="24"/>
      <c r="I4584" s="57"/>
      <c r="K4584" s="51" t="str">
        <f ca="1">LeaveTracker[[#This Row],[Days]]&amp;" "&amp;LeaveTracker[[#This Row],[Type of Leave]]</f>
        <v xml:space="preserve">0 </v>
      </c>
      <c r="L4584" s="23">
        <f ca="1">NETWORKDAYS(LeaveTracker[[#This Row],[Start Date]],LeaveTracker[[#This Row],[End Date]],lstHolidays)</f>
        <v>0</v>
      </c>
      <c r="M4584" s="27"/>
    </row>
    <row r="4585" spans="4:13" ht="30" customHeight="1" x14ac:dyDescent="0.3">
      <c r="D4585" s="19"/>
      <c r="E4585" s="51" t="str">
        <f>IF(ISBLANK(LeaveTracker[[#This Row],[Employee Name]]),"-----",VLOOKUP(LeaveTracker[[#This Row],[Employee Name]],Employees[[Employee Name]:[Office]],7))</f>
        <v>-----</v>
      </c>
      <c r="F4585" s="51" t="str">
        <f>IF(ISBLANK(LeaveTracker[[#This Row],[Employee Name]]),"-----",VLOOKUP(LeaveTracker[[#This Row],[Employee Name]],Employees[[Employee Name]:[Office]],6))</f>
        <v>-----</v>
      </c>
      <c r="G4585" s="24"/>
      <c r="H4585" s="24"/>
      <c r="I4585" s="57"/>
      <c r="K4585" s="51" t="str">
        <f ca="1">LeaveTracker[[#This Row],[Days]]&amp;" "&amp;LeaveTracker[[#This Row],[Type of Leave]]</f>
        <v xml:space="preserve">0 </v>
      </c>
      <c r="L4585" s="23">
        <f ca="1">NETWORKDAYS(LeaveTracker[[#This Row],[Start Date]],LeaveTracker[[#This Row],[End Date]],lstHolidays)</f>
        <v>0</v>
      </c>
      <c r="M4585" s="27"/>
    </row>
    <row r="4586" spans="4:13" ht="30" customHeight="1" x14ac:dyDescent="0.3">
      <c r="D4586" s="19"/>
      <c r="E4586" s="51" t="str">
        <f>IF(ISBLANK(LeaveTracker[[#This Row],[Employee Name]]),"-----",VLOOKUP(LeaveTracker[[#This Row],[Employee Name]],Employees[[Employee Name]:[Office]],7))</f>
        <v>-----</v>
      </c>
      <c r="F4586" s="51" t="str">
        <f>IF(ISBLANK(LeaveTracker[[#This Row],[Employee Name]]),"-----",VLOOKUP(LeaveTracker[[#This Row],[Employee Name]],Employees[[Employee Name]:[Office]],6))</f>
        <v>-----</v>
      </c>
      <c r="G4586" s="24"/>
      <c r="H4586" s="24"/>
      <c r="I4586" s="57"/>
      <c r="K4586" s="51" t="str">
        <f ca="1">LeaveTracker[[#This Row],[Days]]&amp;" "&amp;LeaveTracker[[#This Row],[Type of Leave]]</f>
        <v xml:space="preserve">0 </v>
      </c>
      <c r="L4586" s="23">
        <f ca="1">NETWORKDAYS(LeaveTracker[[#This Row],[Start Date]],LeaveTracker[[#This Row],[End Date]],lstHolidays)</f>
        <v>0</v>
      </c>
      <c r="M4586" s="27"/>
    </row>
    <row r="4587" spans="4:13" ht="30" customHeight="1" x14ac:dyDescent="0.3">
      <c r="D4587" s="19"/>
      <c r="E4587" s="51" t="str">
        <f>IF(ISBLANK(LeaveTracker[[#This Row],[Employee Name]]),"-----",VLOOKUP(LeaveTracker[[#This Row],[Employee Name]],Employees[[Employee Name]:[Office]],7))</f>
        <v>-----</v>
      </c>
      <c r="F4587" s="51" t="str">
        <f>IF(ISBLANK(LeaveTracker[[#This Row],[Employee Name]]),"-----",VLOOKUP(LeaveTracker[[#This Row],[Employee Name]],Employees[[Employee Name]:[Office]],6))</f>
        <v>-----</v>
      </c>
      <c r="G4587" s="24"/>
      <c r="H4587" s="24"/>
      <c r="I4587" s="57"/>
      <c r="K4587" s="51" t="str">
        <f ca="1">LeaveTracker[[#This Row],[Days]]&amp;" "&amp;LeaveTracker[[#This Row],[Type of Leave]]</f>
        <v xml:space="preserve">0 </v>
      </c>
      <c r="L4587" s="23">
        <f ca="1">NETWORKDAYS(LeaveTracker[[#This Row],[Start Date]],LeaveTracker[[#This Row],[End Date]],lstHolidays)</f>
        <v>0</v>
      </c>
      <c r="M4587" s="27"/>
    </row>
    <row r="4588" spans="4:13" ht="30" customHeight="1" x14ac:dyDescent="0.3">
      <c r="D4588" s="19"/>
      <c r="E4588" s="51" t="str">
        <f>IF(ISBLANK(LeaveTracker[[#This Row],[Employee Name]]),"-----",VLOOKUP(LeaveTracker[[#This Row],[Employee Name]],Employees[[Employee Name]:[Office]],7))</f>
        <v>-----</v>
      </c>
      <c r="F4588" s="51" t="str">
        <f>IF(ISBLANK(LeaveTracker[[#This Row],[Employee Name]]),"-----",VLOOKUP(LeaveTracker[[#This Row],[Employee Name]],Employees[[Employee Name]:[Office]],6))</f>
        <v>-----</v>
      </c>
      <c r="G4588" s="24"/>
      <c r="H4588" s="24"/>
      <c r="I4588" s="57"/>
      <c r="K4588" s="51" t="str">
        <f ca="1">LeaveTracker[[#This Row],[Days]]&amp;" "&amp;LeaveTracker[[#This Row],[Type of Leave]]</f>
        <v xml:space="preserve">0 </v>
      </c>
      <c r="L4588" s="23">
        <f ca="1">NETWORKDAYS(LeaveTracker[[#This Row],[Start Date]],LeaveTracker[[#This Row],[End Date]],lstHolidays)</f>
        <v>0</v>
      </c>
      <c r="M4588" s="27"/>
    </row>
    <row r="4589" spans="4:13" ht="30" customHeight="1" x14ac:dyDescent="0.3">
      <c r="D4589" s="19"/>
      <c r="E4589" s="51" t="str">
        <f>IF(ISBLANK(LeaveTracker[[#This Row],[Employee Name]]),"-----",VLOOKUP(LeaveTracker[[#This Row],[Employee Name]],Employees[[Employee Name]:[Office]],7))</f>
        <v>-----</v>
      </c>
      <c r="F4589" s="51" t="str">
        <f>IF(ISBLANK(LeaveTracker[[#This Row],[Employee Name]]),"-----",VLOOKUP(LeaveTracker[[#This Row],[Employee Name]],Employees[[Employee Name]:[Office]],6))</f>
        <v>-----</v>
      </c>
      <c r="G4589" s="24"/>
      <c r="H4589" s="24"/>
      <c r="I4589" s="57"/>
      <c r="K4589" s="51" t="str">
        <f ca="1">LeaveTracker[[#This Row],[Days]]&amp;" "&amp;LeaveTracker[[#This Row],[Type of Leave]]</f>
        <v xml:space="preserve">0 </v>
      </c>
      <c r="L4589" s="23">
        <f ca="1">NETWORKDAYS(LeaveTracker[[#This Row],[Start Date]],LeaveTracker[[#This Row],[End Date]],lstHolidays)</f>
        <v>0</v>
      </c>
      <c r="M4589" s="27"/>
    </row>
    <row r="4590" spans="4:13" ht="30" customHeight="1" x14ac:dyDescent="0.3">
      <c r="D4590" s="19"/>
      <c r="E4590" s="51" t="str">
        <f>IF(ISBLANK(LeaveTracker[[#This Row],[Employee Name]]),"-----",VLOOKUP(LeaveTracker[[#This Row],[Employee Name]],Employees[[Employee Name]:[Office]],7))</f>
        <v>-----</v>
      </c>
      <c r="F4590" s="51" t="str">
        <f>IF(ISBLANK(LeaveTracker[[#This Row],[Employee Name]]),"-----",VLOOKUP(LeaveTracker[[#This Row],[Employee Name]],Employees[[Employee Name]:[Office]],6))</f>
        <v>-----</v>
      </c>
      <c r="G4590" s="24"/>
      <c r="H4590" s="24"/>
      <c r="I4590" s="57"/>
      <c r="K4590" s="51" t="str">
        <f ca="1">LeaveTracker[[#This Row],[Days]]&amp;" "&amp;LeaveTracker[[#This Row],[Type of Leave]]</f>
        <v xml:space="preserve">0 </v>
      </c>
      <c r="L4590" s="23">
        <f ca="1">NETWORKDAYS(LeaveTracker[[#This Row],[Start Date]],LeaveTracker[[#This Row],[End Date]],lstHolidays)</f>
        <v>0</v>
      </c>
      <c r="M4590" s="27"/>
    </row>
    <row r="4591" spans="4:13" ht="30" customHeight="1" x14ac:dyDescent="0.3">
      <c r="D4591" s="19"/>
      <c r="E4591" s="51" t="str">
        <f>IF(ISBLANK(LeaveTracker[[#This Row],[Employee Name]]),"-----",VLOOKUP(LeaveTracker[[#This Row],[Employee Name]],Employees[[Employee Name]:[Office]],7))</f>
        <v>-----</v>
      </c>
      <c r="F4591" s="51" t="str">
        <f>IF(ISBLANK(LeaveTracker[[#This Row],[Employee Name]]),"-----",VLOOKUP(LeaveTracker[[#This Row],[Employee Name]],Employees[[Employee Name]:[Office]],6))</f>
        <v>-----</v>
      </c>
      <c r="G4591" s="24"/>
      <c r="H4591" s="24"/>
      <c r="I4591" s="57"/>
      <c r="K4591" s="51" t="str">
        <f ca="1">LeaveTracker[[#This Row],[Days]]&amp;" "&amp;LeaveTracker[[#This Row],[Type of Leave]]</f>
        <v xml:space="preserve">0 </v>
      </c>
      <c r="L4591" s="23">
        <f ca="1">NETWORKDAYS(LeaveTracker[[#This Row],[Start Date]],LeaveTracker[[#This Row],[End Date]],lstHolidays)</f>
        <v>0</v>
      </c>
      <c r="M4591" s="27"/>
    </row>
    <row r="4592" spans="4:13" ht="30" customHeight="1" x14ac:dyDescent="0.3">
      <c r="D4592" s="19"/>
      <c r="E4592" s="51" t="str">
        <f>IF(ISBLANK(LeaveTracker[[#This Row],[Employee Name]]),"-----",VLOOKUP(LeaveTracker[[#This Row],[Employee Name]],Employees[[Employee Name]:[Office]],7))</f>
        <v>-----</v>
      </c>
      <c r="F4592" s="51" t="str">
        <f>IF(ISBLANK(LeaveTracker[[#This Row],[Employee Name]]),"-----",VLOOKUP(LeaveTracker[[#This Row],[Employee Name]],Employees[[Employee Name]:[Office]],6))</f>
        <v>-----</v>
      </c>
      <c r="G4592" s="24"/>
      <c r="H4592" s="24"/>
      <c r="I4592" s="57"/>
      <c r="K4592" s="51" t="str">
        <f ca="1">LeaveTracker[[#This Row],[Days]]&amp;" "&amp;LeaveTracker[[#This Row],[Type of Leave]]</f>
        <v xml:space="preserve">0 </v>
      </c>
      <c r="L4592" s="23">
        <f ca="1">NETWORKDAYS(LeaveTracker[[#This Row],[Start Date]],LeaveTracker[[#This Row],[End Date]],lstHolidays)</f>
        <v>0</v>
      </c>
      <c r="M4592" s="27"/>
    </row>
    <row r="4593" spans="4:13" ht="30" customHeight="1" x14ac:dyDescent="0.3">
      <c r="D4593" s="19"/>
      <c r="E4593" s="51" t="str">
        <f>IF(ISBLANK(LeaveTracker[[#This Row],[Employee Name]]),"-----",VLOOKUP(LeaveTracker[[#This Row],[Employee Name]],Employees[[Employee Name]:[Office]],7))</f>
        <v>-----</v>
      </c>
      <c r="F4593" s="51" t="str">
        <f>IF(ISBLANK(LeaveTracker[[#This Row],[Employee Name]]),"-----",VLOOKUP(LeaveTracker[[#This Row],[Employee Name]],Employees[[Employee Name]:[Office]],6))</f>
        <v>-----</v>
      </c>
      <c r="G4593" s="24"/>
      <c r="H4593" s="24"/>
      <c r="I4593" s="57"/>
      <c r="K4593" s="51" t="str">
        <f ca="1">LeaveTracker[[#This Row],[Days]]&amp;" "&amp;LeaveTracker[[#This Row],[Type of Leave]]</f>
        <v xml:space="preserve">0 </v>
      </c>
      <c r="L4593" s="23">
        <f ca="1">NETWORKDAYS(LeaveTracker[[#This Row],[Start Date]],LeaveTracker[[#This Row],[End Date]],lstHolidays)</f>
        <v>0</v>
      </c>
      <c r="M4593" s="27"/>
    </row>
    <row r="4594" spans="4:13" ht="30" customHeight="1" x14ac:dyDescent="0.3">
      <c r="D4594" s="19"/>
      <c r="E4594" s="51" t="str">
        <f>IF(ISBLANK(LeaveTracker[[#This Row],[Employee Name]]),"-----",VLOOKUP(LeaveTracker[[#This Row],[Employee Name]],Employees[[Employee Name]:[Office]],7))</f>
        <v>-----</v>
      </c>
      <c r="F4594" s="51" t="str">
        <f>IF(ISBLANK(LeaveTracker[[#This Row],[Employee Name]]),"-----",VLOOKUP(LeaveTracker[[#This Row],[Employee Name]],Employees[[Employee Name]:[Office]],6))</f>
        <v>-----</v>
      </c>
      <c r="G4594" s="24"/>
      <c r="H4594" s="24"/>
      <c r="I4594" s="57"/>
      <c r="K4594" s="51" t="str">
        <f ca="1">LeaveTracker[[#This Row],[Days]]&amp;" "&amp;LeaveTracker[[#This Row],[Type of Leave]]</f>
        <v xml:space="preserve">0 </v>
      </c>
      <c r="L4594" s="23">
        <f ca="1">NETWORKDAYS(LeaveTracker[[#This Row],[Start Date]],LeaveTracker[[#This Row],[End Date]],lstHolidays)</f>
        <v>0</v>
      </c>
      <c r="M4594" s="27"/>
    </row>
    <row r="4595" spans="4:13" ht="30" customHeight="1" x14ac:dyDescent="0.3">
      <c r="D4595" s="19"/>
      <c r="E4595" s="51" t="str">
        <f>IF(ISBLANK(LeaveTracker[[#This Row],[Employee Name]]),"-----",VLOOKUP(LeaveTracker[[#This Row],[Employee Name]],Employees[[Employee Name]:[Office]],7))</f>
        <v>-----</v>
      </c>
      <c r="F4595" s="51" t="str">
        <f>IF(ISBLANK(LeaveTracker[[#This Row],[Employee Name]]),"-----",VLOOKUP(LeaveTracker[[#This Row],[Employee Name]],Employees[[Employee Name]:[Office]],6))</f>
        <v>-----</v>
      </c>
      <c r="G4595" s="24"/>
      <c r="H4595" s="24"/>
      <c r="I4595" s="57"/>
      <c r="K4595" s="51" t="str">
        <f ca="1">LeaveTracker[[#This Row],[Days]]&amp;" "&amp;LeaveTracker[[#This Row],[Type of Leave]]</f>
        <v xml:space="preserve">0 </v>
      </c>
      <c r="L4595" s="23">
        <f ca="1">NETWORKDAYS(LeaveTracker[[#This Row],[Start Date]],LeaveTracker[[#This Row],[End Date]],lstHolidays)</f>
        <v>0</v>
      </c>
      <c r="M4595" s="27"/>
    </row>
    <row r="4596" spans="4:13" ht="30" customHeight="1" x14ac:dyDescent="0.3">
      <c r="D4596" s="19"/>
      <c r="E4596" s="51" t="str">
        <f>IF(ISBLANK(LeaveTracker[[#This Row],[Employee Name]]),"-----",VLOOKUP(LeaveTracker[[#This Row],[Employee Name]],Employees[[Employee Name]:[Office]],7))</f>
        <v>-----</v>
      </c>
      <c r="F4596" s="51" t="str">
        <f>IF(ISBLANK(LeaveTracker[[#This Row],[Employee Name]]),"-----",VLOOKUP(LeaveTracker[[#This Row],[Employee Name]],Employees[[Employee Name]:[Office]],6))</f>
        <v>-----</v>
      </c>
      <c r="G4596" s="24"/>
      <c r="H4596" s="24"/>
      <c r="I4596" s="57"/>
      <c r="K4596" s="51" t="str">
        <f ca="1">LeaveTracker[[#This Row],[Days]]&amp;" "&amp;LeaveTracker[[#This Row],[Type of Leave]]</f>
        <v xml:space="preserve">0 </v>
      </c>
      <c r="L4596" s="23">
        <f ca="1">NETWORKDAYS(LeaveTracker[[#This Row],[Start Date]],LeaveTracker[[#This Row],[End Date]],lstHolidays)</f>
        <v>0</v>
      </c>
      <c r="M4596" s="27"/>
    </row>
    <row r="4597" spans="4:13" ht="30" customHeight="1" x14ac:dyDescent="0.3">
      <c r="D4597" s="19"/>
      <c r="E4597" s="51" t="str">
        <f>IF(ISBLANK(LeaveTracker[[#This Row],[Employee Name]]),"-----",VLOOKUP(LeaveTracker[[#This Row],[Employee Name]],Employees[[Employee Name]:[Office]],7))</f>
        <v>-----</v>
      </c>
      <c r="F4597" s="51" t="str">
        <f>IF(ISBLANK(LeaveTracker[[#This Row],[Employee Name]]),"-----",VLOOKUP(LeaveTracker[[#This Row],[Employee Name]],Employees[[Employee Name]:[Office]],6))</f>
        <v>-----</v>
      </c>
      <c r="G4597" s="24"/>
      <c r="H4597" s="24"/>
      <c r="I4597" s="57"/>
      <c r="K4597" s="51" t="str">
        <f ca="1">LeaveTracker[[#This Row],[Days]]&amp;" "&amp;LeaveTracker[[#This Row],[Type of Leave]]</f>
        <v xml:space="preserve">0 </v>
      </c>
      <c r="L4597" s="23">
        <f ca="1">NETWORKDAYS(LeaveTracker[[#This Row],[Start Date]],LeaveTracker[[#This Row],[End Date]],lstHolidays)</f>
        <v>0</v>
      </c>
      <c r="M4597" s="27"/>
    </row>
    <row r="4598" spans="4:13" ht="30" customHeight="1" x14ac:dyDescent="0.3">
      <c r="D4598" s="19"/>
      <c r="E4598" s="51" t="str">
        <f>IF(ISBLANK(LeaveTracker[[#This Row],[Employee Name]]),"-----",VLOOKUP(LeaveTracker[[#This Row],[Employee Name]],Employees[[Employee Name]:[Office]],7))</f>
        <v>-----</v>
      </c>
      <c r="F4598" s="51" t="str">
        <f>IF(ISBLANK(LeaveTracker[[#This Row],[Employee Name]]),"-----",VLOOKUP(LeaveTracker[[#This Row],[Employee Name]],Employees[[Employee Name]:[Office]],6))</f>
        <v>-----</v>
      </c>
      <c r="G4598" s="24"/>
      <c r="H4598" s="24"/>
      <c r="I4598" s="57"/>
      <c r="K4598" s="51" t="str">
        <f ca="1">LeaveTracker[[#This Row],[Days]]&amp;" "&amp;LeaveTracker[[#This Row],[Type of Leave]]</f>
        <v xml:space="preserve">0 </v>
      </c>
      <c r="L4598" s="23">
        <f ca="1">NETWORKDAYS(LeaveTracker[[#This Row],[Start Date]],LeaveTracker[[#This Row],[End Date]],lstHolidays)</f>
        <v>0</v>
      </c>
      <c r="M4598" s="27"/>
    </row>
    <row r="4599" spans="4:13" ht="30" customHeight="1" x14ac:dyDescent="0.3">
      <c r="D4599" s="19"/>
      <c r="E4599" s="51" t="str">
        <f>IF(ISBLANK(LeaveTracker[[#This Row],[Employee Name]]),"-----",VLOOKUP(LeaveTracker[[#This Row],[Employee Name]],Employees[[Employee Name]:[Office]],7))</f>
        <v>-----</v>
      </c>
      <c r="F4599" s="51" t="str">
        <f>IF(ISBLANK(LeaveTracker[[#This Row],[Employee Name]]),"-----",VLOOKUP(LeaveTracker[[#This Row],[Employee Name]],Employees[[Employee Name]:[Office]],6))</f>
        <v>-----</v>
      </c>
      <c r="G4599" s="24"/>
      <c r="H4599" s="24"/>
      <c r="I4599" s="57"/>
      <c r="K4599" s="51" t="str">
        <f ca="1">LeaveTracker[[#This Row],[Days]]&amp;" "&amp;LeaveTracker[[#This Row],[Type of Leave]]</f>
        <v xml:space="preserve">0 </v>
      </c>
      <c r="L4599" s="23">
        <f ca="1">NETWORKDAYS(LeaveTracker[[#This Row],[Start Date]],LeaveTracker[[#This Row],[End Date]],lstHolidays)</f>
        <v>0</v>
      </c>
      <c r="M4599" s="27"/>
    </row>
    <row r="4600" spans="4:13" ht="30" customHeight="1" x14ac:dyDescent="0.3">
      <c r="D4600" s="19"/>
      <c r="E4600" s="51" t="str">
        <f>IF(ISBLANK(LeaveTracker[[#This Row],[Employee Name]]),"-----",VLOOKUP(LeaveTracker[[#This Row],[Employee Name]],Employees[[Employee Name]:[Office]],7))</f>
        <v>-----</v>
      </c>
      <c r="F4600" s="51" t="str">
        <f>IF(ISBLANK(LeaveTracker[[#This Row],[Employee Name]]),"-----",VLOOKUP(LeaveTracker[[#This Row],[Employee Name]],Employees[[Employee Name]:[Office]],6))</f>
        <v>-----</v>
      </c>
      <c r="G4600" s="24"/>
      <c r="H4600" s="24"/>
      <c r="I4600" s="57"/>
      <c r="K4600" s="51" t="str">
        <f ca="1">LeaveTracker[[#This Row],[Days]]&amp;" "&amp;LeaveTracker[[#This Row],[Type of Leave]]</f>
        <v xml:space="preserve">0 </v>
      </c>
      <c r="L4600" s="23">
        <f ca="1">NETWORKDAYS(LeaveTracker[[#This Row],[Start Date]],LeaveTracker[[#This Row],[End Date]],lstHolidays)</f>
        <v>0</v>
      </c>
      <c r="M4600" s="27"/>
    </row>
    <row r="4601" spans="4:13" ht="30" customHeight="1" x14ac:dyDescent="0.3">
      <c r="D4601" s="19"/>
      <c r="E4601" s="51" t="str">
        <f>IF(ISBLANK(LeaveTracker[[#This Row],[Employee Name]]),"-----",VLOOKUP(LeaveTracker[[#This Row],[Employee Name]],Employees[[Employee Name]:[Office]],7))</f>
        <v>-----</v>
      </c>
      <c r="F4601" s="51" t="str">
        <f>IF(ISBLANK(LeaveTracker[[#This Row],[Employee Name]]),"-----",VLOOKUP(LeaveTracker[[#This Row],[Employee Name]],Employees[[Employee Name]:[Office]],6))</f>
        <v>-----</v>
      </c>
      <c r="G4601" s="24"/>
      <c r="H4601" s="24"/>
      <c r="I4601" s="57"/>
      <c r="K4601" s="51" t="str">
        <f ca="1">LeaveTracker[[#This Row],[Days]]&amp;" "&amp;LeaveTracker[[#This Row],[Type of Leave]]</f>
        <v xml:space="preserve">0 </v>
      </c>
      <c r="L4601" s="23">
        <f ca="1">NETWORKDAYS(LeaveTracker[[#This Row],[Start Date]],LeaveTracker[[#This Row],[End Date]],lstHolidays)</f>
        <v>0</v>
      </c>
      <c r="M4601" s="27"/>
    </row>
    <row r="4602" spans="4:13" ht="30" customHeight="1" x14ac:dyDescent="0.3">
      <c r="D4602" s="19"/>
      <c r="E4602" s="51" t="str">
        <f>IF(ISBLANK(LeaveTracker[[#This Row],[Employee Name]]),"-----",VLOOKUP(LeaveTracker[[#This Row],[Employee Name]],Employees[[Employee Name]:[Office]],7))</f>
        <v>-----</v>
      </c>
      <c r="F4602" s="51" t="str">
        <f>IF(ISBLANK(LeaveTracker[[#This Row],[Employee Name]]),"-----",VLOOKUP(LeaveTracker[[#This Row],[Employee Name]],Employees[[Employee Name]:[Office]],6))</f>
        <v>-----</v>
      </c>
      <c r="G4602" s="24"/>
      <c r="H4602" s="24"/>
      <c r="I4602" s="57"/>
      <c r="K4602" s="51" t="str">
        <f ca="1">LeaveTracker[[#This Row],[Days]]&amp;" "&amp;LeaveTracker[[#This Row],[Type of Leave]]</f>
        <v xml:space="preserve">0 </v>
      </c>
      <c r="L4602" s="23">
        <f ca="1">NETWORKDAYS(LeaveTracker[[#This Row],[Start Date]],LeaveTracker[[#This Row],[End Date]],lstHolidays)</f>
        <v>0</v>
      </c>
      <c r="M4602" s="27"/>
    </row>
    <row r="4603" spans="4:13" ht="30" customHeight="1" x14ac:dyDescent="0.3">
      <c r="D4603" s="19"/>
      <c r="E4603" s="51" t="str">
        <f>IF(ISBLANK(LeaveTracker[[#This Row],[Employee Name]]),"-----",VLOOKUP(LeaveTracker[[#This Row],[Employee Name]],Employees[[Employee Name]:[Office]],7))</f>
        <v>-----</v>
      </c>
      <c r="F4603" s="51" t="str">
        <f>IF(ISBLANK(LeaveTracker[[#This Row],[Employee Name]]),"-----",VLOOKUP(LeaveTracker[[#This Row],[Employee Name]],Employees[[Employee Name]:[Office]],6))</f>
        <v>-----</v>
      </c>
      <c r="G4603" s="24"/>
      <c r="H4603" s="24"/>
      <c r="I4603" s="57"/>
      <c r="K4603" s="51" t="str">
        <f ca="1">LeaveTracker[[#This Row],[Days]]&amp;" "&amp;LeaveTracker[[#This Row],[Type of Leave]]</f>
        <v xml:space="preserve">0 </v>
      </c>
      <c r="L4603" s="23">
        <f ca="1">NETWORKDAYS(LeaveTracker[[#This Row],[Start Date]],LeaveTracker[[#This Row],[End Date]],lstHolidays)</f>
        <v>0</v>
      </c>
      <c r="M4603" s="27"/>
    </row>
    <row r="4604" spans="4:13" ht="30" customHeight="1" x14ac:dyDescent="0.3">
      <c r="D4604" s="19"/>
      <c r="E4604" s="51" t="str">
        <f>IF(ISBLANK(LeaveTracker[[#This Row],[Employee Name]]),"-----",VLOOKUP(LeaveTracker[[#This Row],[Employee Name]],Employees[[Employee Name]:[Office]],7))</f>
        <v>-----</v>
      </c>
      <c r="F4604" s="51" t="str">
        <f>IF(ISBLANK(LeaveTracker[[#This Row],[Employee Name]]),"-----",VLOOKUP(LeaveTracker[[#This Row],[Employee Name]],Employees[[Employee Name]:[Office]],6))</f>
        <v>-----</v>
      </c>
      <c r="G4604" s="24"/>
      <c r="H4604" s="24"/>
      <c r="I4604" s="57"/>
      <c r="K4604" s="51" t="str">
        <f ca="1">LeaveTracker[[#This Row],[Days]]&amp;" "&amp;LeaveTracker[[#This Row],[Type of Leave]]</f>
        <v xml:space="preserve">0 </v>
      </c>
      <c r="L4604" s="23">
        <f ca="1">NETWORKDAYS(LeaveTracker[[#This Row],[Start Date]],LeaveTracker[[#This Row],[End Date]],lstHolidays)</f>
        <v>0</v>
      </c>
      <c r="M4604" s="27"/>
    </row>
    <row r="4605" spans="4:13" ht="30" customHeight="1" x14ac:dyDescent="0.3">
      <c r="D4605" s="19"/>
      <c r="E4605" s="51" t="str">
        <f>IF(ISBLANK(LeaveTracker[[#This Row],[Employee Name]]),"-----",VLOOKUP(LeaveTracker[[#This Row],[Employee Name]],Employees[[Employee Name]:[Office]],7))</f>
        <v>-----</v>
      </c>
      <c r="F4605" s="51" t="str">
        <f>IF(ISBLANK(LeaveTracker[[#This Row],[Employee Name]]),"-----",VLOOKUP(LeaveTracker[[#This Row],[Employee Name]],Employees[[Employee Name]:[Office]],6))</f>
        <v>-----</v>
      </c>
      <c r="G4605" s="24"/>
      <c r="H4605" s="24"/>
      <c r="I4605" s="57"/>
      <c r="K4605" s="51" t="str">
        <f ca="1">LeaveTracker[[#This Row],[Days]]&amp;" "&amp;LeaveTracker[[#This Row],[Type of Leave]]</f>
        <v xml:space="preserve">0 </v>
      </c>
      <c r="L4605" s="23">
        <f ca="1">NETWORKDAYS(LeaveTracker[[#This Row],[Start Date]],LeaveTracker[[#This Row],[End Date]],lstHolidays)</f>
        <v>0</v>
      </c>
      <c r="M4605" s="27"/>
    </row>
    <row r="4606" spans="4:13" ht="30" customHeight="1" x14ac:dyDescent="0.3">
      <c r="D4606" s="19"/>
      <c r="E4606" s="51" t="str">
        <f>IF(ISBLANK(LeaveTracker[[#This Row],[Employee Name]]),"-----",VLOOKUP(LeaveTracker[[#This Row],[Employee Name]],Employees[[Employee Name]:[Office]],7))</f>
        <v>-----</v>
      </c>
      <c r="F4606" s="51" t="str">
        <f>IF(ISBLANK(LeaveTracker[[#This Row],[Employee Name]]),"-----",VLOOKUP(LeaveTracker[[#This Row],[Employee Name]],Employees[[Employee Name]:[Office]],6))</f>
        <v>-----</v>
      </c>
      <c r="G4606" s="24"/>
      <c r="H4606" s="24"/>
      <c r="I4606" s="57"/>
      <c r="K4606" s="51" t="str">
        <f ca="1">LeaveTracker[[#This Row],[Days]]&amp;" "&amp;LeaveTracker[[#This Row],[Type of Leave]]</f>
        <v xml:space="preserve">0 </v>
      </c>
      <c r="L4606" s="23">
        <f ca="1">NETWORKDAYS(LeaveTracker[[#This Row],[Start Date]],LeaveTracker[[#This Row],[End Date]],lstHolidays)</f>
        <v>0</v>
      </c>
      <c r="M4606" s="27"/>
    </row>
    <row r="4607" spans="4:13" ht="30" customHeight="1" x14ac:dyDescent="0.3">
      <c r="D4607" s="19"/>
      <c r="E4607" s="51" t="str">
        <f>IF(ISBLANK(LeaveTracker[[#This Row],[Employee Name]]),"-----",VLOOKUP(LeaveTracker[[#This Row],[Employee Name]],Employees[[Employee Name]:[Office]],7))</f>
        <v>-----</v>
      </c>
      <c r="F4607" s="51" t="str">
        <f>IF(ISBLANK(LeaveTracker[[#This Row],[Employee Name]]),"-----",VLOOKUP(LeaveTracker[[#This Row],[Employee Name]],Employees[[Employee Name]:[Office]],6))</f>
        <v>-----</v>
      </c>
      <c r="G4607" s="24"/>
      <c r="H4607" s="24"/>
      <c r="I4607" s="57"/>
      <c r="K4607" s="51" t="str">
        <f ca="1">LeaveTracker[[#This Row],[Days]]&amp;" "&amp;LeaveTracker[[#This Row],[Type of Leave]]</f>
        <v xml:space="preserve">0 </v>
      </c>
      <c r="L4607" s="23">
        <f ca="1">NETWORKDAYS(LeaveTracker[[#This Row],[Start Date]],LeaveTracker[[#This Row],[End Date]],lstHolidays)</f>
        <v>0</v>
      </c>
      <c r="M4607" s="27"/>
    </row>
    <row r="4608" spans="4:13" ht="30" customHeight="1" x14ac:dyDescent="0.3">
      <c r="D4608" s="19"/>
      <c r="E4608" s="51" t="str">
        <f>IF(ISBLANK(LeaveTracker[[#This Row],[Employee Name]]),"-----",VLOOKUP(LeaveTracker[[#This Row],[Employee Name]],Employees[[Employee Name]:[Office]],7))</f>
        <v>-----</v>
      </c>
      <c r="F4608" s="51" t="str">
        <f>IF(ISBLANK(LeaveTracker[[#This Row],[Employee Name]]),"-----",VLOOKUP(LeaveTracker[[#This Row],[Employee Name]],Employees[[Employee Name]:[Office]],6))</f>
        <v>-----</v>
      </c>
      <c r="G4608" s="24"/>
      <c r="H4608" s="24"/>
      <c r="I4608" s="57"/>
      <c r="K4608" s="51" t="str">
        <f ca="1">LeaveTracker[[#This Row],[Days]]&amp;" "&amp;LeaveTracker[[#This Row],[Type of Leave]]</f>
        <v xml:space="preserve">0 </v>
      </c>
      <c r="L4608" s="23">
        <f ca="1">NETWORKDAYS(LeaveTracker[[#This Row],[Start Date]],LeaveTracker[[#This Row],[End Date]],lstHolidays)</f>
        <v>0</v>
      </c>
      <c r="M4608" s="27"/>
    </row>
    <row r="4609" spans="4:13" ht="30" customHeight="1" x14ac:dyDescent="0.3">
      <c r="D4609" s="19"/>
      <c r="E4609" s="51" t="str">
        <f>IF(ISBLANK(LeaveTracker[[#This Row],[Employee Name]]),"-----",VLOOKUP(LeaveTracker[[#This Row],[Employee Name]],Employees[[Employee Name]:[Office]],7))</f>
        <v>-----</v>
      </c>
      <c r="F4609" s="51" t="str">
        <f>IF(ISBLANK(LeaveTracker[[#This Row],[Employee Name]]),"-----",VLOOKUP(LeaveTracker[[#This Row],[Employee Name]],Employees[[Employee Name]:[Office]],6))</f>
        <v>-----</v>
      </c>
      <c r="G4609" s="24"/>
      <c r="H4609" s="24"/>
      <c r="I4609" s="57"/>
      <c r="K4609" s="51" t="str">
        <f ca="1">LeaveTracker[[#This Row],[Days]]&amp;" "&amp;LeaveTracker[[#This Row],[Type of Leave]]</f>
        <v xml:space="preserve">0 </v>
      </c>
      <c r="L4609" s="23">
        <f ca="1">NETWORKDAYS(LeaveTracker[[#This Row],[Start Date]],LeaveTracker[[#This Row],[End Date]],lstHolidays)</f>
        <v>0</v>
      </c>
      <c r="M4609" s="27"/>
    </row>
    <row r="4610" spans="4:13" ht="30" customHeight="1" x14ac:dyDescent="0.3">
      <c r="D4610" s="19"/>
      <c r="E4610" s="51" t="str">
        <f>IF(ISBLANK(LeaveTracker[[#This Row],[Employee Name]]),"-----",VLOOKUP(LeaveTracker[[#This Row],[Employee Name]],Employees[[Employee Name]:[Office]],7))</f>
        <v>-----</v>
      </c>
      <c r="F4610" s="51" t="str">
        <f>IF(ISBLANK(LeaveTracker[[#This Row],[Employee Name]]),"-----",VLOOKUP(LeaveTracker[[#This Row],[Employee Name]],Employees[[Employee Name]:[Office]],6))</f>
        <v>-----</v>
      </c>
      <c r="G4610" s="24"/>
      <c r="H4610" s="24"/>
      <c r="I4610" s="57"/>
      <c r="K4610" s="51" t="str">
        <f ca="1">LeaveTracker[[#This Row],[Days]]&amp;" "&amp;LeaveTracker[[#This Row],[Type of Leave]]</f>
        <v xml:space="preserve">0 </v>
      </c>
      <c r="L4610" s="23">
        <f ca="1">NETWORKDAYS(LeaveTracker[[#This Row],[Start Date]],LeaveTracker[[#This Row],[End Date]],lstHolidays)</f>
        <v>0</v>
      </c>
      <c r="M4610" s="27"/>
    </row>
    <row r="4611" spans="4:13" ht="30" customHeight="1" x14ac:dyDescent="0.3">
      <c r="D4611" s="19"/>
      <c r="E4611" s="51" t="str">
        <f>IF(ISBLANK(LeaveTracker[[#This Row],[Employee Name]]),"-----",VLOOKUP(LeaveTracker[[#This Row],[Employee Name]],Employees[[Employee Name]:[Office]],7))</f>
        <v>-----</v>
      </c>
      <c r="F4611" s="51" t="str">
        <f>IF(ISBLANK(LeaveTracker[[#This Row],[Employee Name]]),"-----",VLOOKUP(LeaveTracker[[#This Row],[Employee Name]],Employees[[Employee Name]:[Office]],6))</f>
        <v>-----</v>
      </c>
      <c r="G4611" s="24"/>
      <c r="H4611" s="24"/>
      <c r="I4611" s="57"/>
      <c r="K4611" s="51" t="str">
        <f ca="1">LeaveTracker[[#This Row],[Days]]&amp;" "&amp;LeaveTracker[[#This Row],[Type of Leave]]</f>
        <v xml:space="preserve">0 </v>
      </c>
      <c r="L4611" s="23">
        <f ca="1">NETWORKDAYS(LeaveTracker[[#This Row],[Start Date]],LeaveTracker[[#This Row],[End Date]],lstHolidays)</f>
        <v>0</v>
      </c>
      <c r="M4611" s="27"/>
    </row>
    <row r="4612" spans="4:13" ht="30" customHeight="1" x14ac:dyDescent="0.3">
      <c r="D4612" s="19"/>
      <c r="E4612" s="51" t="str">
        <f>IF(ISBLANK(LeaveTracker[[#This Row],[Employee Name]]),"-----",VLOOKUP(LeaveTracker[[#This Row],[Employee Name]],Employees[[Employee Name]:[Office]],7))</f>
        <v>-----</v>
      </c>
      <c r="F4612" s="51" t="str">
        <f>IF(ISBLANK(LeaveTracker[[#This Row],[Employee Name]]),"-----",VLOOKUP(LeaveTracker[[#This Row],[Employee Name]],Employees[[Employee Name]:[Office]],6))</f>
        <v>-----</v>
      </c>
      <c r="G4612" s="24"/>
      <c r="H4612" s="24"/>
      <c r="I4612" s="57"/>
      <c r="K4612" s="51" t="str">
        <f ca="1">LeaveTracker[[#This Row],[Days]]&amp;" "&amp;LeaveTracker[[#This Row],[Type of Leave]]</f>
        <v xml:space="preserve">0 </v>
      </c>
      <c r="L4612" s="23">
        <f ca="1">NETWORKDAYS(LeaveTracker[[#This Row],[Start Date]],LeaveTracker[[#This Row],[End Date]],lstHolidays)</f>
        <v>0</v>
      </c>
      <c r="M4612" s="27"/>
    </row>
    <row r="4613" spans="4:13" ht="30" customHeight="1" x14ac:dyDescent="0.3">
      <c r="D4613" s="19"/>
      <c r="E4613" s="51" t="str">
        <f>IF(ISBLANK(LeaveTracker[[#This Row],[Employee Name]]),"-----",VLOOKUP(LeaveTracker[[#This Row],[Employee Name]],Employees[[Employee Name]:[Office]],7))</f>
        <v>-----</v>
      </c>
      <c r="F4613" s="51" t="str">
        <f>IF(ISBLANK(LeaveTracker[[#This Row],[Employee Name]]),"-----",VLOOKUP(LeaveTracker[[#This Row],[Employee Name]],Employees[[Employee Name]:[Office]],6))</f>
        <v>-----</v>
      </c>
      <c r="G4613" s="24"/>
      <c r="H4613" s="24"/>
      <c r="I4613" s="57"/>
      <c r="K4613" s="51" t="str">
        <f ca="1">LeaveTracker[[#This Row],[Days]]&amp;" "&amp;LeaveTracker[[#This Row],[Type of Leave]]</f>
        <v xml:space="preserve">0 </v>
      </c>
      <c r="L4613" s="23">
        <f ca="1">NETWORKDAYS(LeaveTracker[[#This Row],[Start Date]],LeaveTracker[[#This Row],[End Date]],lstHolidays)</f>
        <v>0</v>
      </c>
      <c r="M4613" s="27"/>
    </row>
    <row r="4614" spans="4:13" ht="30" customHeight="1" x14ac:dyDescent="0.3">
      <c r="D4614" s="19"/>
      <c r="E4614" s="51" t="str">
        <f>IF(ISBLANK(LeaveTracker[[#This Row],[Employee Name]]),"-----",VLOOKUP(LeaveTracker[[#This Row],[Employee Name]],Employees[[Employee Name]:[Office]],7))</f>
        <v>-----</v>
      </c>
      <c r="F4614" s="51" t="str">
        <f>IF(ISBLANK(LeaveTracker[[#This Row],[Employee Name]]),"-----",VLOOKUP(LeaveTracker[[#This Row],[Employee Name]],Employees[[Employee Name]:[Office]],6))</f>
        <v>-----</v>
      </c>
      <c r="G4614" s="24"/>
      <c r="H4614" s="24"/>
      <c r="I4614" s="57"/>
      <c r="K4614" s="51" t="str">
        <f ca="1">LeaveTracker[[#This Row],[Days]]&amp;" "&amp;LeaveTracker[[#This Row],[Type of Leave]]</f>
        <v xml:space="preserve">0 </v>
      </c>
      <c r="L4614" s="23">
        <f ca="1">NETWORKDAYS(LeaveTracker[[#This Row],[Start Date]],LeaveTracker[[#This Row],[End Date]],lstHolidays)</f>
        <v>0</v>
      </c>
      <c r="M4614" s="27"/>
    </row>
    <row r="4615" spans="4:13" ht="30" customHeight="1" x14ac:dyDescent="0.3">
      <c r="D4615" s="19"/>
      <c r="E4615" s="51" t="str">
        <f>IF(ISBLANK(LeaveTracker[[#This Row],[Employee Name]]),"-----",VLOOKUP(LeaveTracker[[#This Row],[Employee Name]],Employees[[Employee Name]:[Office]],7))</f>
        <v>-----</v>
      </c>
      <c r="F4615" s="51" t="str">
        <f>IF(ISBLANK(LeaveTracker[[#This Row],[Employee Name]]),"-----",VLOOKUP(LeaveTracker[[#This Row],[Employee Name]],Employees[[Employee Name]:[Office]],6))</f>
        <v>-----</v>
      </c>
      <c r="G4615" s="24"/>
      <c r="H4615" s="24"/>
      <c r="I4615" s="57"/>
      <c r="K4615" s="51" t="str">
        <f ca="1">LeaveTracker[[#This Row],[Days]]&amp;" "&amp;LeaveTracker[[#This Row],[Type of Leave]]</f>
        <v xml:space="preserve">0 </v>
      </c>
      <c r="L4615" s="23">
        <f ca="1">NETWORKDAYS(LeaveTracker[[#This Row],[Start Date]],LeaveTracker[[#This Row],[End Date]],lstHolidays)</f>
        <v>0</v>
      </c>
      <c r="M4615" s="27"/>
    </row>
    <row r="4616" spans="4:13" ht="30" customHeight="1" x14ac:dyDescent="0.3">
      <c r="D4616" s="19"/>
      <c r="E4616" s="51" t="str">
        <f>IF(ISBLANK(LeaveTracker[[#This Row],[Employee Name]]),"-----",VLOOKUP(LeaveTracker[[#This Row],[Employee Name]],Employees[[Employee Name]:[Office]],7))</f>
        <v>-----</v>
      </c>
      <c r="F4616" s="51" t="str">
        <f>IF(ISBLANK(LeaveTracker[[#This Row],[Employee Name]]),"-----",VLOOKUP(LeaveTracker[[#This Row],[Employee Name]],Employees[[Employee Name]:[Office]],6))</f>
        <v>-----</v>
      </c>
      <c r="G4616" s="24"/>
      <c r="H4616" s="24"/>
      <c r="I4616" s="57"/>
      <c r="K4616" s="51" t="str">
        <f ca="1">LeaveTracker[[#This Row],[Days]]&amp;" "&amp;LeaveTracker[[#This Row],[Type of Leave]]</f>
        <v xml:space="preserve">0 </v>
      </c>
      <c r="L4616" s="23">
        <f ca="1">NETWORKDAYS(LeaveTracker[[#This Row],[Start Date]],LeaveTracker[[#This Row],[End Date]],lstHolidays)</f>
        <v>0</v>
      </c>
      <c r="M4616" s="27"/>
    </row>
    <row r="4617" spans="4:13" ht="30" customHeight="1" x14ac:dyDescent="0.3">
      <c r="D4617" s="19"/>
      <c r="E4617" s="51" t="str">
        <f>IF(ISBLANK(LeaveTracker[[#This Row],[Employee Name]]),"-----",VLOOKUP(LeaveTracker[[#This Row],[Employee Name]],Employees[[Employee Name]:[Office]],7))</f>
        <v>-----</v>
      </c>
      <c r="F4617" s="51" t="str">
        <f>IF(ISBLANK(LeaveTracker[[#This Row],[Employee Name]]),"-----",VLOOKUP(LeaveTracker[[#This Row],[Employee Name]],Employees[[Employee Name]:[Office]],6))</f>
        <v>-----</v>
      </c>
      <c r="G4617" s="24"/>
      <c r="H4617" s="24"/>
      <c r="I4617" s="57"/>
      <c r="K4617" s="51" t="str">
        <f ca="1">LeaveTracker[[#This Row],[Days]]&amp;" "&amp;LeaveTracker[[#This Row],[Type of Leave]]</f>
        <v xml:space="preserve">0 </v>
      </c>
      <c r="L4617" s="23">
        <f ca="1">NETWORKDAYS(LeaveTracker[[#This Row],[Start Date]],LeaveTracker[[#This Row],[End Date]],lstHolidays)</f>
        <v>0</v>
      </c>
      <c r="M4617" s="27"/>
    </row>
    <row r="4618" spans="4:13" ht="30" customHeight="1" x14ac:dyDescent="0.3">
      <c r="D4618" s="19"/>
      <c r="E4618" s="51" t="str">
        <f>IF(ISBLANK(LeaveTracker[[#This Row],[Employee Name]]),"-----",VLOOKUP(LeaveTracker[[#This Row],[Employee Name]],Employees[[Employee Name]:[Office]],7))</f>
        <v>-----</v>
      </c>
      <c r="F4618" s="51" t="str">
        <f>IF(ISBLANK(LeaveTracker[[#This Row],[Employee Name]]),"-----",VLOOKUP(LeaveTracker[[#This Row],[Employee Name]],Employees[[Employee Name]:[Office]],6))</f>
        <v>-----</v>
      </c>
      <c r="G4618" s="24"/>
      <c r="H4618" s="24"/>
      <c r="I4618" s="57"/>
      <c r="K4618" s="51" t="str">
        <f ca="1">LeaveTracker[[#This Row],[Days]]&amp;" "&amp;LeaveTracker[[#This Row],[Type of Leave]]</f>
        <v xml:space="preserve">0 </v>
      </c>
      <c r="L4618" s="23">
        <f ca="1">NETWORKDAYS(LeaveTracker[[#This Row],[Start Date]],LeaveTracker[[#This Row],[End Date]],lstHolidays)</f>
        <v>0</v>
      </c>
      <c r="M4618" s="27"/>
    </row>
    <row r="4619" spans="4:13" ht="30" customHeight="1" x14ac:dyDescent="0.3">
      <c r="D4619" s="19"/>
      <c r="E4619" s="51" t="str">
        <f>IF(ISBLANK(LeaveTracker[[#This Row],[Employee Name]]),"-----",VLOOKUP(LeaveTracker[[#This Row],[Employee Name]],Employees[[Employee Name]:[Office]],7))</f>
        <v>-----</v>
      </c>
      <c r="F4619" s="51" t="str">
        <f>IF(ISBLANK(LeaveTracker[[#This Row],[Employee Name]]),"-----",VLOOKUP(LeaveTracker[[#This Row],[Employee Name]],Employees[[Employee Name]:[Office]],6))</f>
        <v>-----</v>
      </c>
      <c r="G4619" s="24"/>
      <c r="H4619" s="24"/>
      <c r="I4619" s="57"/>
      <c r="K4619" s="51" t="str">
        <f ca="1">LeaveTracker[[#This Row],[Days]]&amp;" "&amp;LeaveTracker[[#This Row],[Type of Leave]]</f>
        <v xml:space="preserve">0 </v>
      </c>
      <c r="L4619" s="23">
        <f ca="1">NETWORKDAYS(LeaveTracker[[#This Row],[Start Date]],LeaveTracker[[#This Row],[End Date]],lstHolidays)</f>
        <v>0</v>
      </c>
      <c r="M4619" s="27"/>
    </row>
    <row r="4620" spans="4:13" ht="30" customHeight="1" x14ac:dyDescent="0.3">
      <c r="D4620" s="19"/>
      <c r="E4620" s="51" t="str">
        <f>IF(ISBLANK(LeaveTracker[[#This Row],[Employee Name]]),"-----",VLOOKUP(LeaveTracker[[#This Row],[Employee Name]],Employees[[Employee Name]:[Office]],7))</f>
        <v>-----</v>
      </c>
      <c r="F4620" s="51" t="str">
        <f>IF(ISBLANK(LeaveTracker[[#This Row],[Employee Name]]),"-----",VLOOKUP(LeaveTracker[[#This Row],[Employee Name]],Employees[[Employee Name]:[Office]],6))</f>
        <v>-----</v>
      </c>
      <c r="G4620" s="24"/>
      <c r="H4620" s="24"/>
      <c r="I4620" s="57"/>
      <c r="K4620" s="51" t="str">
        <f ca="1">LeaveTracker[[#This Row],[Days]]&amp;" "&amp;LeaveTracker[[#This Row],[Type of Leave]]</f>
        <v xml:space="preserve">0 </v>
      </c>
      <c r="L4620" s="23">
        <f ca="1">NETWORKDAYS(LeaveTracker[[#This Row],[Start Date]],LeaveTracker[[#This Row],[End Date]],lstHolidays)</f>
        <v>0</v>
      </c>
      <c r="M4620" s="27"/>
    </row>
    <row r="4621" spans="4:13" ht="30" customHeight="1" x14ac:dyDescent="0.3">
      <c r="D4621" s="19"/>
      <c r="E4621" s="51" t="str">
        <f>IF(ISBLANK(LeaveTracker[[#This Row],[Employee Name]]),"-----",VLOOKUP(LeaveTracker[[#This Row],[Employee Name]],Employees[[Employee Name]:[Office]],7))</f>
        <v>-----</v>
      </c>
      <c r="F4621" s="51" t="str">
        <f>IF(ISBLANK(LeaveTracker[[#This Row],[Employee Name]]),"-----",VLOOKUP(LeaveTracker[[#This Row],[Employee Name]],Employees[[Employee Name]:[Office]],6))</f>
        <v>-----</v>
      </c>
      <c r="G4621" s="24"/>
      <c r="H4621" s="24"/>
      <c r="I4621" s="57"/>
      <c r="K4621" s="51" t="str">
        <f ca="1">LeaveTracker[[#This Row],[Days]]&amp;" "&amp;LeaveTracker[[#This Row],[Type of Leave]]</f>
        <v xml:space="preserve">0 </v>
      </c>
      <c r="L4621" s="23">
        <f ca="1">NETWORKDAYS(LeaveTracker[[#This Row],[Start Date]],LeaveTracker[[#This Row],[End Date]],lstHolidays)</f>
        <v>0</v>
      </c>
      <c r="M4621" s="27"/>
    </row>
    <row r="4622" spans="4:13" ht="30" customHeight="1" x14ac:dyDescent="0.3">
      <c r="D4622" s="19"/>
      <c r="E4622" s="51" t="str">
        <f>IF(ISBLANK(LeaveTracker[[#This Row],[Employee Name]]),"-----",VLOOKUP(LeaveTracker[[#This Row],[Employee Name]],Employees[[Employee Name]:[Office]],7))</f>
        <v>-----</v>
      </c>
      <c r="F4622" s="51" t="str">
        <f>IF(ISBLANK(LeaveTracker[[#This Row],[Employee Name]]),"-----",VLOOKUP(LeaveTracker[[#This Row],[Employee Name]],Employees[[Employee Name]:[Office]],6))</f>
        <v>-----</v>
      </c>
      <c r="G4622" s="24"/>
      <c r="H4622" s="24"/>
      <c r="I4622" s="57"/>
      <c r="K4622" s="51" t="str">
        <f ca="1">LeaveTracker[[#This Row],[Days]]&amp;" "&amp;LeaveTracker[[#This Row],[Type of Leave]]</f>
        <v xml:space="preserve">0 </v>
      </c>
      <c r="L4622" s="23">
        <f ca="1">NETWORKDAYS(LeaveTracker[[#This Row],[Start Date]],LeaveTracker[[#This Row],[End Date]],lstHolidays)</f>
        <v>0</v>
      </c>
      <c r="M4622" s="27"/>
    </row>
    <row r="4623" spans="4:13" ht="30" customHeight="1" x14ac:dyDescent="0.3">
      <c r="D4623" s="19"/>
      <c r="E4623" s="51" t="str">
        <f>IF(ISBLANK(LeaveTracker[[#This Row],[Employee Name]]),"-----",VLOOKUP(LeaveTracker[[#This Row],[Employee Name]],Employees[[Employee Name]:[Office]],7))</f>
        <v>-----</v>
      </c>
      <c r="F4623" s="51" t="str">
        <f>IF(ISBLANK(LeaveTracker[[#This Row],[Employee Name]]),"-----",VLOOKUP(LeaveTracker[[#This Row],[Employee Name]],Employees[[Employee Name]:[Office]],6))</f>
        <v>-----</v>
      </c>
      <c r="G4623" s="24"/>
      <c r="H4623" s="24"/>
      <c r="I4623" s="57"/>
      <c r="K4623" s="51" t="str">
        <f ca="1">LeaveTracker[[#This Row],[Days]]&amp;" "&amp;LeaveTracker[[#This Row],[Type of Leave]]</f>
        <v xml:space="preserve">0 </v>
      </c>
      <c r="L4623" s="23">
        <f ca="1">NETWORKDAYS(LeaveTracker[[#This Row],[Start Date]],LeaveTracker[[#This Row],[End Date]],lstHolidays)</f>
        <v>0</v>
      </c>
      <c r="M4623" s="27"/>
    </row>
    <row r="4624" spans="4:13" ht="30" customHeight="1" x14ac:dyDescent="0.3">
      <c r="D4624" s="19"/>
      <c r="E4624" s="51" t="str">
        <f>IF(ISBLANK(LeaveTracker[[#This Row],[Employee Name]]),"-----",VLOOKUP(LeaveTracker[[#This Row],[Employee Name]],Employees[[Employee Name]:[Office]],7))</f>
        <v>-----</v>
      </c>
      <c r="F4624" s="51" t="str">
        <f>IF(ISBLANK(LeaveTracker[[#This Row],[Employee Name]]),"-----",VLOOKUP(LeaveTracker[[#This Row],[Employee Name]],Employees[[Employee Name]:[Office]],6))</f>
        <v>-----</v>
      </c>
      <c r="G4624" s="24"/>
      <c r="H4624" s="24"/>
      <c r="I4624" s="57"/>
      <c r="K4624" s="51" t="str">
        <f ca="1">LeaveTracker[[#This Row],[Days]]&amp;" "&amp;LeaveTracker[[#This Row],[Type of Leave]]</f>
        <v xml:space="preserve">0 </v>
      </c>
      <c r="L4624" s="23">
        <f ca="1">NETWORKDAYS(LeaveTracker[[#This Row],[Start Date]],LeaveTracker[[#This Row],[End Date]],lstHolidays)</f>
        <v>0</v>
      </c>
      <c r="M4624" s="27"/>
    </row>
    <row r="4625" spans="4:13" ht="30" customHeight="1" x14ac:dyDescent="0.3">
      <c r="D4625" s="19"/>
      <c r="E4625" s="51" t="str">
        <f>IF(ISBLANK(LeaveTracker[[#This Row],[Employee Name]]),"-----",VLOOKUP(LeaveTracker[[#This Row],[Employee Name]],Employees[[Employee Name]:[Office]],7))</f>
        <v>-----</v>
      </c>
      <c r="F4625" s="51" t="str">
        <f>IF(ISBLANK(LeaveTracker[[#This Row],[Employee Name]]),"-----",VLOOKUP(LeaveTracker[[#This Row],[Employee Name]],Employees[[Employee Name]:[Office]],6))</f>
        <v>-----</v>
      </c>
      <c r="G4625" s="24"/>
      <c r="H4625" s="24"/>
      <c r="I4625" s="57"/>
      <c r="K4625" s="51" t="str">
        <f ca="1">LeaveTracker[[#This Row],[Days]]&amp;" "&amp;LeaveTracker[[#This Row],[Type of Leave]]</f>
        <v xml:space="preserve">0 </v>
      </c>
      <c r="L4625" s="23">
        <f ca="1">NETWORKDAYS(LeaveTracker[[#This Row],[Start Date]],LeaveTracker[[#This Row],[End Date]],lstHolidays)</f>
        <v>0</v>
      </c>
      <c r="M4625" s="27"/>
    </row>
    <row r="4626" spans="4:13" ht="30" customHeight="1" x14ac:dyDescent="0.3">
      <c r="D4626" s="19"/>
      <c r="E4626" s="51" t="str">
        <f>IF(ISBLANK(LeaveTracker[[#This Row],[Employee Name]]),"-----",VLOOKUP(LeaveTracker[[#This Row],[Employee Name]],Employees[[Employee Name]:[Office]],7))</f>
        <v>-----</v>
      </c>
      <c r="F4626" s="51" t="str">
        <f>IF(ISBLANK(LeaveTracker[[#This Row],[Employee Name]]),"-----",VLOOKUP(LeaveTracker[[#This Row],[Employee Name]],Employees[[Employee Name]:[Office]],6))</f>
        <v>-----</v>
      </c>
      <c r="G4626" s="24"/>
      <c r="H4626" s="24"/>
      <c r="I4626" s="57"/>
      <c r="K4626" s="51" t="str">
        <f ca="1">LeaveTracker[[#This Row],[Days]]&amp;" "&amp;LeaveTracker[[#This Row],[Type of Leave]]</f>
        <v xml:space="preserve">0 </v>
      </c>
      <c r="L4626" s="23">
        <f ca="1">NETWORKDAYS(LeaveTracker[[#This Row],[Start Date]],LeaveTracker[[#This Row],[End Date]],lstHolidays)</f>
        <v>0</v>
      </c>
      <c r="M4626" s="27"/>
    </row>
    <row r="4627" spans="4:13" ht="30" customHeight="1" x14ac:dyDescent="0.3">
      <c r="D4627" s="19"/>
      <c r="E4627" s="51" t="str">
        <f>IF(ISBLANK(LeaveTracker[[#This Row],[Employee Name]]),"-----",VLOOKUP(LeaveTracker[[#This Row],[Employee Name]],Employees[[Employee Name]:[Office]],7))</f>
        <v>-----</v>
      </c>
      <c r="F4627" s="51" t="str">
        <f>IF(ISBLANK(LeaveTracker[[#This Row],[Employee Name]]),"-----",VLOOKUP(LeaveTracker[[#This Row],[Employee Name]],Employees[[Employee Name]:[Office]],6))</f>
        <v>-----</v>
      </c>
      <c r="G4627" s="24"/>
      <c r="H4627" s="24"/>
      <c r="I4627" s="57"/>
      <c r="K4627" s="51" t="str">
        <f ca="1">LeaveTracker[[#This Row],[Days]]&amp;" "&amp;LeaveTracker[[#This Row],[Type of Leave]]</f>
        <v xml:space="preserve">0 </v>
      </c>
      <c r="L4627" s="23">
        <f ca="1">NETWORKDAYS(LeaveTracker[[#This Row],[Start Date]],LeaveTracker[[#This Row],[End Date]],lstHolidays)</f>
        <v>0</v>
      </c>
      <c r="M4627" s="27"/>
    </row>
    <row r="4628" spans="4:13" ht="30" customHeight="1" x14ac:dyDescent="0.3">
      <c r="D4628" s="19"/>
      <c r="E4628" s="51" t="str">
        <f>IF(ISBLANK(LeaveTracker[[#This Row],[Employee Name]]),"-----",VLOOKUP(LeaveTracker[[#This Row],[Employee Name]],Employees[[Employee Name]:[Office]],7))</f>
        <v>-----</v>
      </c>
      <c r="F4628" s="51" t="str">
        <f>IF(ISBLANK(LeaveTracker[[#This Row],[Employee Name]]),"-----",VLOOKUP(LeaveTracker[[#This Row],[Employee Name]],Employees[[Employee Name]:[Office]],6))</f>
        <v>-----</v>
      </c>
      <c r="G4628" s="24"/>
      <c r="H4628" s="24"/>
      <c r="I4628" s="57"/>
      <c r="K4628" s="51" t="str">
        <f ca="1">LeaveTracker[[#This Row],[Days]]&amp;" "&amp;LeaveTracker[[#This Row],[Type of Leave]]</f>
        <v xml:space="preserve">0 </v>
      </c>
      <c r="L4628" s="23">
        <f ca="1">NETWORKDAYS(LeaveTracker[[#This Row],[Start Date]],LeaveTracker[[#This Row],[End Date]],lstHolidays)</f>
        <v>0</v>
      </c>
      <c r="M4628" s="27"/>
    </row>
    <row r="4629" spans="4:13" ht="30" customHeight="1" x14ac:dyDescent="0.3">
      <c r="D4629" s="19"/>
      <c r="E4629" s="51" t="str">
        <f>IF(ISBLANK(LeaveTracker[[#This Row],[Employee Name]]),"-----",VLOOKUP(LeaveTracker[[#This Row],[Employee Name]],Employees[[Employee Name]:[Office]],7))</f>
        <v>-----</v>
      </c>
      <c r="F4629" s="51" t="str">
        <f>IF(ISBLANK(LeaveTracker[[#This Row],[Employee Name]]),"-----",VLOOKUP(LeaveTracker[[#This Row],[Employee Name]],Employees[[Employee Name]:[Office]],6))</f>
        <v>-----</v>
      </c>
      <c r="G4629" s="24"/>
      <c r="H4629" s="24"/>
      <c r="I4629" s="57"/>
      <c r="K4629" s="51" t="str">
        <f ca="1">LeaveTracker[[#This Row],[Days]]&amp;" "&amp;LeaveTracker[[#This Row],[Type of Leave]]</f>
        <v xml:space="preserve">0 </v>
      </c>
      <c r="L4629" s="23">
        <f ca="1">NETWORKDAYS(LeaveTracker[[#This Row],[Start Date]],LeaveTracker[[#This Row],[End Date]],lstHolidays)</f>
        <v>0</v>
      </c>
      <c r="M4629" s="27"/>
    </row>
    <row r="4630" spans="4:13" ht="30" customHeight="1" x14ac:dyDescent="0.3">
      <c r="D4630" s="19"/>
      <c r="E4630" s="51" t="str">
        <f>IF(ISBLANK(LeaveTracker[[#This Row],[Employee Name]]),"-----",VLOOKUP(LeaveTracker[[#This Row],[Employee Name]],Employees[[Employee Name]:[Office]],7))</f>
        <v>-----</v>
      </c>
      <c r="F4630" s="51" t="str">
        <f>IF(ISBLANK(LeaveTracker[[#This Row],[Employee Name]]),"-----",VLOOKUP(LeaveTracker[[#This Row],[Employee Name]],Employees[[Employee Name]:[Office]],6))</f>
        <v>-----</v>
      </c>
      <c r="G4630" s="24"/>
      <c r="H4630" s="24"/>
      <c r="I4630" s="57"/>
      <c r="K4630" s="51" t="str">
        <f ca="1">LeaveTracker[[#This Row],[Days]]&amp;" "&amp;LeaveTracker[[#This Row],[Type of Leave]]</f>
        <v xml:space="preserve">0 </v>
      </c>
      <c r="L4630" s="23">
        <f ca="1">NETWORKDAYS(LeaveTracker[[#This Row],[Start Date]],LeaveTracker[[#This Row],[End Date]],lstHolidays)</f>
        <v>0</v>
      </c>
      <c r="M4630" s="27"/>
    </row>
    <row r="4631" spans="4:13" ht="30" customHeight="1" x14ac:dyDescent="0.3">
      <c r="D4631" s="19"/>
      <c r="E4631" s="51" t="str">
        <f>IF(ISBLANK(LeaveTracker[[#This Row],[Employee Name]]),"-----",VLOOKUP(LeaveTracker[[#This Row],[Employee Name]],Employees[[Employee Name]:[Office]],7))</f>
        <v>-----</v>
      </c>
      <c r="F4631" s="51" t="str">
        <f>IF(ISBLANK(LeaveTracker[[#This Row],[Employee Name]]),"-----",VLOOKUP(LeaveTracker[[#This Row],[Employee Name]],Employees[[Employee Name]:[Office]],6))</f>
        <v>-----</v>
      </c>
      <c r="G4631" s="24"/>
      <c r="H4631" s="24"/>
      <c r="I4631" s="57"/>
      <c r="K4631" s="51" t="str">
        <f ca="1">LeaveTracker[[#This Row],[Days]]&amp;" "&amp;LeaveTracker[[#This Row],[Type of Leave]]</f>
        <v xml:space="preserve">0 </v>
      </c>
      <c r="L4631" s="23">
        <f ca="1">NETWORKDAYS(LeaveTracker[[#This Row],[Start Date]],LeaveTracker[[#This Row],[End Date]],lstHolidays)</f>
        <v>0</v>
      </c>
      <c r="M4631" s="27"/>
    </row>
    <row r="4632" spans="4:13" ht="30" customHeight="1" x14ac:dyDescent="0.3">
      <c r="D4632" s="19"/>
      <c r="E4632" s="51" t="str">
        <f>IF(ISBLANK(LeaveTracker[[#This Row],[Employee Name]]),"-----",VLOOKUP(LeaveTracker[[#This Row],[Employee Name]],Employees[[Employee Name]:[Office]],7))</f>
        <v>-----</v>
      </c>
      <c r="F4632" s="51" t="str">
        <f>IF(ISBLANK(LeaveTracker[[#This Row],[Employee Name]]),"-----",VLOOKUP(LeaveTracker[[#This Row],[Employee Name]],Employees[[Employee Name]:[Office]],6))</f>
        <v>-----</v>
      </c>
      <c r="G4632" s="24"/>
      <c r="H4632" s="24"/>
      <c r="I4632" s="57"/>
      <c r="K4632" s="51" t="str">
        <f ca="1">LeaveTracker[[#This Row],[Days]]&amp;" "&amp;LeaveTracker[[#This Row],[Type of Leave]]</f>
        <v xml:space="preserve">0 </v>
      </c>
      <c r="L4632" s="23">
        <f ca="1">NETWORKDAYS(LeaveTracker[[#This Row],[Start Date]],LeaveTracker[[#This Row],[End Date]],lstHolidays)</f>
        <v>0</v>
      </c>
      <c r="M4632" s="27"/>
    </row>
    <row r="4633" spans="4:13" ht="30" customHeight="1" x14ac:dyDescent="0.3">
      <c r="D4633" s="19"/>
      <c r="E4633" s="51" t="str">
        <f>IF(ISBLANK(LeaveTracker[[#This Row],[Employee Name]]),"-----",VLOOKUP(LeaveTracker[[#This Row],[Employee Name]],Employees[[Employee Name]:[Office]],7))</f>
        <v>-----</v>
      </c>
      <c r="F4633" s="51" t="str">
        <f>IF(ISBLANK(LeaveTracker[[#This Row],[Employee Name]]),"-----",VLOOKUP(LeaveTracker[[#This Row],[Employee Name]],Employees[[Employee Name]:[Office]],6))</f>
        <v>-----</v>
      </c>
      <c r="G4633" s="24"/>
      <c r="H4633" s="24"/>
      <c r="I4633" s="57"/>
      <c r="K4633" s="51" t="str">
        <f ca="1">LeaveTracker[[#This Row],[Days]]&amp;" "&amp;LeaveTracker[[#This Row],[Type of Leave]]</f>
        <v xml:space="preserve">0 </v>
      </c>
      <c r="L4633" s="23">
        <f ca="1">NETWORKDAYS(LeaveTracker[[#This Row],[Start Date]],LeaveTracker[[#This Row],[End Date]],lstHolidays)</f>
        <v>0</v>
      </c>
      <c r="M4633" s="27"/>
    </row>
    <row r="4634" spans="4:13" ht="30" customHeight="1" x14ac:dyDescent="0.3">
      <c r="D4634" s="19"/>
      <c r="E4634" s="51" t="str">
        <f>IF(ISBLANK(LeaveTracker[[#This Row],[Employee Name]]),"-----",VLOOKUP(LeaveTracker[[#This Row],[Employee Name]],Employees[[Employee Name]:[Office]],7))</f>
        <v>-----</v>
      </c>
      <c r="F4634" s="51" t="str">
        <f>IF(ISBLANK(LeaveTracker[[#This Row],[Employee Name]]),"-----",VLOOKUP(LeaveTracker[[#This Row],[Employee Name]],Employees[[Employee Name]:[Office]],6))</f>
        <v>-----</v>
      </c>
      <c r="G4634" s="24"/>
      <c r="H4634" s="24"/>
      <c r="I4634" s="57"/>
      <c r="K4634" s="51" t="str">
        <f ca="1">LeaveTracker[[#This Row],[Days]]&amp;" "&amp;LeaveTracker[[#This Row],[Type of Leave]]</f>
        <v xml:space="preserve">0 </v>
      </c>
      <c r="L4634" s="23">
        <f ca="1">NETWORKDAYS(LeaveTracker[[#This Row],[Start Date]],LeaveTracker[[#This Row],[End Date]],lstHolidays)</f>
        <v>0</v>
      </c>
      <c r="M4634" s="27"/>
    </row>
    <row r="4635" spans="4:13" ht="30" customHeight="1" x14ac:dyDescent="0.3">
      <c r="D4635" s="19"/>
      <c r="E4635" s="51" t="str">
        <f>IF(ISBLANK(LeaveTracker[[#This Row],[Employee Name]]),"-----",VLOOKUP(LeaveTracker[[#This Row],[Employee Name]],Employees[[Employee Name]:[Office]],7))</f>
        <v>-----</v>
      </c>
      <c r="F4635" s="51" t="str">
        <f>IF(ISBLANK(LeaveTracker[[#This Row],[Employee Name]]),"-----",VLOOKUP(LeaveTracker[[#This Row],[Employee Name]],Employees[[Employee Name]:[Office]],6))</f>
        <v>-----</v>
      </c>
      <c r="G4635" s="24"/>
      <c r="H4635" s="24"/>
      <c r="I4635" s="57"/>
      <c r="K4635" s="51" t="str">
        <f ca="1">LeaveTracker[[#This Row],[Days]]&amp;" "&amp;LeaveTracker[[#This Row],[Type of Leave]]</f>
        <v xml:space="preserve">0 </v>
      </c>
      <c r="L4635" s="23">
        <f ca="1">NETWORKDAYS(LeaveTracker[[#This Row],[Start Date]],LeaveTracker[[#This Row],[End Date]],lstHolidays)</f>
        <v>0</v>
      </c>
      <c r="M4635" s="27"/>
    </row>
    <row r="4636" spans="4:13" ht="30" customHeight="1" x14ac:dyDescent="0.3">
      <c r="D4636" s="19"/>
      <c r="E4636" s="51" t="str">
        <f>IF(ISBLANK(LeaveTracker[[#This Row],[Employee Name]]),"-----",VLOOKUP(LeaveTracker[[#This Row],[Employee Name]],Employees[[Employee Name]:[Office]],7))</f>
        <v>-----</v>
      </c>
      <c r="F4636" s="51" t="str">
        <f>IF(ISBLANK(LeaveTracker[[#This Row],[Employee Name]]),"-----",VLOOKUP(LeaveTracker[[#This Row],[Employee Name]],Employees[[Employee Name]:[Office]],6))</f>
        <v>-----</v>
      </c>
      <c r="G4636" s="24"/>
      <c r="H4636" s="24"/>
      <c r="I4636" s="57"/>
      <c r="K4636" s="51" t="str">
        <f ca="1">LeaveTracker[[#This Row],[Days]]&amp;" "&amp;LeaveTracker[[#This Row],[Type of Leave]]</f>
        <v xml:space="preserve">0 </v>
      </c>
      <c r="L4636" s="23">
        <f ca="1">NETWORKDAYS(LeaveTracker[[#This Row],[Start Date]],LeaveTracker[[#This Row],[End Date]],lstHolidays)</f>
        <v>0</v>
      </c>
      <c r="M4636" s="27"/>
    </row>
    <row r="4637" spans="4:13" ht="30" customHeight="1" x14ac:dyDescent="0.3">
      <c r="D4637" s="19"/>
      <c r="E4637" s="51" t="str">
        <f>IF(ISBLANK(LeaveTracker[[#This Row],[Employee Name]]),"-----",VLOOKUP(LeaveTracker[[#This Row],[Employee Name]],Employees[[Employee Name]:[Office]],7))</f>
        <v>-----</v>
      </c>
      <c r="F4637" s="51" t="str">
        <f>IF(ISBLANK(LeaveTracker[[#This Row],[Employee Name]]),"-----",VLOOKUP(LeaveTracker[[#This Row],[Employee Name]],Employees[[Employee Name]:[Office]],6))</f>
        <v>-----</v>
      </c>
      <c r="G4637" s="24"/>
      <c r="H4637" s="24"/>
      <c r="I4637" s="57"/>
      <c r="K4637" s="51" t="str">
        <f ca="1">LeaveTracker[[#This Row],[Days]]&amp;" "&amp;LeaveTracker[[#This Row],[Type of Leave]]</f>
        <v xml:space="preserve">0 </v>
      </c>
      <c r="L4637" s="23">
        <f ca="1">NETWORKDAYS(LeaveTracker[[#This Row],[Start Date]],LeaveTracker[[#This Row],[End Date]],lstHolidays)</f>
        <v>0</v>
      </c>
      <c r="M4637" s="27"/>
    </row>
    <row r="4638" spans="4:13" ht="30" customHeight="1" x14ac:dyDescent="0.3">
      <c r="D4638" s="19"/>
      <c r="E4638" s="51" t="str">
        <f>IF(ISBLANK(LeaveTracker[[#This Row],[Employee Name]]),"-----",VLOOKUP(LeaveTracker[[#This Row],[Employee Name]],Employees[[Employee Name]:[Office]],7))</f>
        <v>-----</v>
      </c>
      <c r="F4638" s="51" t="str">
        <f>IF(ISBLANK(LeaveTracker[[#This Row],[Employee Name]]),"-----",VLOOKUP(LeaveTracker[[#This Row],[Employee Name]],Employees[[Employee Name]:[Office]],6))</f>
        <v>-----</v>
      </c>
      <c r="G4638" s="24"/>
      <c r="H4638" s="24"/>
      <c r="I4638" s="57"/>
      <c r="K4638" s="51" t="str">
        <f ca="1">LeaveTracker[[#This Row],[Days]]&amp;" "&amp;LeaveTracker[[#This Row],[Type of Leave]]</f>
        <v xml:space="preserve">0 </v>
      </c>
      <c r="L4638" s="23">
        <f ca="1">NETWORKDAYS(LeaveTracker[[#This Row],[Start Date]],LeaveTracker[[#This Row],[End Date]],lstHolidays)</f>
        <v>0</v>
      </c>
      <c r="M4638" s="27"/>
    </row>
    <row r="4639" spans="4:13" ht="30" customHeight="1" x14ac:dyDescent="0.3">
      <c r="D4639" s="19"/>
      <c r="E4639" s="51" t="str">
        <f>IF(ISBLANK(LeaveTracker[[#This Row],[Employee Name]]),"-----",VLOOKUP(LeaveTracker[[#This Row],[Employee Name]],Employees[[Employee Name]:[Office]],7))</f>
        <v>-----</v>
      </c>
      <c r="F4639" s="51" t="str">
        <f>IF(ISBLANK(LeaveTracker[[#This Row],[Employee Name]]),"-----",VLOOKUP(LeaveTracker[[#This Row],[Employee Name]],Employees[[Employee Name]:[Office]],6))</f>
        <v>-----</v>
      </c>
      <c r="G4639" s="24"/>
      <c r="H4639" s="24"/>
      <c r="I4639" s="57"/>
      <c r="K4639" s="51" t="str">
        <f ca="1">LeaveTracker[[#This Row],[Days]]&amp;" "&amp;LeaveTracker[[#This Row],[Type of Leave]]</f>
        <v xml:space="preserve">0 </v>
      </c>
      <c r="L4639" s="23">
        <f ca="1">NETWORKDAYS(LeaveTracker[[#This Row],[Start Date]],LeaveTracker[[#This Row],[End Date]],lstHolidays)</f>
        <v>0</v>
      </c>
      <c r="M4639" s="27"/>
    </row>
    <row r="4640" spans="4:13" ht="30" customHeight="1" x14ac:dyDescent="0.3">
      <c r="D4640" s="19"/>
      <c r="E4640" s="51" t="str">
        <f>IF(ISBLANK(LeaveTracker[[#This Row],[Employee Name]]),"-----",VLOOKUP(LeaveTracker[[#This Row],[Employee Name]],Employees[[Employee Name]:[Office]],7))</f>
        <v>-----</v>
      </c>
      <c r="F4640" s="51" t="str">
        <f>IF(ISBLANK(LeaveTracker[[#This Row],[Employee Name]]),"-----",VLOOKUP(LeaveTracker[[#This Row],[Employee Name]],Employees[[Employee Name]:[Office]],6))</f>
        <v>-----</v>
      </c>
      <c r="G4640" s="24"/>
      <c r="H4640" s="24"/>
      <c r="I4640" s="57"/>
      <c r="K4640" s="51" t="str">
        <f ca="1">LeaveTracker[[#This Row],[Days]]&amp;" "&amp;LeaveTracker[[#This Row],[Type of Leave]]</f>
        <v xml:space="preserve">0 </v>
      </c>
      <c r="L4640" s="23">
        <f ca="1">NETWORKDAYS(LeaveTracker[[#This Row],[Start Date]],LeaveTracker[[#This Row],[End Date]],lstHolidays)</f>
        <v>0</v>
      </c>
      <c r="M4640" s="27"/>
    </row>
    <row r="4641" spans="4:13" ht="30" customHeight="1" x14ac:dyDescent="0.3">
      <c r="D4641" s="19"/>
      <c r="E4641" s="51" t="str">
        <f>IF(ISBLANK(LeaveTracker[[#This Row],[Employee Name]]),"-----",VLOOKUP(LeaveTracker[[#This Row],[Employee Name]],Employees[[Employee Name]:[Office]],7))</f>
        <v>-----</v>
      </c>
      <c r="F4641" s="51" t="str">
        <f>IF(ISBLANK(LeaveTracker[[#This Row],[Employee Name]]),"-----",VLOOKUP(LeaveTracker[[#This Row],[Employee Name]],Employees[[Employee Name]:[Office]],6))</f>
        <v>-----</v>
      </c>
      <c r="G4641" s="24"/>
      <c r="H4641" s="24"/>
      <c r="I4641" s="57"/>
      <c r="K4641" s="51" t="str">
        <f ca="1">LeaveTracker[[#This Row],[Days]]&amp;" "&amp;LeaveTracker[[#This Row],[Type of Leave]]</f>
        <v xml:space="preserve">0 </v>
      </c>
      <c r="L4641" s="23">
        <f ca="1">NETWORKDAYS(LeaveTracker[[#This Row],[Start Date]],LeaveTracker[[#This Row],[End Date]],lstHolidays)</f>
        <v>0</v>
      </c>
      <c r="M4641" s="27"/>
    </row>
    <row r="4642" spans="4:13" ht="30" customHeight="1" x14ac:dyDescent="0.3">
      <c r="D4642" s="19"/>
      <c r="E4642" s="51" t="str">
        <f>IF(ISBLANK(LeaveTracker[[#This Row],[Employee Name]]),"-----",VLOOKUP(LeaveTracker[[#This Row],[Employee Name]],Employees[[Employee Name]:[Office]],7))</f>
        <v>-----</v>
      </c>
      <c r="F4642" s="51" t="str">
        <f>IF(ISBLANK(LeaveTracker[[#This Row],[Employee Name]]),"-----",VLOOKUP(LeaveTracker[[#This Row],[Employee Name]],Employees[[Employee Name]:[Office]],6))</f>
        <v>-----</v>
      </c>
      <c r="G4642" s="24"/>
      <c r="H4642" s="24"/>
      <c r="I4642" s="57"/>
      <c r="K4642" s="51" t="str">
        <f ca="1">LeaveTracker[[#This Row],[Days]]&amp;" "&amp;LeaveTracker[[#This Row],[Type of Leave]]</f>
        <v xml:space="preserve">0 </v>
      </c>
      <c r="L4642" s="23">
        <f ca="1">NETWORKDAYS(LeaveTracker[[#This Row],[Start Date]],LeaveTracker[[#This Row],[End Date]],lstHolidays)</f>
        <v>0</v>
      </c>
      <c r="M4642" s="27"/>
    </row>
    <row r="4643" spans="4:13" ht="30" customHeight="1" x14ac:dyDescent="0.3">
      <c r="D4643" s="19"/>
      <c r="E4643" s="51" t="str">
        <f>IF(ISBLANK(LeaveTracker[[#This Row],[Employee Name]]),"-----",VLOOKUP(LeaveTracker[[#This Row],[Employee Name]],Employees[[Employee Name]:[Office]],7))</f>
        <v>-----</v>
      </c>
      <c r="F4643" s="51" t="str">
        <f>IF(ISBLANK(LeaveTracker[[#This Row],[Employee Name]]),"-----",VLOOKUP(LeaveTracker[[#This Row],[Employee Name]],Employees[[Employee Name]:[Office]],6))</f>
        <v>-----</v>
      </c>
      <c r="G4643" s="24"/>
      <c r="H4643" s="24"/>
      <c r="I4643" s="57"/>
      <c r="K4643" s="51" t="str">
        <f ca="1">LeaveTracker[[#This Row],[Days]]&amp;" "&amp;LeaveTracker[[#This Row],[Type of Leave]]</f>
        <v xml:space="preserve">0 </v>
      </c>
      <c r="L4643" s="23">
        <f ca="1">NETWORKDAYS(LeaveTracker[[#This Row],[Start Date]],LeaveTracker[[#This Row],[End Date]],lstHolidays)</f>
        <v>0</v>
      </c>
      <c r="M4643" s="27"/>
    </row>
    <row r="4644" spans="4:13" ht="30" customHeight="1" x14ac:dyDescent="0.3">
      <c r="D4644" s="19"/>
      <c r="E4644" s="51" t="str">
        <f>IF(ISBLANK(LeaveTracker[[#This Row],[Employee Name]]),"-----",VLOOKUP(LeaveTracker[[#This Row],[Employee Name]],Employees[[Employee Name]:[Office]],7))</f>
        <v>-----</v>
      </c>
      <c r="F4644" s="51" t="str">
        <f>IF(ISBLANK(LeaveTracker[[#This Row],[Employee Name]]),"-----",VLOOKUP(LeaveTracker[[#This Row],[Employee Name]],Employees[[Employee Name]:[Office]],6))</f>
        <v>-----</v>
      </c>
      <c r="G4644" s="24"/>
      <c r="H4644" s="24"/>
      <c r="I4644" s="57"/>
      <c r="K4644" s="51" t="str">
        <f ca="1">LeaveTracker[[#This Row],[Days]]&amp;" "&amp;LeaveTracker[[#This Row],[Type of Leave]]</f>
        <v xml:space="preserve">0 </v>
      </c>
      <c r="L4644" s="23">
        <f ca="1">NETWORKDAYS(LeaveTracker[[#This Row],[Start Date]],LeaveTracker[[#This Row],[End Date]],lstHolidays)</f>
        <v>0</v>
      </c>
      <c r="M4644" s="27"/>
    </row>
    <row r="4645" spans="4:13" ht="30" customHeight="1" x14ac:dyDescent="0.3">
      <c r="D4645" s="19"/>
      <c r="E4645" s="51" t="str">
        <f>IF(ISBLANK(LeaveTracker[[#This Row],[Employee Name]]),"-----",VLOOKUP(LeaveTracker[[#This Row],[Employee Name]],Employees[[Employee Name]:[Office]],7))</f>
        <v>-----</v>
      </c>
      <c r="F4645" s="51" t="str">
        <f>IF(ISBLANK(LeaveTracker[[#This Row],[Employee Name]]),"-----",VLOOKUP(LeaveTracker[[#This Row],[Employee Name]],Employees[[Employee Name]:[Office]],6))</f>
        <v>-----</v>
      </c>
      <c r="G4645" s="24"/>
      <c r="H4645" s="24"/>
      <c r="I4645" s="57"/>
      <c r="K4645" s="51" t="str">
        <f ca="1">LeaveTracker[[#This Row],[Days]]&amp;" "&amp;LeaveTracker[[#This Row],[Type of Leave]]</f>
        <v xml:space="preserve">0 </v>
      </c>
      <c r="L4645" s="23">
        <f ca="1">NETWORKDAYS(LeaveTracker[[#This Row],[Start Date]],LeaveTracker[[#This Row],[End Date]],lstHolidays)</f>
        <v>0</v>
      </c>
      <c r="M4645" s="27"/>
    </row>
    <row r="4646" spans="4:13" ht="30" customHeight="1" x14ac:dyDescent="0.3">
      <c r="D4646" s="19"/>
      <c r="E4646" s="51" t="str">
        <f>IF(ISBLANK(LeaveTracker[[#This Row],[Employee Name]]),"-----",VLOOKUP(LeaveTracker[[#This Row],[Employee Name]],Employees[[Employee Name]:[Office]],7))</f>
        <v>-----</v>
      </c>
      <c r="F4646" s="51" t="str">
        <f>IF(ISBLANK(LeaveTracker[[#This Row],[Employee Name]]),"-----",VLOOKUP(LeaveTracker[[#This Row],[Employee Name]],Employees[[Employee Name]:[Office]],6))</f>
        <v>-----</v>
      </c>
      <c r="G4646" s="24"/>
      <c r="H4646" s="24"/>
      <c r="I4646" s="57"/>
      <c r="K4646" s="51" t="str">
        <f ca="1">LeaveTracker[[#This Row],[Days]]&amp;" "&amp;LeaveTracker[[#This Row],[Type of Leave]]</f>
        <v xml:space="preserve">0 </v>
      </c>
      <c r="L4646" s="23">
        <f ca="1">NETWORKDAYS(LeaveTracker[[#This Row],[Start Date]],LeaveTracker[[#This Row],[End Date]],lstHolidays)</f>
        <v>0</v>
      </c>
      <c r="M4646" s="27"/>
    </row>
    <row r="4647" spans="4:13" ht="30" customHeight="1" x14ac:dyDescent="0.3">
      <c r="D4647" s="19"/>
      <c r="E4647" s="19" t="str">
        <f>IF(ISBLANK(LeaveTracker[[#This Row],[Employee Name]]),"-----",VLOOKUP(LeaveTracker[[#This Row],[Employee Name]],Employees[[Employee Name]:[Office]],7))</f>
        <v>-----</v>
      </c>
      <c r="F4647" s="19" t="str">
        <f>IF(ISBLANK(LeaveTracker[[#This Row],[Employee Name]]),"-----",VLOOKUP(LeaveTracker[[#This Row],[Employee Name]],Employees[[Employee Name]:[Office]],6))</f>
        <v>-----</v>
      </c>
      <c r="G4647" s="24"/>
      <c r="H4647" s="24"/>
      <c r="I4647" s="57"/>
      <c r="K4647" s="64" t="str">
        <f ca="1">LeaveTracker[[#This Row],[Days]]&amp;" "&amp;LeaveTracker[[#This Row],[Type of Leave]]</f>
        <v xml:space="preserve">0 </v>
      </c>
      <c r="L4647" s="23">
        <f ca="1">NETWORKDAYS(LeaveTracker[[#This Row],[Start Date]],LeaveTracker[[#This Row],[End Date]],lstHolidays)</f>
        <v>0</v>
      </c>
      <c r="M4647" s="27"/>
    </row>
    <row r="4648" spans="4:13" ht="30" customHeight="1" x14ac:dyDescent="0.3">
      <c r="D4648" s="19"/>
      <c r="E4648" s="19" t="str">
        <f>IF(ISBLANK(LeaveTracker[[#This Row],[Employee Name]]),"-----",VLOOKUP(LeaveTracker[[#This Row],[Employee Name]],Employees[[Employee Name]:[Office]],7))</f>
        <v>-----</v>
      </c>
      <c r="F4648" s="19" t="str">
        <f>IF(ISBLANK(LeaveTracker[[#This Row],[Employee Name]]),"-----",VLOOKUP(LeaveTracker[[#This Row],[Employee Name]],Employees[[Employee Name]:[Office]],6))</f>
        <v>-----</v>
      </c>
      <c r="G4648" s="24"/>
      <c r="H4648" s="24"/>
      <c r="I4648" s="57"/>
      <c r="K4648" s="64" t="str">
        <f ca="1">LeaveTracker[[#This Row],[Days]]&amp;" "&amp;LeaveTracker[[#This Row],[Type of Leave]]</f>
        <v xml:space="preserve">0 </v>
      </c>
      <c r="L4648" s="23">
        <f ca="1">NETWORKDAYS(LeaveTracker[[#This Row],[Start Date]],LeaveTracker[[#This Row],[End Date]],lstHolidays)</f>
        <v>0</v>
      </c>
      <c r="M4648" s="27"/>
    </row>
    <row r="4649" spans="4:13" ht="30" customHeight="1" x14ac:dyDescent="0.3">
      <c r="D4649" s="19"/>
      <c r="E4649" s="19" t="str">
        <f>IF(ISBLANK(LeaveTracker[[#This Row],[Employee Name]]),"-----",VLOOKUP(LeaveTracker[[#This Row],[Employee Name]],Employees[[Employee Name]:[Office]],7))</f>
        <v>-----</v>
      </c>
      <c r="F4649" s="19" t="str">
        <f>IF(ISBLANK(LeaveTracker[[#This Row],[Employee Name]]),"-----",VLOOKUP(LeaveTracker[[#This Row],[Employee Name]],Employees[[Employee Name]:[Office]],6))</f>
        <v>-----</v>
      </c>
      <c r="G4649" s="24"/>
      <c r="H4649" s="24"/>
      <c r="I4649" s="57"/>
      <c r="K4649" s="64" t="str">
        <f ca="1">LeaveTracker[[#This Row],[Days]]&amp;" "&amp;LeaveTracker[[#This Row],[Type of Leave]]</f>
        <v xml:space="preserve">0 </v>
      </c>
      <c r="L4649" s="23">
        <f ca="1">NETWORKDAYS(LeaveTracker[[#This Row],[Start Date]],LeaveTracker[[#This Row],[End Date]],lstHolidays)</f>
        <v>0</v>
      </c>
      <c r="M4649" s="27"/>
    </row>
    <row r="4650" spans="4:13" ht="30" customHeight="1" x14ac:dyDescent="0.3">
      <c r="D4650" s="19"/>
      <c r="E4650" s="19" t="str">
        <f>IF(ISBLANK(LeaveTracker[[#This Row],[Employee Name]]),"-----",VLOOKUP(LeaveTracker[[#This Row],[Employee Name]],Employees[[Employee Name]:[Office]],7))</f>
        <v>-----</v>
      </c>
      <c r="F4650" s="19" t="str">
        <f>IF(ISBLANK(LeaveTracker[[#This Row],[Employee Name]]),"-----",VLOOKUP(LeaveTracker[[#This Row],[Employee Name]],Employees[[Employee Name]:[Office]],6))</f>
        <v>-----</v>
      </c>
      <c r="G4650" s="24"/>
      <c r="H4650" s="24"/>
      <c r="I4650" s="57"/>
      <c r="K4650" s="64" t="str">
        <f ca="1">LeaveTracker[[#This Row],[Days]]&amp;" "&amp;LeaveTracker[[#This Row],[Type of Leave]]</f>
        <v xml:space="preserve">0 </v>
      </c>
      <c r="L4650" s="23">
        <f ca="1">NETWORKDAYS(LeaveTracker[[#This Row],[Start Date]],LeaveTracker[[#This Row],[End Date]],lstHolidays)</f>
        <v>0</v>
      </c>
      <c r="M4650" s="27"/>
    </row>
    <row r="4651" spans="4:13" ht="30" customHeight="1" x14ac:dyDescent="0.3">
      <c r="D4651" s="19"/>
      <c r="E4651" s="19" t="str">
        <f>IF(ISBLANK(LeaveTracker[[#This Row],[Employee Name]]),"-----",VLOOKUP(LeaveTracker[[#This Row],[Employee Name]],Employees[[Employee Name]:[Office]],7))</f>
        <v>-----</v>
      </c>
      <c r="F4651" s="19" t="str">
        <f>IF(ISBLANK(LeaveTracker[[#This Row],[Employee Name]]),"-----",VLOOKUP(LeaveTracker[[#This Row],[Employee Name]],Employees[[Employee Name]:[Office]],6))</f>
        <v>-----</v>
      </c>
      <c r="G4651" s="24"/>
      <c r="H4651" s="24"/>
      <c r="I4651" s="57"/>
      <c r="K4651" s="64" t="str">
        <f ca="1">LeaveTracker[[#This Row],[Days]]&amp;" "&amp;LeaveTracker[[#This Row],[Type of Leave]]</f>
        <v xml:space="preserve">0 </v>
      </c>
      <c r="L4651" s="23">
        <f ca="1">NETWORKDAYS(LeaveTracker[[#This Row],[Start Date]],LeaveTracker[[#This Row],[End Date]],lstHolidays)</f>
        <v>0</v>
      </c>
      <c r="M4651" s="27"/>
    </row>
    <row r="4652" spans="4:13" ht="30" customHeight="1" x14ac:dyDescent="0.3">
      <c r="D4652" s="19"/>
      <c r="E4652" s="19" t="str">
        <f>IF(ISBLANK(LeaveTracker[[#This Row],[Employee Name]]),"-----",VLOOKUP(LeaveTracker[[#This Row],[Employee Name]],Employees[[Employee Name]:[Office]],7))</f>
        <v>-----</v>
      </c>
      <c r="F4652" s="19" t="str">
        <f>IF(ISBLANK(LeaveTracker[[#This Row],[Employee Name]]),"-----",VLOOKUP(LeaveTracker[[#This Row],[Employee Name]],Employees[[Employee Name]:[Office]],6))</f>
        <v>-----</v>
      </c>
      <c r="G4652" s="24"/>
      <c r="H4652" s="24"/>
      <c r="I4652" s="57"/>
      <c r="K4652" s="64" t="str">
        <f ca="1">LeaveTracker[[#This Row],[Days]]&amp;" "&amp;LeaveTracker[[#This Row],[Type of Leave]]</f>
        <v xml:space="preserve">0 </v>
      </c>
      <c r="L4652" s="23">
        <f ca="1">NETWORKDAYS(LeaveTracker[[#This Row],[Start Date]],LeaveTracker[[#This Row],[End Date]],lstHolidays)</f>
        <v>0</v>
      </c>
      <c r="M4652" s="27"/>
    </row>
    <row r="4653" spans="4:13" ht="30" customHeight="1" x14ac:dyDescent="0.3">
      <c r="D4653" s="19"/>
      <c r="E4653" s="19" t="str">
        <f>IF(ISBLANK(LeaveTracker[[#This Row],[Employee Name]]),"-----",VLOOKUP(LeaveTracker[[#This Row],[Employee Name]],Employees[[Employee Name]:[Office]],7))</f>
        <v>-----</v>
      </c>
      <c r="F4653" s="19" t="str">
        <f>IF(ISBLANK(LeaveTracker[[#This Row],[Employee Name]]),"-----",VLOOKUP(LeaveTracker[[#This Row],[Employee Name]],Employees[[Employee Name]:[Office]],6))</f>
        <v>-----</v>
      </c>
      <c r="G4653" s="24"/>
      <c r="H4653" s="24"/>
      <c r="I4653" s="57"/>
      <c r="K4653" s="64" t="str">
        <f ca="1">LeaveTracker[[#This Row],[Days]]&amp;" "&amp;LeaveTracker[[#This Row],[Type of Leave]]</f>
        <v xml:space="preserve">0 </v>
      </c>
      <c r="L4653" s="23">
        <f ca="1">NETWORKDAYS(LeaveTracker[[#This Row],[Start Date]],LeaveTracker[[#This Row],[End Date]],lstHolidays)</f>
        <v>0</v>
      </c>
      <c r="M4653" s="27"/>
    </row>
    <row r="4654" spans="4:13" ht="30" customHeight="1" x14ac:dyDescent="0.3">
      <c r="D4654" s="19"/>
      <c r="E4654" s="19" t="str">
        <f>IF(ISBLANK(LeaveTracker[[#This Row],[Employee Name]]),"-----",VLOOKUP(LeaveTracker[[#This Row],[Employee Name]],Employees[[Employee Name]:[Office]],7))</f>
        <v>-----</v>
      </c>
      <c r="F4654" s="19" t="str">
        <f>IF(ISBLANK(LeaveTracker[[#This Row],[Employee Name]]),"-----",VLOOKUP(LeaveTracker[[#This Row],[Employee Name]],Employees[[Employee Name]:[Office]],6))</f>
        <v>-----</v>
      </c>
      <c r="G4654" s="24"/>
      <c r="H4654" s="24"/>
      <c r="I4654" s="57"/>
      <c r="K4654" s="64" t="str">
        <f ca="1">LeaveTracker[[#This Row],[Days]]&amp;" "&amp;LeaveTracker[[#This Row],[Type of Leave]]</f>
        <v xml:space="preserve">0 </v>
      </c>
      <c r="L4654" s="23">
        <f ca="1">NETWORKDAYS(LeaveTracker[[#This Row],[Start Date]],LeaveTracker[[#This Row],[End Date]],lstHolidays)</f>
        <v>0</v>
      </c>
      <c r="M4654" s="27"/>
    </row>
    <row r="4655" spans="4:13" ht="30" customHeight="1" x14ac:dyDescent="0.3">
      <c r="D4655" s="19"/>
      <c r="E4655" s="19" t="str">
        <f>IF(ISBLANK(LeaveTracker[[#This Row],[Employee Name]]),"-----",VLOOKUP(LeaveTracker[[#This Row],[Employee Name]],Employees[[Employee Name]:[Office]],7))</f>
        <v>-----</v>
      </c>
      <c r="F4655" s="19" t="str">
        <f>IF(ISBLANK(LeaveTracker[[#This Row],[Employee Name]]),"-----",VLOOKUP(LeaveTracker[[#This Row],[Employee Name]],Employees[[Employee Name]:[Office]],6))</f>
        <v>-----</v>
      </c>
      <c r="G4655" s="24"/>
      <c r="H4655" s="24"/>
      <c r="I4655" s="57"/>
      <c r="K4655" s="64" t="str">
        <f ca="1">LeaveTracker[[#This Row],[Days]]&amp;" "&amp;LeaveTracker[[#This Row],[Type of Leave]]</f>
        <v xml:space="preserve">0 </v>
      </c>
      <c r="L4655" s="23">
        <f ca="1">NETWORKDAYS(LeaveTracker[[#This Row],[Start Date]],LeaveTracker[[#This Row],[End Date]],lstHolidays)</f>
        <v>0</v>
      </c>
      <c r="M4655" s="27"/>
    </row>
    <row r="4656" spans="4:13" ht="30" customHeight="1" x14ac:dyDescent="0.3">
      <c r="D4656" s="19"/>
      <c r="E4656" s="19" t="str">
        <f>IF(ISBLANK(LeaveTracker[[#This Row],[Employee Name]]),"-----",VLOOKUP(LeaveTracker[[#This Row],[Employee Name]],Employees[[Employee Name]:[Office]],7))</f>
        <v>-----</v>
      </c>
      <c r="F4656" s="19" t="str">
        <f>IF(ISBLANK(LeaveTracker[[#This Row],[Employee Name]]),"-----",VLOOKUP(LeaveTracker[[#This Row],[Employee Name]],Employees[[Employee Name]:[Office]],6))</f>
        <v>-----</v>
      </c>
      <c r="G4656" s="24"/>
      <c r="H4656" s="24"/>
      <c r="I4656" s="57"/>
      <c r="K4656" s="64" t="str">
        <f ca="1">LeaveTracker[[#This Row],[Days]]&amp;" "&amp;LeaveTracker[[#This Row],[Type of Leave]]</f>
        <v xml:space="preserve">0 </v>
      </c>
      <c r="L4656" s="23">
        <f ca="1">NETWORKDAYS(LeaveTracker[[#This Row],[Start Date]],LeaveTracker[[#This Row],[End Date]],lstHolidays)</f>
        <v>0</v>
      </c>
      <c r="M4656" s="27"/>
    </row>
    <row r="4657" spans="4:13" ht="30" customHeight="1" x14ac:dyDescent="0.3">
      <c r="D4657" s="19"/>
      <c r="E4657" s="19" t="str">
        <f>IF(ISBLANK(LeaveTracker[[#This Row],[Employee Name]]),"-----",VLOOKUP(LeaveTracker[[#This Row],[Employee Name]],Employees[[Employee Name]:[Office]],7))</f>
        <v>-----</v>
      </c>
      <c r="F4657" s="19" t="str">
        <f>IF(ISBLANK(LeaveTracker[[#This Row],[Employee Name]]),"-----",VLOOKUP(LeaveTracker[[#This Row],[Employee Name]],Employees[[Employee Name]:[Office]],6))</f>
        <v>-----</v>
      </c>
      <c r="G4657" s="24"/>
      <c r="H4657" s="24"/>
      <c r="I4657" s="57"/>
      <c r="K4657" s="64" t="str">
        <f ca="1">LeaveTracker[[#This Row],[Days]]&amp;" "&amp;LeaveTracker[[#This Row],[Type of Leave]]</f>
        <v xml:space="preserve">0 </v>
      </c>
      <c r="L4657" s="23">
        <f ca="1">NETWORKDAYS(LeaveTracker[[#This Row],[Start Date]],LeaveTracker[[#This Row],[End Date]],lstHolidays)</f>
        <v>0</v>
      </c>
      <c r="M4657" s="27"/>
    </row>
    <row r="4658" spans="4:13" ht="30" customHeight="1" x14ac:dyDescent="0.3">
      <c r="D4658" s="19"/>
      <c r="E4658" s="19" t="str">
        <f>IF(ISBLANK(LeaveTracker[[#This Row],[Employee Name]]),"-----",VLOOKUP(LeaveTracker[[#This Row],[Employee Name]],Employees[[Employee Name]:[Office]],7))</f>
        <v>-----</v>
      </c>
      <c r="F4658" s="19" t="str">
        <f>IF(ISBLANK(LeaveTracker[[#This Row],[Employee Name]]),"-----",VLOOKUP(LeaveTracker[[#This Row],[Employee Name]],Employees[[Employee Name]:[Office]],6))</f>
        <v>-----</v>
      </c>
      <c r="G4658" s="24"/>
      <c r="H4658" s="24"/>
      <c r="I4658" s="57"/>
      <c r="K4658" s="64" t="str">
        <f ca="1">LeaveTracker[[#This Row],[Days]]&amp;" "&amp;LeaveTracker[[#This Row],[Type of Leave]]</f>
        <v xml:space="preserve">0 </v>
      </c>
      <c r="L4658" s="23">
        <f ca="1">NETWORKDAYS(LeaveTracker[[#This Row],[Start Date]],LeaveTracker[[#This Row],[End Date]],lstHolidays)</f>
        <v>0</v>
      </c>
      <c r="M4658" s="27"/>
    </row>
    <row r="4659" spans="4:13" ht="30" customHeight="1" x14ac:dyDescent="0.3">
      <c r="D4659" s="19"/>
      <c r="E4659" s="19" t="str">
        <f>IF(ISBLANK(LeaveTracker[[#This Row],[Employee Name]]),"-----",VLOOKUP(LeaveTracker[[#This Row],[Employee Name]],Employees[[Employee Name]:[Office]],7))</f>
        <v>-----</v>
      </c>
      <c r="F4659" s="19" t="str">
        <f>IF(ISBLANK(LeaveTracker[[#This Row],[Employee Name]]),"-----",VLOOKUP(LeaveTracker[[#This Row],[Employee Name]],Employees[[Employee Name]:[Office]],6))</f>
        <v>-----</v>
      </c>
      <c r="G4659" s="24"/>
      <c r="H4659" s="24"/>
      <c r="I4659" s="57"/>
      <c r="K4659" s="64" t="str">
        <f ca="1">LeaveTracker[[#This Row],[Days]]&amp;" "&amp;LeaveTracker[[#This Row],[Type of Leave]]</f>
        <v xml:space="preserve">0 </v>
      </c>
      <c r="L4659" s="23">
        <f ca="1">NETWORKDAYS(LeaveTracker[[#This Row],[Start Date]],LeaveTracker[[#This Row],[End Date]],lstHolidays)</f>
        <v>0</v>
      </c>
      <c r="M4659" s="27"/>
    </row>
  </sheetData>
  <protectedRanges>
    <protectedRange sqref="G2434:H2434 A3529:D1048576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A3410:A3528 C3410:C3450 E3469:F3469 B3528:D3528 B3410:B3527 C3451:D3527" name="Range1"/>
    <protectedRange sqref="I2434:J2434 G1:L5 G4647:L1048576 G2435:J3158 G6:J2433 K6:L4646 C876 C899 C909 C1043:C1044 C1062:C1064 C1225 C1302:C1303 C1395 C1506 C1512:C1514 C1554:C1555 C1666 C3127 C2364 C2370 G3407:J4646" name="Range2"/>
    <protectedRange sqref="A3159:D3406 A3407 D3407:D3450" name="Range1_3"/>
    <protectedRange sqref="G3159:J3406" name="Range2_3"/>
  </protectedRanges>
  <mergeCells count="3">
    <mergeCell ref="A1:M1"/>
    <mergeCell ref="A2:M2"/>
    <mergeCell ref="J3:M3"/>
  </mergeCells>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4000000}"/>
    <dataValidation allowBlank="1" showInputMessage="1" showErrorMessage="1" prompt="Select an employee name in this column. Press ALT+DOWN ARROW to open the drop-down list, and ENTER to select the employee name" sqref="G2089:H2089 G2094 G2120:H2120 G2132 D4 A4:C875" xr:uid="{00000000-0002-0000-0200-000005000000}"/>
    <dataValidation allowBlank="1" showInputMessage="1" showErrorMessage="1" prompt="Enter leave start date in this column_x000a_" sqref="G4:G875" xr:uid="{00000000-0002-0000-0200-000000000000}"/>
    <dataValidation allowBlank="1" showInputMessage="1" showErrorMessage="1" prompt="Enter leave end date in this column" sqref="H4:H875" xr:uid="{00000000-0002-0000-0200-000001000000}"/>
    <dataValidation allowBlank="1" showInputMessage="1" showErrorMessage="1" prompt="Total number of days is automatically calculated in this column" sqref="L4:L875" xr:uid="{00000000-0002-0000-0200-000002000000}"/>
    <dataValidation allowBlank="1" showInputMessage="1" showErrorMessage="1" prompt="Select type of leave in this column. Press ALT+DOWN ARROW to open the drop-down list, and press ENTER to select the type of leave" sqref="K4:K4659 J4:J875 I4" xr:uid="{00000000-0002-0000-0200-000003000000}"/>
  </dataValidations>
  <pageMargins left="0.25" right="0.25" top="0.25" bottom="0.75" header="0.3" footer="0.3"/>
  <pageSetup scale="64"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771971-DD8C-446B-BB57-7F8464FD8D98}">
          <x14:formula1>
            <xm:f>'List of Employees'!$B$4:$B$585</xm:f>
          </x14:formula1>
          <xm:sqref>E3469:F3469 D5:D4659</xm:sqref>
        </x14:dataValidation>
        <x14:dataValidation type="list" allowBlank="1" showInputMessage="1" showErrorMessage="1" xr:uid="{DAD13C71-74FE-4A11-80CD-722124E81E0B}">
          <x14:formula1>
            <xm:f>'Leave Types'!$B$4:$B$9</xm:f>
          </x14:formula1>
          <xm:sqref>I5:I4659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H585"/>
  <sheetViews>
    <sheetView showGridLines="0" workbookViewId="0">
      <pane ySplit="1980" topLeftCell="A119" activePane="bottomLeft"/>
      <selection activeCell="C183" sqref="C183"/>
      <selection pane="bottomLeft" activeCell="B155" sqref="B155"/>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8" ht="39.9" customHeight="1" x14ac:dyDescent="0.3">
      <c r="B1" s="49"/>
      <c r="C1" s="49"/>
      <c r="D1" s="49"/>
      <c r="E1" s="49"/>
      <c r="F1" s="49"/>
    </row>
    <row r="2" spans="1:8" ht="15" customHeight="1" x14ac:dyDescent="0.3"/>
    <row r="3" spans="1:8" ht="30" customHeight="1" x14ac:dyDescent="0.3">
      <c r="A3" s="9" t="s">
        <v>947</v>
      </c>
      <c r="B3" s="9" t="s">
        <v>0</v>
      </c>
      <c r="C3" s="9" t="s">
        <v>1319</v>
      </c>
      <c r="D3" s="9" t="s">
        <v>1320</v>
      </c>
      <c r="E3" s="9" t="s">
        <v>1321</v>
      </c>
      <c r="F3" s="9" t="s">
        <v>1322</v>
      </c>
      <c r="G3" s="9" t="s">
        <v>2007</v>
      </c>
      <c r="H3" s="9" t="s">
        <v>1068</v>
      </c>
    </row>
    <row r="4" spans="1:8" ht="30" hidden="1" customHeight="1" x14ac:dyDescent="0.3">
      <c r="A4" s="44">
        <v>1</v>
      </c>
      <c r="B4" s="8" t="str">
        <f>CONCATENATE(Employees[[#This Row],[Lastname]]," ",Employees[[#This Row],[Firstname]], " ",LEFT(Employees[[#This Row],[Middlename]],1),IF(ISBLANK(Employees[[#This Row],[Middlename]])," ","."))</f>
        <v>AALA MELODY M.</v>
      </c>
      <c r="C4" s="8" t="s">
        <v>1356</v>
      </c>
      <c r="D4" s="8" t="s">
        <v>1357</v>
      </c>
      <c r="E4" s="8" t="s">
        <v>557</v>
      </c>
      <c r="F4" s="8" t="s">
        <v>1295</v>
      </c>
      <c r="G4" s="18" t="s">
        <v>1295</v>
      </c>
      <c r="H4" s="8" t="s">
        <v>209</v>
      </c>
    </row>
    <row r="5" spans="1:8" ht="30" hidden="1" customHeight="1" x14ac:dyDescent="0.3">
      <c r="A5" s="44">
        <f t="shared" ref="A5:A35" si="0">A4+1</f>
        <v>2</v>
      </c>
      <c r="B5" s="8" t="str">
        <f>CONCATENATE(Employees[[#This Row],[Lastname]]," ",Employees[[#This Row],[Firstname]], " ",LEFT(Employees[[#This Row],[Middlename]],1),IF(ISBLANK(Employees[[#This Row],[Middlename]])," ","."))</f>
        <v>ABALLA JAMAICA C.</v>
      </c>
      <c r="C5" s="8" t="s">
        <v>1358</v>
      </c>
      <c r="D5" s="8" t="s">
        <v>1359</v>
      </c>
      <c r="E5" s="8" t="s">
        <v>241</v>
      </c>
      <c r="F5" s="8" t="s">
        <v>1295</v>
      </c>
      <c r="G5" s="18" t="s">
        <v>1295</v>
      </c>
      <c r="H5" s="8" t="s">
        <v>1710</v>
      </c>
    </row>
    <row r="6" spans="1:8" ht="30" hidden="1" customHeight="1" x14ac:dyDescent="0.3">
      <c r="A6" s="44">
        <f t="shared" si="0"/>
        <v>3</v>
      </c>
      <c r="B6" s="8" t="str">
        <f>CONCATENATE(Employees[[#This Row],[Lastname]]," ",Employees[[#This Row],[Firstname]], " ",LEFT(Employees[[#This Row],[Middlename]],1),IF(ISBLANK(Employees[[#This Row],[Middlename]])," ","."))</f>
        <v>ABELA IMELDA C.</v>
      </c>
      <c r="C6" s="8" t="s">
        <v>1360</v>
      </c>
      <c r="D6" s="8" t="s">
        <v>1361</v>
      </c>
      <c r="E6" s="8" t="s">
        <v>134</v>
      </c>
      <c r="F6" s="8" t="s">
        <v>1295</v>
      </c>
      <c r="G6" s="18" t="s">
        <v>1295</v>
      </c>
      <c r="H6" s="8" t="s">
        <v>442</v>
      </c>
    </row>
    <row r="7" spans="1:8" ht="30" hidden="1" customHeight="1" x14ac:dyDescent="0.3">
      <c r="A7" s="44">
        <f t="shared" si="0"/>
        <v>4</v>
      </c>
      <c r="B7" s="8" t="str">
        <f>CONCATENATE(Employees[[#This Row],[Lastname]]," ",Employees[[#This Row],[Firstname]], " ",LEFT(Employees[[#This Row],[Middlename]],1),IF(ISBLANK(Employees[[#This Row],[Middlename]])," ","."))</f>
        <v>ABENA WINNIE ROSE M.</v>
      </c>
      <c r="C7" s="8" t="s">
        <v>746</v>
      </c>
      <c r="D7" s="8" t="s">
        <v>747</v>
      </c>
      <c r="E7" s="8" t="s">
        <v>84</v>
      </c>
      <c r="F7" s="8" t="s">
        <v>212</v>
      </c>
      <c r="G7" s="18" t="s">
        <v>2008</v>
      </c>
      <c r="H7" s="8" t="s">
        <v>213</v>
      </c>
    </row>
    <row r="8" spans="1:8"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1362</v>
      </c>
      <c r="D8" s="8" t="s">
        <v>1363</v>
      </c>
      <c r="E8" s="8"/>
      <c r="F8" s="8" t="s">
        <v>1295</v>
      </c>
      <c r="G8" s="18" t="s">
        <v>1295</v>
      </c>
      <c r="H8" s="8" t="s">
        <v>291</v>
      </c>
    </row>
    <row r="9" spans="1:8" ht="30" hidden="1" customHeight="1" x14ac:dyDescent="0.3">
      <c r="A9" s="44">
        <f t="shared" si="0"/>
        <v>6</v>
      </c>
      <c r="B9" s="8" t="str">
        <f>CONCATENATE(Employees[[#This Row],[Lastname]]," ",Employees[[#This Row],[Firstname]], " ",LEFT(Employees[[#This Row],[Middlename]],1),IF(ISBLANK(Employees[[#This Row],[Middlename]])," ","."))</f>
        <v>ACERON ANGELU V.</v>
      </c>
      <c r="C9" s="8" t="s">
        <v>1308</v>
      </c>
      <c r="D9" s="8" t="s">
        <v>1309</v>
      </c>
      <c r="E9" s="8" t="s">
        <v>1310</v>
      </c>
      <c r="F9" s="8" t="s">
        <v>1711</v>
      </c>
      <c r="G9" s="18" t="s">
        <v>1295</v>
      </c>
      <c r="H9" s="8" t="s">
        <v>97</v>
      </c>
    </row>
    <row r="10" spans="1:8" ht="30" hidden="1" customHeight="1" x14ac:dyDescent="0.3">
      <c r="A10" s="44">
        <f t="shared" si="0"/>
        <v>7</v>
      </c>
      <c r="B10" s="8" t="str">
        <f>CONCATENATE(Employees[[#This Row],[Lastname]]," ",Employees[[#This Row],[Firstname]], " ",LEFT(Employees[[#This Row],[Middlename]],1),IF(ISBLANK(Employees[[#This Row],[Middlename]])," ","."))</f>
        <v>ACERON ANGELU V.</v>
      </c>
      <c r="C10" s="8" t="s">
        <v>1308</v>
      </c>
      <c r="D10" s="8" t="s">
        <v>1309</v>
      </c>
      <c r="E10" s="8" t="s">
        <v>1310</v>
      </c>
      <c r="F10" s="8" t="s">
        <v>1045</v>
      </c>
      <c r="G10" s="8" t="s">
        <v>2008</v>
      </c>
      <c r="H10" s="8" t="s">
        <v>97</v>
      </c>
    </row>
    <row r="11" spans="1:8" ht="30" hidden="1" customHeight="1" x14ac:dyDescent="0.3">
      <c r="A11" s="44">
        <f t="shared" si="0"/>
        <v>8</v>
      </c>
      <c r="B11" s="8" t="str">
        <f>CONCATENATE(Employees[[#This Row],[Lastname]]," ",Employees[[#This Row],[Firstname]], " ",LEFT(Employees[[#This Row],[Middlename]],1),IF(ISBLANK(Employees[[#This Row],[Middlename]])," ","."))</f>
        <v>ACUB MA. MARILYN L.</v>
      </c>
      <c r="C11" s="8" t="s">
        <v>1364</v>
      </c>
      <c r="D11" s="8" t="s">
        <v>1365</v>
      </c>
      <c r="E11" s="8" t="s">
        <v>117</v>
      </c>
      <c r="F11" s="8" t="s">
        <v>1295</v>
      </c>
      <c r="G11" s="18" t="s">
        <v>1295</v>
      </c>
      <c r="H11" s="8" t="s">
        <v>199</v>
      </c>
    </row>
    <row r="12" spans="1:8" ht="30" hidden="1" customHeight="1" x14ac:dyDescent="0.3">
      <c r="A12" s="44">
        <f t="shared" si="0"/>
        <v>9</v>
      </c>
      <c r="B12" s="8" t="str">
        <f>CONCATENATE(Employees[[#This Row],[Lastname]]," ",Employees[[#This Row],[Firstname]], " ",LEFT(Employees[[#This Row],[Middlename]],1),IF(ISBLANK(Employees[[#This Row],[Middlename]])," ","."))</f>
        <v>AGUIDO RAFAEL V.</v>
      </c>
      <c r="C12" s="8" t="s">
        <v>971</v>
      </c>
      <c r="D12" s="8" t="s">
        <v>972</v>
      </c>
      <c r="E12" s="8" t="s">
        <v>150</v>
      </c>
      <c r="F12" s="8" t="s">
        <v>973</v>
      </c>
      <c r="G12" s="8" t="s">
        <v>2008</v>
      </c>
      <c r="H12" s="8" t="s">
        <v>298</v>
      </c>
    </row>
    <row r="13" spans="1:8" ht="30" hidden="1" customHeight="1" x14ac:dyDescent="0.3">
      <c r="A13" s="44">
        <f t="shared" si="0"/>
        <v>10</v>
      </c>
      <c r="B13" s="8" t="str">
        <f>CONCATENATE(Employees[[#This Row],[Lastname]]," ",Employees[[#This Row],[Firstname]], " ",LEFT(Employees[[#This Row],[Middlename]],1),IF(ISBLANK(Employees[[#This Row],[Middlename]])," ","."))</f>
        <v>AGUSTIN MARIA LUISA F.</v>
      </c>
      <c r="C13" s="8" t="s">
        <v>1285</v>
      </c>
      <c r="D13" s="8" t="s">
        <v>1286</v>
      </c>
      <c r="E13" s="8" t="s">
        <v>1133</v>
      </c>
      <c r="F13" s="8" t="s">
        <v>125</v>
      </c>
      <c r="G13" s="18" t="s">
        <v>2008</v>
      </c>
      <c r="H13" s="8" t="s">
        <v>89</v>
      </c>
    </row>
    <row r="14" spans="1:8" ht="30" hidden="1" customHeight="1" x14ac:dyDescent="0.3">
      <c r="A14" s="44">
        <f t="shared" si="0"/>
        <v>11</v>
      </c>
      <c r="B14" s="8" t="str">
        <f>CONCATENATE(Employees[[#This Row],[Lastname]]," ",Employees[[#This Row],[Firstname]], " ",LEFT(Employees[[#This Row],[Middlename]],1),IF(ISBLANK(Employees[[#This Row],[Middlename]])," ","."))</f>
        <v xml:space="preserve">ALBARRACIN ROLAND  </v>
      </c>
      <c r="C14" s="8" t="s">
        <v>1366</v>
      </c>
      <c r="D14" s="8" t="s">
        <v>1367</v>
      </c>
      <c r="E14" s="8"/>
      <c r="F14" s="8" t="s">
        <v>1295</v>
      </c>
      <c r="G14" s="18" t="s">
        <v>1295</v>
      </c>
      <c r="H14" s="8" t="s">
        <v>291</v>
      </c>
    </row>
    <row r="15" spans="1:8" ht="30" hidden="1" customHeight="1" x14ac:dyDescent="0.3">
      <c r="A15" s="44">
        <f t="shared" si="0"/>
        <v>12</v>
      </c>
      <c r="B15" s="8" t="str">
        <f>CONCATENATE(Employees[[#This Row],[Lastname]]," ",Employees[[#This Row],[Firstname]], " ",LEFT(Employees[[#This Row],[Middlename]],1),IF(ISBLANK(Employees[[#This Row],[Middlename]])," ","."))</f>
        <v>ALCALA DANIEL P.</v>
      </c>
      <c r="C15" s="8" t="s">
        <v>1340</v>
      </c>
      <c r="D15" s="8" t="s">
        <v>558</v>
      </c>
      <c r="E15" s="8" t="s">
        <v>124</v>
      </c>
      <c r="F15" s="18" t="s">
        <v>315</v>
      </c>
      <c r="G15" s="8" t="s">
        <v>2008</v>
      </c>
      <c r="H15" s="8" t="s">
        <v>152</v>
      </c>
    </row>
    <row r="16" spans="1:8" ht="30" hidden="1" customHeight="1" x14ac:dyDescent="0.3">
      <c r="A16" s="44">
        <f t="shared" si="0"/>
        <v>13</v>
      </c>
      <c r="B16" s="8" t="str">
        <f>CONCATENATE(Employees[[#This Row],[Lastname]]," ",Employees[[#This Row],[Firstname]], " ",LEFT(Employees[[#This Row],[Middlename]],1),IF(ISBLANK(Employees[[#This Row],[Middlename]])," ","."))</f>
        <v>ALCANTARA RIZALINA B.</v>
      </c>
      <c r="C16" s="8" t="s">
        <v>648</v>
      </c>
      <c r="D16" s="8" t="s">
        <v>649</v>
      </c>
      <c r="E16" s="8" t="s">
        <v>145</v>
      </c>
      <c r="F16" s="8" t="s">
        <v>125</v>
      </c>
      <c r="G16" s="18" t="s">
        <v>2008</v>
      </c>
      <c r="H16" s="8" t="s">
        <v>650</v>
      </c>
    </row>
    <row r="17" spans="1:8" ht="30" hidden="1" customHeight="1" x14ac:dyDescent="0.3">
      <c r="A17" s="44">
        <f t="shared" si="0"/>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2008</v>
      </c>
      <c r="H17" s="8" t="s">
        <v>97</v>
      </c>
    </row>
    <row r="18" spans="1:8" ht="30" hidden="1"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955</v>
      </c>
      <c r="F18" s="8" t="s">
        <v>162</v>
      </c>
      <c r="G18" s="8" t="s">
        <v>2008</v>
      </c>
      <c r="H18" s="8" t="s">
        <v>135</v>
      </c>
    </row>
    <row r="19" spans="1:8" ht="30" hidden="1" customHeight="1" x14ac:dyDescent="0.3">
      <c r="A19" s="44">
        <f t="shared" si="0"/>
        <v>16</v>
      </c>
      <c r="B19" s="8" t="str">
        <f>CONCATENATE(Employees[[#This Row],[Lastname]]," ",Employees[[#This Row],[Firstname]], " ",LEFT(Employees[[#This Row],[Middlename]],1),IF(ISBLANK(Employees[[#This Row],[Middlename]])," ","."))</f>
        <v>ALEGA ESTELITA M.</v>
      </c>
      <c r="C19" s="8" t="s">
        <v>423</v>
      </c>
      <c r="D19" s="8" t="s">
        <v>424</v>
      </c>
      <c r="E19" s="8" t="s">
        <v>84</v>
      </c>
      <c r="F19" s="8" t="s">
        <v>393</v>
      </c>
      <c r="G19" s="8" t="s">
        <v>2008</v>
      </c>
      <c r="H19" s="8" t="s">
        <v>103</v>
      </c>
    </row>
    <row r="20" spans="1:8" ht="30" hidden="1" customHeight="1" x14ac:dyDescent="0.3">
      <c r="A20" s="44">
        <f t="shared" si="0"/>
        <v>17</v>
      </c>
      <c r="B20" s="8" t="str">
        <f>CONCATENATE(Employees[[#This Row],[Lastname]]," ",Employees[[#This Row],[Firstname]], " ",LEFT(Employees[[#This Row],[Middlename]],1),IF(ISBLANK(Employees[[#This Row],[Middlename]])," ","."))</f>
        <v>ALEGRE VIVENCIO A.</v>
      </c>
      <c r="C20" s="8" t="s">
        <v>666</v>
      </c>
      <c r="D20" s="8" t="s">
        <v>667</v>
      </c>
      <c r="E20" s="8" t="s">
        <v>88</v>
      </c>
      <c r="F20" s="8" t="s">
        <v>668</v>
      </c>
      <c r="G20" s="18" t="s">
        <v>2008</v>
      </c>
      <c r="H20" s="8" t="s">
        <v>645</v>
      </c>
    </row>
    <row r="21" spans="1:8" ht="30" hidden="1" customHeight="1" x14ac:dyDescent="0.3">
      <c r="A21" s="44">
        <f t="shared" si="0"/>
        <v>18</v>
      </c>
      <c r="B21" s="8" t="str">
        <f>CONCATENATE(Employees[[#This Row],[Lastname]]," ",Employees[[#This Row],[Firstname]], " ",LEFT(Employees[[#This Row],[Middlename]],1),IF(ISBLANK(Employees[[#This Row],[Middlename]])," ","."))</f>
        <v>ALERA JEFFREY B.</v>
      </c>
      <c r="C21" s="8" t="s">
        <v>1368</v>
      </c>
      <c r="D21" s="8" t="s">
        <v>1369</v>
      </c>
      <c r="E21" s="8" t="s">
        <v>1370</v>
      </c>
      <c r="F21" s="8" t="s">
        <v>1712</v>
      </c>
      <c r="G21" s="18" t="s">
        <v>1712</v>
      </c>
      <c r="H21" s="8" t="s">
        <v>1713</v>
      </c>
    </row>
    <row r="22" spans="1:8" ht="30" hidden="1" customHeight="1" x14ac:dyDescent="0.3">
      <c r="A22" s="44">
        <f t="shared" si="0"/>
        <v>19</v>
      </c>
      <c r="B22" s="8" t="str">
        <f>CONCATENATE(Employees[[#This Row],[Lastname]]," ",Employees[[#This Row],[Firstname]], " ",LEFT(Employees[[#This Row],[Middlename]],1),IF(ISBLANK(Employees[[#This Row],[Middlename]])," ","."))</f>
        <v>ALFEREZ JOSEPHINE R.</v>
      </c>
      <c r="C22" s="8" t="s">
        <v>820</v>
      </c>
      <c r="D22" s="8" t="s">
        <v>409</v>
      </c>
      <c r="E22" s="8" t="s">
        <v>821</v>
      </c>
      <c r="F22" s="8" t="s">
        <v>822</v>
      </c>
      <c r="G22" s="8" t="s">
        <v>2008</v>
      </c>
      <c r="H22" s="8" t="s">
        <v>135</v>
      </c>
    </row>
    <row r="23" spans="1:8" ht="30" customHeight="1" x14ac:dyDescent="0.3">
      <c r="A23" s="44">
        <f t="shared" si="0"/>
        <v>20</v>
      </c>
      <c r="B23" s="8" t="str">
        <f>CONCATENATE(Employees[[#This Row],[Lastname]]," ",Employees[[#This Row],[Firstname]], " ",LEFT(Employees[[#This Row],[Middlename]],1),IF(ISBLANK(Employees[[#This Row],[Middlename]])," ","."))</f>
        <v>ALMAREZ MELENCIO M.</v>
      </c>
      <c r="C23" s="8" t="s">
        <v>1371</v>
      </c>
      <c r="D23" s="8" t="s">
        <v>1372</v>
      </c>
      <c r="E23" s="8" t="s">
        <v>557</v>
      </c>
      <c r="F23" s="8" t="s">
        <v>1295</v>
      </c>
      <c r="G23" s="18" t="s">
        <v>1295</v>
      </c>
      <c r="H23" s="8" t="s">
        <v>364</v>
      </c>
    </row>
    <row r="24" spans="1:8" ht="30" hidden="1" customHeight="1" x14ac:dyDescent="0.3">
      <c r="A24" s="44">
        <f t="shared" si="0"/>
        <v>21</v>
      </c>
      <c r="B24" s="8" t="str">
        <f>CONCATENATE(Employees[[#This Row],[Lastname]]," ",Employees[[#This Row],[Firstname]], " ",LEFT(Employees[[#This Row],[Middlename]],1),IF(ISBLANK(Employees[[#This Row],[Middlename]])," ","."))</f>
        <v>ALVAREZ GRACITA S.</v>
      </c>
      <c r="C24" s="8" t="s">
        <v>814</v>
      </c>
      <c r="D24" s="8" t="s">
        <v>815</v>
      </c>
      <c r="E24" s="8" t="s">
        <v>816</v>
      </c>
      <c r="F24" s="8" t="s">
        <v>817</v>
      </c>
      <c r="G24" s="8" t="s">
        <v>2008</v>
      </c>
      <c r="H24" s="8" t="s">
        <v>135</v>
      </c>
    </row>
    <row r="25" spans="1:8" ht="30" hidden="1" customHeight="1" x14ac:dyDescent="0.3">
      <c r="A25" s="44">
        <f t="shared" si="0"/>
        <v>22</v>
      </c>
      <c r="B25" s="8" t="str">
        <f>CONCATENATE(Employees[[#This Row],[Lastname]]," ",Employees[[#This Row],[Firstname]], " ",LEFT(Employees[[#This Row],[Middlename]],1),IF(ISBLANK(Employees[[#This Row],[Middlename]])," ","."))</f>
        <v>AMBAT JAIME L.</v>
      </c>
      <c r="C25" s="8" t="s">
        <v>619</v>
      </c>
      <c r="D25" s="8" t="s">
        <v>1373</v>
      </c>
      <c r="E25" s="8" t="s">
        <v>1374</v>
      </c>
      <c r="F25" s="8" t="s">
        <v>1295</v>
      </c>
      <c r="G25" s="18" t="s">
        <v>1295</v>
      </c>
      <c r="H25" s="8" t="s">
        <v>1714</v>
      </c>
    </row>
    <row r="26" spans="1:8" ht="30" hidden="1" customHeight="1" x14ac:dyDescent="0.3">
      <c r="A26" s="44">
        <f t="shared" si="0"/>
        <v>23</v>
      </c>
      <c r="B26" s="8" t="str">
        <f>CONCATENATE(Employees[[#This Row],[Lastname]]," ",Employees[[#This Row],[Firstname]], " ",LEFT(Employees[[#This Row],[Middlename]],1),IF(ISBLANK(Employees[[#This Row],[Middlename]])," ","."))</f>
        <v>AMBAT MARILOU M.</v>
      </c>
      <c r="C26" s="8" t="s">
        <v>619</v>
      </c>
      <c r="D26" s="8" t="s">
        <v>620</v>
      </c>
      <c r="E26" s="8" t="s">
        <v>84</v>
      </c>
      <c r="F26" s="8" t="s">
        <v>125</v>
      </c>
      <c r="G26" s="18" t="s">
        <v>2008</v>
      </c>
      <c r="H26" s="8" t="s">
        <v>288</v>
      </c>
    </row>
    <row r="27" spans="1:8" ht="30" hidden="1" customHeight="1" x14ac:dyDescent="0.3">
      <c r="A27" s="44">
        <f t="shared" si="0"/>
        <v>24</v>
      </c>
      <c r="B27" s="8" t="str">
        <f>CONCATENATE(Employees[[#This Row],[Lastname]]," ",Employees[[#This Row],[Firstname]], " ",LEFT(Employees[[#This Row],[Middlename]],1),IF(ISBLANK(Employees[[#This Row],[Middlename]])," ","."))</f>
        <v>AMBION DORINDA A.</v>
      </c>
      <c r="C27" s="8" t="s">
        <v>222</v>
      </c>
      <c r="D27" s="8" t="s">
        <v>223</v>
      </c>
      <c r="E27" s="8" t="s">
        <v>88</v>
      </c>
      <c r="F27" s="8" t="s">
        <v>224</v>
      </c>
      <c r="G27" s="8" t="s">
        <v>2008</v>
      </c>
      <c r="H27" s="8" t="s">
        <v>213</v>
      </c>
    </row>
    <row r="28" spans="1:8" ht="30" hidden="1" customHeight="1" x14ac:dyDescent="0.3">
      <c r="A28" s="44">
        <f t="shared" si="0"/>
        <v>25</v>
      </c>
      <c r="B28" s="8" t="str">
        <f>CONCATENATE(Employees[[#This Row],[Lastname]]," ",Employees[[#This Row],[Firstname]], " ",LEFT(Employees[[#This Row],[Middlename]],1),IF(ISBLANK(Employees[[#This Row],[Middlename]])," ","."))</f>
        <v>AMBION HERSHEY D.</v>
      </c>
      <c r="C28" s="8" t="s">
        <v>222</v>
      </c>
      <c r="D28" s="8" t="s">
        <v>1375</v>
      </c>
      <c r="E28" s="8" t="s">
        <v>119</v>
      </c>
      <c r="F28" s="8" t="s">
        <v>1295</v>
      </c>
      <c r="G28" s="18" t="s">
        <v>1295</v>
      </c>
      <c r="H28" s="8" t="s">
        <v>135</v>
      </c>
    </row>
    <row r="29" spans="1:8" ht="30" hidden="1" customHeight="1" x14ac:dyDescent="0.3">
      <c r="A29" s="44">
        <f t="shared" si="0"/>
        <v>26</v>
      </c>
      <c r="B29" s="8" t="str">
        <f>CONCATENATE(Employees[[#This Row],[Lastname]]," ",Employees[[#This Row],[Firstname]], " ",LEFT(Employees[[#This Row],[Middlename]],1),IF(ISBLANK(Employees[[#This Row],[Middlename]])," ","."))</f>
        <v>AMBION LAMBERTO A.</v>
      </c>
      <c r="C29" s="8" t="s">
        <v>222</v>
      </c>
      <c r="D29" s="8" t="s">
        <v>734</v>
      </c>
      <c r="E29" s="8" t="s">
        <v>88</v>
      </c>
      <c r="F29" s="8" t="s">
        <v>125</v>
      </c>
      <c r="G29" s="18" t="s">
        <v>2008</v>
      </c>
      <c r="H29" s="8" t="s">
        <v>360</v>
      </c>
    </row>
    <row r="30" spans="1:8" ht="30" hidden="1" customHeight="1" x14ac:dyDescent="0.3">
      <c r="A30" s="44">
        <f t="shared" si="0"/>
        <v>27</v>
      </c>
      <c r="B30" s="8" t="str">
        <f>CONCATENATE(Employees[[#This Row],[Lastname]]," ",Employees[[#This Row],[Firstname]], " ",LEFT(Employees[[#This Row],[Middlename]],1),IF(ISBLANK(Employees[[#This Row],[Middlename]])," ","."))</f>
        <v>AMBION MARIETA B.</v>
      </c>
      <c r="C30" s="8" t="s">
        <v>222</v>
      </c>
      <c r="D30" s="8" t="s">
        <v>1376</v>
      </c>
      <c r="E30" s="8" t="s">
        <v>145</v>
      </c>
      <c r="F30" s="8" t="s">
        <v>1295</v>
      </c>
      <c r="G30" s="18" t="s">
        <v>1295</v>
      </c>
      <c r="H30" s="8" t="s">
        <v>291</v>
      </c>
    </row>
    <row r="31" spans="1:8" ht="30" hidden="1" customHeight="1" x14ac:dyDescent="0.3">
      <c r="A31" s="44">
        <f t="shared" si="0"/>
        <v>28</v>
      </c>
      <c r="B31" s="8" t="str">
        <f>CONCATENATE(Employees[[#This Row],[Lastname]]," ",Employees[[#This Row],[Firstname]], " ",LEFT(Employees[[#This Row],[Middlename]],1),IF(ISBLANK(Employees[[#This Row],[Middlename]])," ","."))</f>
        <v>AMBION PRISCO G.</v>
      </c>
      <c r="C31" s="8" t="s">
        <v>222</v>
      </c>
      <c r="D31" s="8" t="s">
        <v>272</v>
      </c>
      <c r="E31" s="8" t="s">
        <v>166</v>
      </c>
      <c r="F31" s="8" t="s">
        <v>274</v>
      </c>
      <c r="G31" s="18" t="s">
        <v>2008</v>
      </c>
      <c r="H31" s="8" t="s">
        <v>273</v>
      </c>
    </row>
    <row r="32" spans="1:8" ht="30" hidden="1" customHeight="1" x14ac:dyDescent="0.3">
      <c r="A32" s="44">
        <f t="shared" si="0"/>
        <v>29</v>
      </c>
      <c r="B32" s="8" t="str">
        <f>CONCATENATE(Employees[[#This Row],[Lastname]]," ",Employees[[#This Row],[Firstname]], " ",LEFT(Employees[[#This Row],[Middlename]],1),IF(ISBLANK(Employees[[#This Row],[Middlename]])," ","."))</f>
        <v>AMBION REYMOND A.</v>
      </c>
      <c r="C32" s="8" t="s">
        <v>222</v>
      </c>
      <c r="D32" s="8" t="s">
        <v>1278</v>
      </c>
      <c r="E32" s="8" t="s">
        <v>1279</v>
      </c>
      <c r="F32" s="8" t="s">
        <v>156</v>
      </c>
      <c r="G32" s="8" t="s">
        <v>2008</v>
      </c>
      <c r="H32" s="8" t="s">
        <v>360</v>
      </c>
    </row>
    <row r="33" spans="1:8" ht="30" hidden="1" customHeight="1" x14ac:dyDescent="0.3">
      <c r="A33" s="44">
        <f t="shared" si="0"/>
        <v>30</v>
      </c>
      <c r="B33" s="8" t="str">
        <f>CONCATENATE(Employees[[#This Row],[Lastname]]," ",Employees[[#This Row],[Firstname]], " ",LEFT(Employees[[#This Row],[Middlename]],1),IF(ISBLANK(Employees[[#This Row],[Middlename]])," ","."))</f>
        <v>AMBONAN AVELINA A.</v>
      </c>
      <c r="C33" s="8" t="s">
        <v>258</v>
      </c>
      <c r="D33" s="8" t="s">
        <v>259</v>
      </c>
      <c r="E33" s="8" t="s">
        <v>88</v>
      </c>
      <c r="F33" s="8" t="s">
        <v>198</v>
      </c>
      <c r="G33" s="18" t="s">
        <v>2008</v>
      </c>
      <c r="H33" s="8" t="s">
        <v>262</v>
      </c>
    </row>
    <row r="34" spans="1:8" ht="30" hidden="1" customHeight="1" x14ac:dyDescent="0.3">
      <c r="A34" s="44">
        <f t="shared" si="0"/>
        <v>31</v>
      </c>
      <c r="B34" s="8" t="str">
        <f>CONCATENATE(Employees[[#This Row],[Lastname]]," ",Employees[[#This Row],[Firstname]], " ",LEFT(Employees[[#This Row],[Middlename]],1),IF(ISBLANK(Employees[[#This Row],[Middlename]])," ","."))</f>
        <v>AMBROCIO MELODY B.</v>
      </c>
      <c r="C34" s="8" t="s">
        <v>1377</v>
      </c>
      <c r="D34" s="8" t="s">
        <v>1357</v>
      </c>
      <c r="E34" s="8" t="s">
        <v>145</v>
      </c>
      <c r="F34" s="8" t="s">
        <v>1295</v>
      </c>
      <c r="G34" s="18" t="s">
        <v>1295</v>
      </c>
      <c r="H34" s="8" t="s">
        <v>213</v>
      </c>
    </row>
    <row r="35" spans="1:8" ht="30" hidden="1" customHeight="1" x14ac:dyDescent="0.3">
      <c r="A35" s="44">
        <f t="shared" si="0"/>
        <v>32</v>
      </c>
      <c r="B35" s="8" t="str">
        <f>CONCATENATE(Employees[[#This Row],[Lastname]]," ",Employees[[#This Row],[Firstname]], " ",LEFT(Employees[[#This Row],[Middlename]],1),IF(ISBLANK(Employees[[#This Row],[Middlename]])," ","."))</f>
        <v>AMON ESTELITA S.</v>
      </c>
      <c r="C35" s="8" t="s">
        <v>1013</v>
      </c>
      <c r="D35" s="8" t="s">
        <v>424</v>
      </c>
      <c r="E35" s="8" t="s">
        <v>161</v>
      </c>
      <c r="F35" s="8" t="s">
        <v>1295</v>
      </c>
      <c r="G35" s="18" t="s">
        <v>1295</v>
      </c>
      <c r="H35" s="8" t="s">
        <v>199</v>
      </c>
    </row>
    <row r="36" spans="1:8" ht="30" hidden="1" customHeight="1" x14ac:dyDescent="0.3">
      <c r="A36" s="44">
        <f>A34+1</f>
        <v>32</v>
      </c>
      <c r="B36" s="8" t="str">
        <f>CONCATENATE(Employees[[#This Row],[Lastname]]," ",Employees[[#This Row],[Firstname]], " ",LEFT(Employees[[#This Row],[Middlename]],1),IF(ISBLANK(Employees[[#This Row],[Middlename]])," ","."))</f>
        <v>AMON CLARISSA MAY M.</v>
      </c>
      <c r="C36" s="18" t="s">
        <v>1013</v>
      </c>
      <c r="D36" s="18" t="s">
        <v>2027</v>
      </c>
      <c r="E36" s="18" t="s">
        <v>2028</v>
      </c>
      <c r="F36" s="18" t="s">
        <v>2029</v>
      </c>
      <c r="G36" s="18" t="s">
        <v>2008</v>
      </c>
      <c r="H36" s="18" t="s">
        <v>360</v>
      </c>
    </row>
    <row r="37" spans="1:8" ht="30" hidden="1" customHeight="1" x14ac:dyDescent="0.3">
      <c r="A37" s="44">
        <f>A35+1</f>
        <v>33</v>
      </c>
      <c r="B37" s="8" t="str">
        <f>CONCATENATE(Employees[[#This Row],[Lastname]]," ",Employees[[#This Row],[Firstname]], " ",LEFT(Employees[[#This Row],[Middlename]],1),IF(ISBLANK(Employees[[#This Row],[Middlename]])," ","."))</f>
        <v>AMON RHEALYN O.</v>
      </c>
      <c r="C37" s="8" t="s">
        <v>1013</v>
      </c>
      <c r="D37" s="8" t="s">
        <v>950</v>
      </c>
      <c r="E37" s="8" t="s">
        <v>842</v>
      </c>
      <c r="F37" s="8" t="s">
        <v>951</v>
      </c>
      <c r="G37" s="18" t="s">
        <v>2008</v>
      </c>
      <c r="H37" s="8" t="s">
        <v>442</v>
      </c>
    </row>
    <row r="38" spans="1:8" ht="30" hidden="1" customHeight="1" x14ac:dyDescent="0.3">
      <c r="A38" s="44">
        <f t="shared" ref="A38:A69" si="1">A37+1</f>
        <v>34</v>
      </c>
      <c r="B38" s="8" t="str">
        <f>CONCATENATE(Employees[[#This Row],[Lastname]]," ",Employees[[#This Row],[Firstname]], " ",LEFT(Employees[[#This Row],[Middlename]],1),IF(ISBLANK(Employees[[#This Row],[Middlename]])," ","."))</f>
        <v>AMORA ELISA S.</v>
      </c>
      <c r="C38" s="8" t="s">
        <v>400</v>
      </c>
      <c r="D38" s="8" t="s">
        <v>376</v>
      </c>
      <c r="E38" s="8" t="s">
        <v>161</v>
      </c>
      <c r="F38" s="8" t="s">
        <v>393</v>
      </c>
      <c r="G38" s="8" t="s">
        <v>2008</v>
      </c>
      <c r="H38" s="8" t="s">
        <v>103</v>
      </c>
    </row>
    <row r="39" spans="1:8" ht="30" hidden="1" customHeight="1" x14ac:dyDescent="0.3">
      <c r="A39" s="44">
        <f t="shared" si="1"/>
        <v>35</v>
      </c>
      <c r="B39" s="8" t="str">
        <f>CONCATENATE(Employees[[#This Row],[Lastname]]," ",Employees[[#This Row],[Firstname]], " ",LEFT(Employees[[#This Row],[Middlename]],1),IF(ISBLANK(Employees[[#This Row],[Middlename]])," ","."))</f>
        <v>AMPARO JOY J.</v>
      </c>
      <c r="C39" s="8" t="s">
        <v>898</v>
      </c>
      <c r="D39" s="8" t="s">
        <v>899</v>
      </c>
      <c r="E39" s="8" t="s">
        <v>1999</v>
      </c>
      <c r="F39" s="8" t="s">
        <v>96</v>
      </c>
      <c r="G39" s="8" t="s">
        <v>2008</v>
      </c>
      <c r="H39" s="8" t="s">
        <v>97</v>
      </c>
    </row>
    <row r="40" spans="1:8" ht="30" hidden="1" customHeight="1" x14ac:dyDescent="0.3">
      <c r="A40" s="44">
        <f t="shared" si="1"/>
        <v>36</v>
      </c>
      <c r="B40" s="8" t="str">
        <f>CONCATENATE(Employees[[#This Row],[Lastname]]," ",Employees[[#This Row],[Firstname]], " ",LEFT(Employees[[#This Row],[Middlename]],1),IF(ISBLANK(Employees[[#This Row],[Middlename]])," ","."))</f>
        <v>AMULONG GERONIMO M.</v>
      </c>
      <c r="C40" s="8" t="s">
        <v>1378</v>
      </c>
      <c r="D40" s="8" t="s">
        <v>1379</v>
      </c>
      <c r="E40" s="8" t="s">
        <v>1380</v>
      </c>
      <c r="F40" s="8" t="s">
        <v>1295</v>
      </c>
      <c r="G40" s="18" t="s">
        <v>1295</v>
      </c>
      <c r="H40" s="8" t="s">
        <v>1715</v>
      </c>
    </row>
    <row r="41" spans="1:8" ht="30" hidden="1" customHeight="1" x14ac:dyDescent="0.3">
      <c r="A41" s="44">
        <f t="shared" si="1"/>
        <v>37</v>
      </c>
      <c r="B41" s="8" t="str">
        <f>CONCATENATE(Employees[[#This Row],[Lastname]]," ",Employees[[#This Row],[Firstname]], " ",LEFT(Employees[[#This Row],[Middlename]],1),IF(ISBLANK(Employees[[#This Row],[Middlename]])," ","."))</f>
        <v>ANACAY ABNER M.</v>
      </c>
      <c r="C41" s="8" t="s">
        <v>513</v>
      </c>
      <c r="D41" s="8" t="s">
        <v>965</v>
      </c>
      <c r="E41" s="8" t="s">
        <v>966</v>
      </c>
      <c r="F41" s="8" t="s">
        <v>458</v>
      </c>
      <c r="G41" s="18" t="s">
        <v>2008</v>
      </c>
      <c r="H41" s="8" t="s">
        <v>466</v>
      </c>
    </row>
    <row r="42" spans="1:8" ht="30" hidden="1" customHeight="1" x14ac:dyDescent="0.3">
      <c r="A42" s="44">
        <f t="shared" si="1"/>
        <v>38</v>
      </c>
      <c r="B42" s="8" t="str">
        <f>CONCATENATE(Employees[[#This Row],[Lastname]]," ",Employees[[#This Row],[Firstname]], " ",LEFT(Employees[[#This Row],[Middlename]],1),IF(ISBLANK(Employees[[#This Row],[Middlename]])," ","."))</f>
        <v>ANACAY ANICETA P.</v>
      </c>
      <c r="C42" s="8" t="s">
        <v>513</v>
      </c>
      <c r="D42" s="8" t="s">
        <v>549</v>
      </c>
      <c r="E42" s="8" t="s">
        <v>124</v>
      </c>
      <c r="F42" s="18" t="s">
        <v>2012</v>
      </c>
      <c r="G42" s="8" t="s">
        <v>2008</v>
      </c>
      <c r="H42" s="8" t="s">
        <v>199</v>
      </c>
    </row>
    <row r="43" spans="1:8" ht="30" hidden="1" customHeight="1" x14ac:dyDescent="0.3">
      <c r="A43" s="44">
        <f t="shared" si="1"/>
        <v>39</v>
      </c>
      <c r="B43" s="8" t="str">
        <f>CONCATENATE(Employees[[#This Row],[Lastname]]," ",Employees[[#This Row],[Firstname]], " ",LEFT(Employees[[#This Row],[Middlename]],1),IF(ISBLANK(Employees[[#This Row],[Middlename]])," ","."))</f>
        <v>ANACAY LEVIE B.</v>
      </c>
      <c r="C43" s="8" t="s">
        <v>513</v>
      </c>
      <c r="D43" s="8" t="s">
        <v>514</v>
      </c>
      <c r="E43" s="8" t="s">
        <v>345</v>
      </c>
      <c r="F43" s="8" t="s">
        <v>515</v>
      </c>
      <c r="G43" s="18" t="s">
        <v>2008</v>
      </c>
      <c r="H43" s="8" t="s">
        <v>442</v>
      </c>
    </row>
    <row r="44" spans="1:8" ht="30" hidden="1" customHeight="1" x14ac:dyDescent="0.3">
      <c r="A44" s="44">
        <f t="shared" si="1"/>
        <v>40</v>
      </c>
      <c r="B44" s="8" t="str">
        <f>CONCATENATE(Employees[[#This Row],[Lastname]]," ",Employees[[#This Row],[Firstname]], " ",LEFT(Employees[[#This Row],[Middlename]],1),IF(ISBLANK(Employees[[#This Row],[Middlename]])," ","."))</f>
        <v>ANACAY RICHARD B.</v>
      </c>
      <c r="C44" s="8" t="s">
        <v>513</v>
      </c>
      <c r="D44" s="8" t="s">
        <v>1381</v>
      </c>
      <c r="E44" s="8" t="s">
        <v>1382</v>
      </c>
      <c r="F44" s="8" t="s">
        <v>1295</v>
      </c>
      <c r="G44" s="18" t="s">
        <v>1295</v>
      </c>
      <c r="H44" s="8" t="s">
        <v>97</v>
      </c>
    </row>
    <row r="45" spans="1:8" ht="30" hidden="1" customHeight="1" x14ac:dyDescent="0.3">
      <c r="A45" s="44">
        <f t="shared" si="1"/>
        <v>41</v>
      </c>
      <c r="B45" s="8" t="str">
        <f>CONCATENATE(Employees[[#This Row],[Lastname]]," ",Employees[[#This Row],[Firstname]], " ",LEFT(Employees[[#This Row],[Middlename]],1),IF(ISBLANK(Employees[[#This Row],[Middlename]])," ","."))</f>
        <v>ANARNA CRISTINA F.</v>
      </c>
      <c r="C45" s="8" t="s">
        <v>678</v>
      </c>
      <c r="D45" s="8" t="s">
        <v>432</v>
      </c>
      <c r="E45" s="8" t="s">
        <v>239</v>
      </c>
      <c r="F45" s="8" t="s">
        <v>198</v>
      </c>
      <c r="G45" s="18" t="s">
        <v>2008</v>
      </c>
      <c r="H45" s="8" t="s">
        <v>199</v>
      </c>
    </row>
    <row r="46" spans="1:8" ht="30" hidden="1" customHeight="1" x14ac:dyDescent="0.3">
      <c r="A46" s="44">
        <f t="shared" si="1"/>
        <v>42</v>
      </c>
      <c r="B46" s="8" t="str">
        <f>CONCATENATE(Employees[[#This Row],[Lastname]]," ",Employees[[#This Row],[Firstname]], " ",LEFT(Employees[[#This Row],[Middlename]],1),IF(ISBLANK(Employees[[#This Row],[Middlename]])," ","."))</f>
        <v>ANDAL ALEX C.</v>
      </c>
      <c r="C46" s="8" t="s">
        <v>1383</v>
      </c>
      <c r="D46" s="8" t="s">
        <v>1384</v>
      </c>
      <c r="E46" s="8" t="s">
        <v>134</v>
      </c>
      <c r="F46" s="8" t="s">
        <v>1295</v>
      </c>
      <c r="G46" s="18" t="s">
        <v>1295</v>
      </c>
      <c r="H46" s="8" t="s">
        <v>291</v>
      </c>
    </row>
    <row r="47" spans="1:8" ht="30" hidden="1" customHeight="1" x14ac:dyDescent="0.3">
      <c r="A47" s="44">
        <f t="shared" si="1"/>
        <v>43</v>
      </c>
      <c r="B47" s="8" t="str">
        <f>CONCATENATE(Employees[[#This Row],[Lastname]]," ",Employees[[#This Row],[Firstname]], " ",LEFT(Employees[[#This Row],[Middlename]],1),IF(ISBLANK(Employees[[#This Row],[Middlename]])," ","."))</f>
        <v>ANGCAYA ANA B.</v>
      </c>
      <c r="C47" s="8" t="s">
        <v>286</v>
      </c>
      <c r="D47" s="8" t="s">
        <v>880</v>
      </c>
      <c r="E47" s="8" t="s">
        <v>881</v>
      </c>
      <c r="F47" s="8" t="s">
        <v>198</v>
      </c>
      <c r="G47" s="18" t="s">
        <v>2008</v>
      </c>
      <c r="H47" s="8" t="s">
        <v>209</v>
      </c>
    </row>
    <row r="48" spans="1:8" ht="30" hidden="1" customHeight="1" x14ac:dyDescent="0.3">
      <c r="A48" s="44">
        <f t="shared" si="1"/>
        <v>44</v>
      </c>
      <c r="B48" s="8" t="str">
        <f>CONCATENATE(Employees[[#This Row],[Lastname]]," ",Employees[[#This Row],[Firstname]], " ",LEFT(Employees[[#This Row],[Middlename]],1),IF(ISBLANK(Employees[[#This Row],[Middlename]])," ","."))</f>
        <v>ANGCAYA FRANCIS A.</v>
      </c>
      <c r="C48" s="8" t="s">
        <v>286</v>
      </c>
      <c r="D48" s="8" t="s">
        <v>603</v>
      </c>
      <c r="E48" s="8" t="s">
        <v>88</v>
      </c>
      <c r="F48" s="8" t="s">
        <v>198</v>
      </c>
      <c r="G48" s="18" t="s">
        <v>2008</v>
      </c>
      <c r="H48" s="8" t="s">
        <v>593</v>
      </c>
    </row>
    <row r="49" spans="1:8" ht="30" hidden="1" customHeight="1" x14ac:dyDescent="0.3">
      <c r="A49" s="44">
        <f t="shared" si="1"/>
        <v>45</v>
      </c>
      <c r="B49" s="8" t="str">
        <f>CONCATENATE(Employees[[#This Row],[Lastname]]," ",Employees[[#This Row],[Firstname]], " ",LEFT(Employees[[#This Row],[Middlename]],1),IF(ISBLANK(Employees[[#This Row],[Middlename]])," ","."))</f>
        <v>ANGCAYA INOCENCIO M.</v>
      </c>
      <c r="C49" s="8" t="s">
        <v>286</v>
      </c>
      <c r="D49" s="8" t="s">
        <v>1991</v>
      </c>
      <c r="E49" s="8" t="s">
        <v>86</v>
      </c>
      <c r="F49" s="8" t="s">
        <v>1295</v>
      </c>
      <c r="G49" s="18" t="s">
        <v>1295</v>
      </c>
      <c r="H49" s="8" t="s">
        <v>978</v>
      </c>
    </row>
    <row r="50" spans="1:8" ht="30" hidden="1" customHeight="1" x14ac:dyDescent="0.3">
      <c r="A50" s="44">
        <f t="shared" si="1"/>
        <v>46</v>
      </c>
      <c r="B50" s="8" t="str">
        <f>CONCATENATE(Employees[[#This Row],[Lastname]]," ",Employees[[#This Row],[Firstname]], " ",LEFT(Employees[[#This Row],[Middlename]],1),IF(ISBLANK(Employees[[#This Row],[Middlename]])," ","."))</f>
        <v>ANGCAYA IRENE V.</v>
      </c>
      <c r="C50" s="8" t="s">
        <v>286</v>
      </c>
      <c r="D50" s="8" t="s">
        <v>1385</v>
      </c>
      <c r="E50" s="8" t="s">
        <v>348</v>
      </c>
      <c r="F50" s="8" t="s">
        <v>1295</v>
      </c>
      <c r="G50" s="18" t="s">
        <v>1295</v>
      </c>
      <c r="H50" s="8" t="s">
        <v>1713</v>
      </c>
    </row>
    <row r="51" spans="1:8" ht="30" hidden="1" customHeight="1" x14ac:dyDescent="0.3">
      <c r="A51" s="44">
        <f t="shared" si="1"/>
        <v>47</v>
      </c>
      <c r="B51" s="8" t="str">
        <f>CONCATENATE(Employees[[#This Row],[Lastname]]," ",Employees[[#This Row],[Firstname]], " ",LEFT(Employees[[#This Row],[Middlename]],1),IF(ISBLANK(Employees[[#This Row],[Middlename]])," ","."))</f>
        <v>ANGCAYA IRENEO A.</v>
      </c>
      <c r="C51" s="8" t="s">
        <v>286</v>
      </c>
      <c r="D51" s="8" t="s">
        <v>287</v>
      </c>
      <c r="E51" s="8" t="s">
        <v>513</v>
      </c>
      <c r="F51" s="8" t="s">
        <v>198</v>
      </c>
      <c r="G51" s="18" t="s">
        <v>2008</v>
      </c>
      <c r="H51" s="8" t="s">
        <v>288</v>
      </c>
    </row>
    <row r="52" spans="1:8" ht="30" hidden="1" customHeight="1" x14ac:dyDescent="0.3">
      <c r="A52" s="44">
        <f t="shared" si="1"/>
        <v>48</v>
      </c>
      <c r="B52" s="8" t="str">
        <f>CONCATENATE(Employees[[#This Row],[Lastname]]," ",Employees[[#This Row],[Firstname]], " ",LEFT(Employees[[#This Row],[Middlename]],1),IF(ISBLANK(Employees[[#This Row],[Middlename]])," ","."))</f>
        <v>ANGCAYA JENNY ROSE S.</v>
      </c>
      <c r="C52" s="8" t="s">
        <v>286</v>
      </c>
      <c r="D52" s="8" t="s">
        <v>1386</v>
      </c>
      <c r="E52" s="8" t="s">
        <v>161</v>
      </c>
      <c r="F52" s="8" t="s">
        <v>1295</v>
      </c>
      <c r="G52" s="18" t="s">
        <v>1295</v>
      </c>
      <c r="H52" s="8" t="s">
        <v>1716</v>
      </c>
    </row>
    <row r="53" spans="1:8" ht="30" hidden="1" customHeight="1" x14ac:dyDescent="0.3">
      <c r="A53" s="44">
        <f t="shared" si="1"/>
        <v>49</v>
      </c>
      <c r="B53" s="8" t="str">
        <f>CONCATENATE(Employees[[#This Row],[Lastname]]," ",Employees[[#This Row],[Firstname]], " ",LEFT(Employees[[#This Row],[Middlename]],1),IF(ISBLANK(Employees[[#This Row],[Middlename]])," ","."))</f>
        <v>ANGCAYA JOHN V.</v>
      </c>
      <c r="C53" s="8" t="s">
        <v>286</v>
      </c>
      <c r="D53" s="8" t="s">
        <v>862</v>
      </c>
      <c r="E53" s="8" t="s">
        <v>863</v>
      </c>
      <c r="F53" s="8" t="s">
        <v>198</v>
      </c>
      <c r="G53" s="18" t="s">
        <v>2008</v>
      </c>
      <c r="H53" s="8" t="s">
        <v>442</v>
      </c>
    </row>
    <row r="54" spans="1:8" ht="30" hidden="1" customHeight="1" x14ac:dyDescent="0.3">
      <c r="A54" s="44">
        <f t="shared" si="1"/>
        <v>50</v>
      </c>
      <c r="B54" s="8" t="str">
        <f>CONCATENATE(Employees[[#This Row],[Lastname]]," ",Employees[[#This Row],[Firstname]], " ",LEFT(Employees[[#This Row],[Middlename]],1),IF(ISBLANK(Employees[[#This Row],[Middlename]])," ","."))</f>
        <v>ANGCAYA JUANITO A.</v>
      </c>
      <c r="C54" s="8" t="s">
        <v>286</v>
      </c>
      <c r="D54" s="8" t="s">
        <v>551</v>
      </c>
      <c r="E54" s="8" t="s">
        <v>88</v>
      </c>
      <c r="F54" s="8" t="s">
        <v>697</v>
      </c>
      <c r="G54" s="8" t="s">
        <v>2008</v>
      </c>
      <c r="H54" s="8" t="s">
        <v>199</v>
      </c>
    </row>
    <row r="55" spans="1:8" ht="30" hidden="1" customHeight="1" x14ac:dyDescent="0.3">
      <c r="A55" s="44">
        <f t="shared" si="1"/>
        <v>51</v>
      </c>
      <c r="B55" s="8" t="str">
        <f>CONCATENATE(Employees[[#This Row],[Lastname]]," ",Employees[[#This Row],[Firstname]], " ",LEFT(Employees[[#This Row],[Middlename]],1),IF(ISBLANK(Employees[[#This Row],[Middlename]])," ","."))</f>
        <v>ANGCAYA MARLON J.</v>
      </c>
      <c r="C55" s="8" t="s">
        <v>286</v>
      </c>
      <c r="D55" s="8" t="s">
        <v>552</v>
      </c>
      <c r="E55" s="8" t="s">
        <v>193</v>
      </c>
      <c r="F55" s="8" t="s">
        <v>198</v>
      </c>
      <c r="G55" s="18" t="s">
        <v>2008</v>
      </c>
      <c r="H55" s="8" t="s">
        <v>288</v>
      </c>
    </row>
    <row r="56" spans="1:8" ht="30" hidden="1" customHeight="1" x14ac:dyDescent="0.3">
      <c r="A56" s="44">
        <f t="shared" si="1"/>
        <v>52</v>
      </c>
      <c r="B56" s="8" t="str">
        <f>CONCATENATE(Employees[[#This Row],[Lastname]]," ",Employees[[#This Row],[Firstname]], " ",LEFT(Employees[[#This Row],[Middlename]],1),IF(ISBLANK(Employees[[#This Row],[Middlename]])," ","."))</f>
        <v>ANGCAYA OFELIA G.</v>
      </c>
      <c r="C56" s="8" t="s">
        <v>286</v>
      </c>
      <c r="D56" s="8" t="s">
        <v>197</v>
      </c>
      <c r="E56" s="8" t="s">
        <v>166</v>
      </c>
      <c r="F56" s="8" t="s">
        <v>659</v>
      </c>
      <c r="G56" s="18" t="s">
        <v>2008</v>
      </c>
      <c r="H56" s="8" t="s">
        <v>466</v>
      </c>
    </row>
    <row r="57" spans="1:8" ht="30" hidden="1" customHeight="1" x14ac:dyDescent="0.3">
      <c r="A57" s="44">
        <f t="shared" si="1"/>
        <v>53</v>
      </c>
      <c r="B57" s="8" t="str">
        <f>CONCATENATE(Employees[[#This Row],[Lastname]]," ",Employees[[#This Row],[Firstname]], " ",LEFT(Employees[[#This Row],[Middlename]],1),IF(ISBLANK(Employees[[#This Row],[Middlename]])," ","."))</f>
        <v>ANGCAYA RUFINA P.</v>
      </c>
      <c r="C57" s="8" t="s">
        <v>286</v>
      </c>
      <c r="D57" s="8" t="s">
        <v>543</v>
      </c>
      <c r="E57" s="8" t="s">
        <v>124</v>
      </c>
      <c r="F57" s="8" t="s">
        <v>198</v>
      </c>
      <c r="G57" s="18" t="s">
        <v>2008</v>
      </c>
      <c r="H57" s="8" t="s">
        <v>540</v>
      </c>
    </row>
    <row r="58" spans="1:8" ht="30" hidden="1" customHeight="1" x14ac:dyDescent="0.3">
      <c r="A58" s="44">
        <f t="shared" si="1"/>
        <v>54</v>
      </c>
      <c r="B58" s="8" t="str">
        <f>CONCATENATE(Employees[[#This Row],[Lastname]]," ",Employees[[#This Row],[Firstname]], " ",LEFT(Employees[[#This Row],[Middlename]],1),IF(ISBLANK(Employees[[#This Row],[Middlename]])," ","."))</f>
        <v>ANGELES ANNABEL D.</v>
      </c>
      <c r="C58" s="8" t="s">
        <v>1387</v>
      </c>
      <c r="D58" s="8" t="s">
        <v>1388</v>
      </c>
      <c r="E58" s="8" t="s">
        <v>168</v>
      </c>
      <c r="F58" s="8" t="s">
        <v>1295</v>
      </c>
      <c r="G58" s="18" t="s">
        <v>1295</v>
      </c>
      <c r="H58" s="8"/>
    </row>
    <row r="59" spans="1:8" ht="30" hidden="1" customHeight="1" x14ac:dyDescent="0.3">
      <c r="A59" s="44">
        <f t="shared" si="1"/>
        <v>55</v>
      </c>
      <c r="B59" s="8" t="str">
        <f>CONCATENATE(Employees[[#This Row],[Lastname]]," ",Employees[[#This Row],[Firstname]], " ",LEFT(Employees[[#This Row],[Middlename]],1),IF(ISBLANK(Employees[[#This Row],[Middlename]])," ","."))</f>
        <v>ANTIENZA VENUS R.</v>
      </c>
      <c r="C59" s="8" t="s">
        <v>1389</v>
      </c>
      <c r="D59" s="8" t="s">
        <v>1390</v>
      </c>
      <c r="E59" s="8" t="s">
        <v>333</v>
      </c>
      <c r="F59" s="8" t="s">
        <v>1295</v>
      </c>
      <c r="G59" s="18" t="s">
        <v>1295</v>
      </c>
      <c r="H59" s="8" t="s">
        <v>291</v>
      </c>
    </row>
    <row r="60" spans="1:8" ht="30" hidden="1" customHeight="1" x14ac:dyDescent="0.3">
      <c r="A60" s="44">
        <f t="shared" si="1"/>
        <v>56</v>
      </c>
      <c r="B60" s="8" t="str">
        <f>CONCATENATE(Employees[[#This Row],[Lastname]]," ",Employees[[#This Row],[Firstname]], " ",LEFT(Employees[[#This Row],[Middlename]],1),IF(ISBLANK(Employees[[#This Row],[Middlename]])," ","."))</f>
        <v>AQUINO PACITA ROSARIO Z.</v>
      </c>
      <c r="C60" s="8" t="s">
        <v>887</v>
      </c>
      <c r="D60" s="8" t="s">
        <v>888</v>
      </c>
      <c r="E60" s="8" t="s">
        <v>889</v>
      </c>
      <c r="F60" s="8" t="s">
        <v>890</v>
      </c>
      <c r="G60" s="8" t="s">
        <v>2008</v>
      </c>
      <c r="H60" s="8" t="s">
        <v>209</v>
      </c>
    </row>
    <row r="61" spans="1:8" ht="30" hidden="1" customHeight="1" x14ac:dyDescent="0.3">
      <c r="A61" s="44">
        <f t="shared" si="1"/>
        <v>57</v>
      </c>
      <c r="B61" s="8" t="str">
        <f>CONCATENATE(Employees[[#This Row],[Lastname]]," ",Employees[[#This Row],[Firstname]], " ",LEFT(Employees[[#This Row],[Middlename]],1),IF(ISBLANK(Employees[[#This Row],[Middlename]])," ","."))</f>
        <v>ARCULLO MELISSA A.</v>
      </c>
      <c r="C61" s="8" t="s">
        <v>907</v>
      </c>
      <c r="D61" s="8" t="s">
        <v>617</v>
      </c>
      <c r="E61" s="8" t="s">
        <v>88</v>
      </c>
      <c r="F61" s="8" t="s">
        <v>120</v>
      </c>
      <c r="G61" s="18" t="s">
        <v>2008</v>
      </c>
      <c r="H61" s="8" t="s">
        <v>273</v>
      </c>
    </row>
    <row r="62" spans="1:8" ht="30" hidden="1" customHeight="1" x14ac:dyDescent="0.3">
      <c r="A62" s="44">
        <f t="shared" si="1"/>
        <v>58</v>
      </c>
      <c r="B62" s="8" t="str">
        <f>CONCATENATE(Employees[[#This Row],[Lastname]]," ",Employees[[#This Row],[Firstname]], " ",LEFT(Employees[[#This Row],[Middlename]],1),IF(ISBLANK(Employees[[#This Row],[Middlename]])," ","."))</f>
        <v>ASIDO LEONILA R.</v>
      </c>
      <c r="C62" s="8" t="s">
        <v>1391</v>
      </c>
      <c r="D62" s="8" t="s">
        <v>1392</v>
      </c>
      <c r="E62" s="8" t="s">
        <v>333</v>
      </c>
      <c r="F62" s="8" t="s">
        <v>1295</v>
      </c>
      <c r="G62" s="18" t="s">
        <v>1295</v>
      </c>
      <c r="H62" s="8" t="s">
        <v>199</v>
      </c>
    </row>
    <row r="63" spans="1:8" ht="30" hidden="1" customHeight="1" x14ac:dyDescent="0.3">
      <c r="A63" s="44">
        <f t="shared" si="1"/>
        <v>59</v>
      </c>
      <c r="B63" s="8" t="str">
        <f>CONCATENATE(Employees[[#This Row],[Lastname]]," ",Employees[[#This Row],[Firstname]], " ",LEFT(Employees[[#This Row],[Middlename]],1),IF(ISBLANK(Employees[[#This Row],[Middlename]])," ","."))</f>
        <v>ATANGAN JUDITH A.</v>
      </c>
      <c r="C63" s="8" t="s">
        <v>1393</v>
      </c>
      <c r="D63" s="8" t="s">
        <v>1394</v>
      </c>
      <c r="E63" s="8" t="s">
        <v>916</v>
      </c>
      <c r="F63" s="8" t="s">
        <v>1295</v>
      </c>
      <c r="G63" s="18" t="s">
        <v>1295</v>
      </c>
      <c r="H63" s="8" t="s">
        <v>97</v>
      </c>
    </row>
    <row r="64" spans="1:8" ht="30" hidden="1" customHeight="1" x14ac:dyDescent="0.3">
      <c r="A64" s="44">
        <f t="shared" si="1"/>
        <v>60</v>
      </c>
      <c r="B64" s="8" t="str">
        <f>CONCATENATE(Employees[[#This Row],[Lastname]]," ",Employees[[#This Row],[Firstname]], " ",LEFT(Employees[[#This Row],[Middlename]],1),IF(ISBLANK(Employees[[#This Row],[Middlename]])," ","."))</f>
        <v>ATIENZA JULIE ANN A.</v>
      </c>
      <c r="C64" s="8" t="s">
        <v>1057</v>
      </c>
      <c r="D64" s="8" t="s">
        <v>1058</v>
      </c>
      <c r="E64" s="8" t="s">
        <v>1059</v>
      </c>
      <c r="F64" s="8" t="s">
        <v>125</v>
      </c>
      <c r="G64" s="18" t="s">
        <v>2008</v>
      </c>
      <c r="H64" s="8" t="s">
        <v>103</v>
      </c>
    </row>
    <row r="65" spans="1:8" ht="30" hidden="1" customHeight="1" x14ac:dyDescent="0.3">
      <c r="A65" s="44">
        <f t="shared" si="1"/>
        <v>61</v>
      </c>
      <c r="B65" s="8" t="str">
        <f>CONCATENATE(Employees[[#This Row],[Lastname]]," ",Employees[[#This Row],[Firstname]], " ",LEFT(Employees[[#This Row],[Middlename]],1),IF(ISBLANK(Employees[[#This Row],[Middlename]])," ","."))</f>
        <v>AUDITOR AILEEN D.</v>
      </c>
      <c r="C65" s="8" t="s">
        <v>475</v>
      </c>
      <c r="D65" s="8" t="s">
        <v>118</v>
      </c>
      <c r="E65" s="8" t="s">
        <v>249</v>
      </c>
      <c r="F65" s="8" t="s">
        <v>125</v>
      </c>
      <c r="G65" s="18" t="s">
        <v>2008</v>
      </c>
      <c r="H65" s="8" t="s">
        <v>156</v>
      </c>
    </row>
    <row r="66" spans="1:8" ht="30" hidden="1" customHeight="1" x14ac:dyDescent="0.3">
      <c r="A66" s="44">
        <f t="shared" si="1"/>
        <v>62</v>
      </c>
      <c r="B66" s="8" t="str">
        <f>CONCATENATE(Employees[[#This Row],[Lastname]]," ",Employees[[#This Row],[Firstname]], " ",LEFT(Employees[[#This Row],[Middlename]],1),IF(ISBLANK(Employees[[#This Row],[Middlename]])," ","."))</f>
        <v>AUSTRIA KIM E.</v>
      </c>
      <c r="C66" s="8" t="s">
        <v>1044</v>
      </c>
      <c r="D66" s="8" t="s">
        <v>1046</v>
      </c>
      <c r="E66" s="8" t="s">
        <v>381</v>
      </c>
      <c r="F66" s="8" t="s">
        <v>1711</v>
      </c>
      <c r="G66" s="18" t="s">
        <v>1295</v>
      </c>
      <c r="H66" s="8" t="s">
        <v>97</v>
      </c>
    </row>
    <row r="67" spans="1:8" ht="30" hidden="1" customHeight="1" x14ac:dyDescent="0.3">
      <c r="A67" s="44">
        <f t="shared" si="1"/>
        <v>63</v>
      </c>
      <c r="B67" s="8" t="str">
        <f>CONCATENATE(Employees[[#This Row],[Lastname]]," ",Employees[[#This Row],[Firstname]], " ",LEFT(Employees[[#This Row],[Middlename]],1),IF(ISBLANK(Employees[[#This Row],[Middlename]])," ","."))</f>
        <v>AUSTRIA KIM E.</v>
      </c>
      <c r="C67" s="8" t="s">
        <v>1044</v>
      </c>
      <c r="D67" s="8" t="s">
        <v>1046</v>
      </c>
      <c r="E67" s="8" t="s">
        <v>930</v>
      </c>
      <c r="F67" s="8" t="s">
        <v>1045</v>
      </c>
      <c r="G67" s="8" t="s">
        <v>2008</v>
      </c>
      <c r="H67" s="8" t="s">
        <v>97</v>
      </c>
    </row>
    <row r="68" spans="1:8" ht="30" hidden="1" customHeight="1" x14ac:dyDescent="0.3">
      <c r="A68" s="44">
        <f t="shared" si="1"/>
        <v>64</v>
      </c>
      <c r="B68" s="8" t="str">
        <f>CONCATENATE(Employees[[#This Row],[Lastname]]," ",Employees[[#This Row],[Firstname]], " ",LEFT(Employees[[#This Row],[Middlename]],1),IF(ISBLANK(Employees[[#This Row],[Middlename]])," ","."))</f>
        <v>AYCARDO JOEL M.</v>
      </c>
      <c r="C68" s="8" t="s">
        <v>977</v>
      </c>
      <c r="D68" s="8" t="s">
        <v>794</v>
      </c>
      <c r="E68" s="8" t="s">
        <v>966</v>
      </c>
      <c r="F68" s="8" t="s">
        <v>973</v>
      </c>
      <c r="G68" s="8" t="s">
        <v>2008</v>
      </c>
      <c r="H68" s="8" t="s">
        <v>978</v>
      </c>
    </row>
    <row r="69" spans="1:8" ht="30" hidden="1" customHeight="1" x14ac:dyDescent="0.3">
      <c r="A69" s="44">
        <f t="shared" si="1"/>
        <v>65</v>
      </c>
      <c r="B69" s="8" t="str">
        <f>CONCATENATE(Employees[[#This Row],[Lastname]]," ",Employees[[#This Row],[Firstname]], " ",LEFT(Employees[[#This Row],[Middlename]],1),IF(ISBLANK(Employees[[#This Row],[Middlename]])," ","."))</f>
        <v>AYCARDO PILILLA V.</v>
      </c>
      <c r="C69" s="8" t="s">
        <v>977</v>
      </c>
      <c r="D69" s="8" t="s">
        <v>1065</v>
      </c>
      <c r="E69" s="8" t="s">
        <v>726</v>
      </c>
      <c r="F69" s="8" t="s">
        <v>1295</v>
      </c>
      <c r="G69" s="18" t="s">
        <v>1295</v>
      </c>
      <c r="H69" s="8" t="s">
        <v>1066</v>
      </c>
    </row>
    <row r="70" spans="1:8" ht="30" hidden="1" customHeight="1" x14ac:dyDescent="0.3">
      <c r="A70" s="44">
        <f t="shared" ref="A70:A101" si="2">A69+1</f>
        <v>66</v>
      </c>
      <c r="B70" s="8" t="str">
        <f>CONCATENATE(Employees[[#This Row],[Lastname]]," ",Employees[[#This Row],[Firstname]], " ",LEFT(Employees[[#This Row],[Middlename]],1),IF(ISBLANK(Employees[[#This Row],[Middlename]])," ","."))</f>
        <v>AYCARDO PILILLA V.</v>
      </c>
      <c r="C70" s="8" t="s">
        <v>977</v>
      </c>
      <c r="D70" s="8" t="s">
        <v>1065</v>
      </c>
      <c r="E70" s="8" t="s">
        <v>348</v>
      </c>
      <c r="F70" s="8" t="s">
        <v>697</v>
      </c>
      <c r="G70" s="8" t="s">
        <v>2008</v>
      </c>
      <c r="H70" s="8" t="s">
        <v>1066</v>
      </c>
    </row>
    <row r="71" spans="1:8" ht="30" hidden="1" customHeight="1" x14ac:dyDescent="0.3">
      <c r="A71" s="44">
        <f t="shared" si="2"/>
        <v>67</v>
      </c>
      <c r="B71" s="8" t="str">
        <f>CONCATENATE(Employees[[#This Row],[Lastname]]," ",Employees[[#This Row],[Firstname]], " ",LEFT(Employees[[#This Row],[Middlename]],1),IF(ISBLANK(Employees[[#This Row],[Middlename]])," ","."))</f>
        <v>BAAS TERESITA C.</v>
      </c>
      <c r="C71" s="8" t="s">
        <v>427</v>
      </c>
      <c r="D71" s="8" t="s">
        <v>428</v>
      </c>
      <c r="E71" s="8" t="s">
        <v>134</v>
      </c>
      <c r="F71" s="8" t="s">
        <v>429</v>
      </c>
      <c r="G71" s="18" t="s">
        <v>2008</v>
      </c>
      <c r="H71" s="8" t="s">
        <v>103</v>
      </c>
    </row>
    <row r="72" spans="1:8" ht="30" hidden="1" customHeight="1" x14ac:dyDescent="0.3">
      <c r="A72" s="44">
        <f t="shared" si="2"/>
        <v>68</v>
      </c>
      <c r="B72" s="8" t="str">
        <f>CONCATENATE(Employees[[#This Row],[Lastname]]," ",Employees[[#This Row],[Firstname]], " ",LEFT(Employees[[#This Row],[Middlename]],1),IF(ISBLANK(Employees[[#This Row],[Middlename]])," ","."))</f>
        <v>BALBUENA KRISNA MIGUELA S.</v>
      </c>
      <c r="C72" s="8" t="s">
        <v>1395</v>
      </c>
      <c r="D72" s="8" t="s">
        <v>1396</v>
      </c>
      <c r="E72" s="8" t="s">
        <v>161</v>
      </c>
      <c r="F72" s="8" t="s">
        <v>1295</v>
      </c>
      <c r="G72" s="18" t="s">
        <v>1295</v>
      </c>
      <c r="H72" s="8" t="s">
        <v>1717</v>
      </c>
    </row>
    <row r="73" spans="1:8" ht="30" hidden="1" customHeight="1" x14ac:dyDescent="0.3">
      <c r="A73" s="44">
        <f t="shared" si="2"/>
        <v>69</v>
      </c>
      <c r="B73" s="8" t="str">
        <f>CONCATENATE(Employees[[#This Row],[Lastname]]," ",Employees[[#This Row],[Firstname]], " ",LEFT(Employees[[#This Row],[Middlename]],1),IF(ISBLANK(Employees[[#This Row],[Middlename]])," ","."))</f>
        <v>BANICO PILAR B.</v>
      </c>
      <c r="C73" s="8" t="s">
        <v>573</v>
      </c>
      <c r="D73" s="8" t="s">
        <v>574</v>
      </c>
      <c r="E73" s="8" t="s">
        <v>804</v>
      </c>
      <c r="F73" s="8" t="s">
        <v>198</v>
      </c>
      <c r="G73" s="18" t="s">
        <v>2008</v>
      </c>
      <c r="H73" s="8" t="s">
        <v>369</v>
      </c>
    </row>
    <row r="74" spans="1:8" ht="30" hidden="1" customHeight="1" x14ac:dyDescent="0.3">
      <c r="A74" s="44">
        <f t="shared" si="2"/>
        <v>70</v>
      </c>
      <c r="B74" s="8" t="str">
        <f>CONCATENATE(Employees[[#This Row],[Lastname]]," ",Employees[[#This Row],[Firstname]], " ",LEFT(Employees[[#This Row],[Middlename]],1),IF(ISBLANK(Employees[[#This Row],[Middlename]])," ","."))</f>
        <v>BAROA JONA A.</v>
      </c>
      <c r="C74" s="8" t="s">
        <v>1397</v>
      </c>
      <c r="D74" s="8" t="s">
        <v>1398</v>
      </c>
      <c r="E74" s="8" t="s">
        <v>286</v>
      </c>
      <c r="F74" s="8" t="s">
        <v>1295</v>
      </c>
      <c r="G74" s="18" t="s">
        <v>1295</v>
      </c>
      <c r="H74" s="8" t="s">
        <v>978</v>
      </c>
    </row>
    <row r="75" spans="1:8" ht="30" hidden="1" customHeight="1" x14ac:dyDescent="0.3">
      <c r="A75" s="44">
        <f t="shared" si="2"/>
        <v>71</v>
      </c>
      <c r="B75" s="8" t="str">
        <f>CONCATENATE(Employees[[#This Row],[Lastname]]," ",Employees[[#This Row],[Firstname]], " ",LEFT(Employees[[#This Row],[Middlename]],1),IF(ISBLANK(Employees[[#This Row],[Middlename]])," ","."))</f>
        <v>BATHAN ELVIRA R.</v>
      </c>
      <c r="C75" s="8" t="s">
        <v>1399</v>
      </c>
      <c r="D75" s="8" t="s">
        <v>502</v>
      </c>
      <c r="E75" s="8" t="s">
        <v>560</v>
      </c>
      <c r="F75" s="8" t="s">
        <v>1295</v>
      </c>
      <c r="G75" s="18" t="s">
        <v>1295</v>
      </c>
      <c r="H75" s="8" t="s">
        <v>1713</v>
      </c>
    </row>
    <row r="76" spans="1:8" ht="30" hidden="1" customHeight="1" x14ac:dyDescent="0.3">
      <c r="A76" s="44">
        <f t="shared" si="2"/>
        <v>72</v>
      </c>
      <c r="B76" s="8" t="str">
        <f>CONCATENATE(Employees[[#This Row],[Lastname]]," ",Employees[[#This Row],[Firstname]], " ",LEFT(Employees[[#This Row],[Middlename]],1),IF(ISBLANK(Employees[[#This Row],[Middlename]])," ","."))</f>
        <v>BATINO CLARO C.</v>
      </c>
      <c r="C76" s="8" t="s">
        <v>986</v>
      </c>
      <c r="D76" s="8" t="s">
        <v>1400</v>
      </c>
      <c r="E76" s="8" t="s">
        <v>1401</v>
      </c>
      <c r="F76" s="8" t="s">
        <v>1295</v>
      </c>
      <c r="G76" s="18" t="s">
        <v>1295</v>
      </c>
      <c r="H76" s="8" t="s">
        <v>1294</v>
      </c>
    </row>
    <row r="77" spans="1:8" ht="30" hidden="1" customHeight="1" x14ac:dyDescent="0.3">
      <c r="A77" s="44">
        <f t="shared" si="2"/>
        <v>73</v>
      </c>
      <c r="B77" s="8" t="str">
        <f>CONCATENATE(Employees[[#This Row],[Lastname]]," ",Employees[[#This Row],[Firstname]], " ",LEFT(Employees[[#This Row],[Middlename]],1),IF(ISBLANK(Employees[[#This Row],[Middlename]])," ","."))</f>
        <v>BATINO FELISA C.</v>
      </c>
      <c r="C77" s="8" t="s">
        <v>986</v>
      </c>
      <c r="D77" s="8" t="s">
        <v>987</v>
      </c>
      <c r="E77" s="8" t="s">
        <v>134</v>
      </c>
      <c r="F77" s="8" t="s">
        <v>988</v>
      </c>
      <c r="G77" s="8" t="s">
        <v>2008</v>
      </c>
      <c r="H77" s="8" t="s">
        <v>135</v>
      </c>
    </row>
    <row r="78" spans="1:8" ht="30" hidden="1" customHeight="1" x14ac:dyDescent="0.3">
      <c r="A78" s="44">
        <f t="shared" si="2"/>
        <v>74</v>
      </c>
      <c r="B78" s="8" t="str">
        <f>CONCATENATE(Employees[[#This Row],[Lastname]]," ",Employees[[#This Row],[Firstname]], " ",LEFT(Employees[[#This Row],[Middlename]],1),IF(ISBLANK(Employees[[#This Row],[Middlename]])," ","."))</f>
        <v>BAURILE LOURDES Q.</v>
      </c>
      <c r="C78" s="8" t="s">
        <v>277</v>
      </c>
      <c r="D78" s="8" t="s">
        <v>278</v>
      </c>
      <c r="E78" s="8" t="s">
        <v>279</v>
      </c>
      <c r="F78" s="8" t="s">
        <v>125</v>
      </c>
      <c r="G78" s="18" t="s">
        <v>2008</v>
      </c>
      <c r="H78" s="8" t="s">
        <v>199</v>
      </c>
    </row>
    <row r="79" spans="1:8" ht="30" hidden="1" customHeight="1" x14ac:dyDescent="0.3">
      <c r="A79" s="44">
        <f t="shared" si="2"/>
        <v>75</v>
      </c>
      <c r="B79" s="8" t="str">
        <f>CONCATENATE(Employees[[#This Row],[Lastname]]," ",Employees[[#This Row],[Firstname]], " ",LEFT(Employees[[#This Row],[Middlename]],1),IF(ISBLANK(Employees[[#This Row],[Middlename]])," ","."))</f>
        <v>BAUTISTA JANICE M.</v>
      </c>
      <c r="C79" s="8" t="s">
        <v>804</v>
      </c>
      <c r="D79" s="8" t="s">
        <v>1290</v>
      </c>
      <c r="E79" s="8" t="s">
        <v>143</v>
      </c>
      <c r="F79" s="8" t="s">
        <v>198</v>
      </c>
      <c r="G79" s="18" t="s">
        <v>2008</v>
      </c>
      <c r="H79" s="8" t="s">
        <v>103</v>
      </c>
    </row>
    <row r="80" spans="1:8" ht="30" hidden="1" customHeight="1" x14ac:dyDescent="0.3">
      <c r="A80" s="44">
        <f t="shared" si="2"/>
        <v>76</v>
      </c>
      <c r="B80" s="8" t="str">
        <f>CONCATENATE(Employees[[#This Row],[Lastname]]," ",Employees[[#This Row],[Firstname]], " ",LEFT(Employees[[#This Row],[Middlename]],1),IF(ISBLANK(Employees[[#This Row],[Middlename]])," ","."))</f>
        <v xml:space="preserve">BAY AMIE  </v>
      </c>
      <c r="C80" s="8" t="s">
        <v>881</v>
      </c>
      <c r="D80" s="8" t="s">
        <v>1402</v>
      </c>
      <c r="E80" s="8"/>
      <c r="F80" s="8" t="s">
        <v>1295</v>
      </c>
      <c r="G80" s="18" t="s">
        <v>1295</v>
      </c>
      <c r="H80" s="8" t="s">
        <v>291</v>
      </c>
    </row>
    <row r="81" spans="1:8" ht="30" hidden="1" customHeight="1" x14ac:dyDescent="0.3">
      <c r="A81" s="44">
        <f t="shared" si="2"/>
        <v>77</v>
      </c>
      <c r="B81" s="8" t="str">
        <f>CONCATENATE(Employees[[#This Row],[Lastname]]," ",Employees[[#This Row],[Firstname]], " ",LEFT(Employees[[#This Row],[Middlename]],1),IF(ISBLANK(Employees[[#This Row],[Middlename]])," ","."))</f>
        <v>BAYANI MACY A.</v>
      </c>
      <c r="C81" s="8" t="s">
        <v>1131</v>
      </c>
      <c r="D81" s="8" t="s">
        <v>1132</v>
      </c>
      <c r="E81" s="8" t="s">
        <v>88</v>
      </c>
      <c r="F81" s="18" t="s">
        <v>1719</v>
      </c>
      <c r="G81" s="18" t="s">
        <v>1295</v>
      </c>
      <c r="H81" s="8"/>
    </row>
    <row r="82" spans="1:8" ht="30" hidden="1" customHeight="1" x14ac:dyDescent="0.3">
      <c r="A82" s="44">
        <f t="shared" si="2"/>
        <v>78</v>
      </c>
      <c r="B82" s="8" t="str">
        <f>CONCATENATE(Employees[[#This Row],[Lastname]]," ",Employees[[#This Row],[Firstname]], " ",LEFT(Employees[[#This Row],[Middlename]],1),IF(ISBLANK(Employees[[#This Row],[Middlename]])," ","."))</f>
        <v>BAYBAY ARNOLD C.</v>
      </c>
      <c r="C82" s="8" t="s">
        <v>187</v>
      </c>
      <c r="D82" s="8" t="s">
        <v>1403</v>
      </c>
      <c r="E82" s="8" t="s">
        <v>241</v>
      </c>
      <c r="F82" s="8" t="s">
        <v>1295</v>
      </c>
      <c r="G82" s="18" t="s">
        <v>1295</v>
      </c>
      <c r="H82" s="8" t="s">
        <v>291</v>
      </c>
    </row>
    <row r="83" spans="1:8" ht="30" hidden="1" customHeight="1" x14ac:dyDescent="0.3">
      <c r="A83" s="44">
        <f t="shared" si="2"/>
        <v>79</v>
      </c>
      <c r="B83" s="8" t="str">
        <f>CONCATENATE(Employees[[#This Row],[Lastname]]," ",Employees[[#This Row],[Firstname]], " ",LEFT(Employees[[#This Row],[Middlename]],1),IF(ISBLANK(Employees[[#This Row],[Middlename]])," ","."))</f>
        <v>BAYBAY JOLINA S.</v>
      </c>
      <c r="C83" s="8" t="s">
        <v>187</v>
      </c>
      <c r="D83" s="8" t="s">
        <v>1231</v>
      </c>
      <c r="E83" s="8" t="s">
        <v>161</v>
      </c>
      <c r="F83" s="8" t="s">
        <v>125</v>
      </c>
      <c r="G83" s="18" t="s">
        <v>2008</v>
      </c>
      <c r="H83" s="18" t="s">
        <v>141</v>
      </c>
    </row>
    <row r="84" spans="1:8" ht="30" hidden="1" customHeight="1" x14ac:dyDescent="0.3">
      <c r="A84" s="44">
        <f t="shared" si="2"/>
        <v>80</v>
      </c>
      <c r="B84" s="8" t="str">
        <f>CONCATENATE(Employees[[#This Row],[Lastname]]," ",Employees[[#This Row],[Firstname]], " ",LEFT(Employees[[#This Row],[Middlename]],1),IF(ISBLANK(Employees[[#This Row],[Middlename]])," ","."))</f>
        <v>BAYBAY LINDA G.</v>
      </c>
      <c r="C84" s="8" t="s">
        <v>187</v>
      </c>
      <c r="D84" s="8" t="s">
        <v>351</v>
      </c>
      <c r="E84" s="8" t="s">
        <v>860</v>
      </c>
      <c r="F84" s="8" t="s">
        <v>352</v>
      </c>
      <c r="G84" s="8" t="s">
        <v>2008</v>
      </c>
      <c r="H84" s="8" t="s">
        <v>540</v>
      </c>
    </row>
    <row r="85" spans="1:8" ht="30" hidden="1" customHeight="1" x14ac:dyDescent="0.3">
      <c r="A85" s="44">
        <f t="shared" si="2"/>
        <v>81</v>
      </c>
      <c r="B85" s="8" t="str">
        <f>CONCATENATE(Employees[[#This Row],[Lastname]]," ",Employees[[#This Row],[Firstname]], " ",LEFT(Employees[[#This Row],[Middlename]],1),IF(ISBLANK(Employees[[#This Row],[Middlename]])," ","."))</f>
        <v>BAYBAY LOLITA B.</v>
      </c>
      <c r="C85" s="8" t="s">
        <v>187</v>
      </c>
      <c r="D85" s="8" t="s">
        <v>332</v>
      </c>
      <c r="E85" s="8" t="s">
        <v>253</v>
      </c>
      <c r="F85" s="8" t="s">
        <v>120</v>
      </c>
      <c r="G85" s="18" t="s">
        <v>2008</v>
      </c>
      <c r="H85" s="8" t="s">
        <v>442</v>
      </c>
    </row>
    <row r="86" spans="1:8" ht="30" hidden="1" customHeight="1" x14ac:dyDescent="0.3">
      <c r="A86" s="44">
        <f t="shared" si="2"/>
        <v>82</v>
      </c>
      <c r="B86" s="8" t="str">
        <f>CONCATENATE(Employees[[#This Row],[Lastname]]," ",Employees[[#This Row],[Firstname]], " ",LEFT(Employees[[#This Row],[Middlename]],1),IF(ISBLANK(Employees[[#This Row],[Middlename]])," ","."))</f>
        <v>BAYBAY MA. PAZ R.</v>
      </c>
      <c r="C86" s="8" t="s">
        <v>187</v>
      </c>
      <c r="D86" s="8" t="s">
        <v>342</v>
      </c>
      <c r="E86" s="8" t="s">
        <v>333</v>
      </c>
      <c r="F86" s="8" t="s">
        <v>343</v>
      </c>
      <c r="G86" s="18" t="s">
        <v>2008</v>
      </c>
      <c r="H86" s="8" t="s">
        <v>126</v>
      </c>
    </row>
    <row r="87" spans="1:8" ht="30" hidden="1" customHeight="1" x14ac:dyDescent="0.3">
      <c r="A87" s="44">
        <f t="shared" si="2"/>
        <v>83</v>
      </c>
      <c r="B87" s="8" t="str">
        <f>CONCATENATE(Employees[[#This Row],[Lastname]]," ",Employees[[#This Row],[Firstname]], " ",LEFT(Employees[[#This Row],[Middlename]],1),IF(ISBLANK(Employees[[#This Row],[Middlename]])," ","."))</f>
        <v>BAYBAY MA. ROSA A.</v>
      </c>
      <c r="C87" s="8" t="s">
        <v>187</v>
      </c>
      <c r="D87" s="8" t="s">
        <v>188</v>
      </c>
      <c r="E87" s="8" t="s">
        <v>88</v>
      </c>
      <c r="F87" s="8" t="s">
        <v>125</v>
      </c>
      <c r="G87" s="18" t="s">
        <v>2008</v>
      </c>
      <c r="H87" s="8" t="s">
        <v>97</v>
      </c>
    </row>
    <row r="88" spans="1:8" ht="30" hidden="1" customHeight="1" x14ac:dyDescent="0.3">
      <c r="A88" s="44">
        <f t="shared" si="2"/>
        <v>84</v>
      </c>
      <c r="B88" s="8" t="str">
        <f>CONCATENATE(Employees[[#This Row],[Lastname]]," ",Employees[[#This Row],[Firstname]], " ",LEFT(Employees[[#This Row],[Middlename]],1),IF(ISBLANK(Employees[[#This Row],[Middlename]])," ","."))</f>
        <v xml:space="preserve">BAYBAY MARCELO  </v>
      </c>
      <c r="C88" s="8" t="s">
        <v>187</v>
      </c>
      <c r="D88" s="8" t="s">
        <v>975</v>
      </c>
      <c r="E88" s="8"/>
      <c r="F88" s="8" t="s">
        <v>198</v>
      </c>
      <c r="G88" s="18" t="s">
        <v>2008</v>
      </c>
      <c r="H88" s="8" t="s">
        <v>126</v>
      </c>
    </row>
    <row r="89" spans="1:8" ht="30" hidden="1" customHeight="1" x14ac:dyDescent="0.3">
      <c r="A89" s="44">
        <f t="shared" si="2"/>
        <v>85</v>
      </c>
      <c r="B89" s="8" t="str">
        <f>CONCATENATE(Employees[[#This Row],[Lastname]]," ",Employees[[#This Row],[Firstname]], " ",LEFT(Employees[[#This Row],[Middlename]],1),IF(ISBLANK(Employees[[#This Row],[Middlename]])," ","."))</f>
        <v>BAYHON GEORGE G.</v>
      </c>
      <c r="C89" s="8" t="s">
        <v>98</v>
      </c>
      <c r="D89" s="8" t="s">
        <v>470</v>
      </c>
      <c r="E89" s="8" t="s">
        <v>166</v>
      </c>
      <c r="F89" s="8" t="s">
        <v>198</v>
      </c>
      <c r="G89" s="18" t="s">
        <v>2008</v>
      </c>
      <c r="H89" s="8" t="s">
        <v>466</v>
      </c>
    </row>
    <row r="90" spans="1:8" ht="30" hidden="1" customHeight="1" x14ac:dyDescent="0.3">
      <c r="A90" s="44">
        <f t="shared" si="2"/>
        <v>86</v>
      </c>
      <c r="B90" s="8" t="str">
        <f>CONCATENATE(Employees[[#This Row],[Lastname]]," ",Employees[[#This Row],[Firstname]], " ",LEFT(Employees[[#This Row],[Middlename]],1),IF(ISBLANK(Employees[[#This Row],[Middlename]])," ","."))</f>
        <v>BAYHON LUISITO G.</v>
      </c>
      <c r="C90" s="8" t="s">
        <v>98</v>
      </c>
      <c r="D90" s="8" t="s">
        <v>1000</v>
      </c>
      <c r="E90" s="8" t="s">
        <v>166</v>
      </c>
      <c r="F90" s="18" t="s">
        <v>884</v>
      </c>
      <c r="G90" s="18" t="s">
        <v>2008</v>
      </c>
      <c r="H90" s="18" t="s">
        <v>978</v>
      </c>
    </row>
    <row r="91" spans="1:8" ht="30" hidden="1" customHeight="1" x14ac:dyDescent="0.3">
      <c r="A91" s="44">
        <f t="shared" si="2"/>
        <v>87</v>
      </c>
      <c r="B91" s="8" t="str">
        <f>CONCATENATE(Employees[[#This Row],[Lastname]]," ",Employees[[#This Row],[Firstname]], " ",LEFT(Employees[[#This Row],[Middlename]],1),IF(ISBLANK(Employees[[#This Row],[Middlename]])," ","."))</f>
        <v xml:space="preserve">BAYHON VIOLETA  </v>
      </c>
      <c r="C91" s="8" t="s">
        <v>98</v>
      </c>
      <c r="D91" s="8" t="s">
        <v>99</v>
      </c>
      <c r="E91" s="8"/>
      <c r="F91" s="8" t="s">
        <v>198</v>
      </c>
      <c r="G91" s="18" t="s">
        <v>2008</v>
      </c>
      <c r="H91" s="8" t="s">
        <v>97</v>
      </c>
    </row>
    <row r="92" spans="1:8" ht="30" hidden="1" customHeight="1" x14ac:dyDescent="0.3">
      <c r="A92" s="44">
        <f t="shared" si="2"/>
        <v>88</v>
      </c>
      <c r="B92" s="8" t="str">
        <f>CONCATENATE(Employees[[#This Row],[Lastname]]," ",Employees[[#This Row],[Firstname]], " ",LEFT(Employees[[#This Row],[Middlename]],1),IF(ISBLANK(Employees[[#This Row],[Middlename]])," ","."))</f>
        <v>BAYLA EVANGELINE C.</v>
      </c>
      <c r="C92" s="8" t="s">
        <v>207</v>
      </c>
      <c r="D92" s="8" t="s">
        <v>208</v>
      </c>
      <c r="E92" s="8" t="s">
        <v>134</v>
      </c>
      <c r="F92" s="8" t="s">
        <v>198</v>
      </c>
      <c r="G92" s="18" t="s">
        <v>2008</v>
      </c>
      <c r="H92" s="8" t="s">
        <v>745</v>
      </c>
    </row>
    <row r="93" spans="1:8" ht="30" hidden="1" customHeight="1" x14ac:dyDescent="0.3">
      <c r="A93" s="44">
        <f t="shared" si="2"/>
        <v>89</v>
      </c>
      <c r="B93" s="8" t="str">
        <f>CONCATENATE(Employees[[#This Row],[Lastname]]," ",Employees[[#This Row],[Firstname]], " ",LEFT(Employees[[#This Row],[Middlename]],1),IF(ISBLANK(Employees[[#This Row],[Middlename]])," ","."))</f>
        <v>BAYOT ANABEL D.</v>
      </c>
      <c r="C93" s="8" t="s">
        <v>345</v>
      </c>
      <c r="D93" s="8" t="s">
        <v>392</v>
      </c>
      <c r="E93" s="8" t="s">
        <v>119</v>
      </c>
      <c r="F93" s="8" t="s">
        <v>393</v>
      </c>
      <c r="G93" s="8" t="s">
        <v>2008</v>
      </c>
      <c r="H93" s="8" t="s">
        <v>103</v>
      </c>
    </row>
    <row r="94" spans="1:8" ht="30" hidden="1" customHeight="1" x14ac:dyDescent="0.3">
      <c r="A94" s="44">
        <f t="shared" si="2"/>
        <v>90</v>
      </c>
      <c r="B94" s="8" t="str">
        <f>CONCATENATE(Employees[[#This Row],[Lastname]]," ",Employees[[#This Row],[Firstname]], " ",LEFT(Employees[[#This Row],[Middlename]],1),IF(ISBLANK(Employees[[#This Row],[Middlename]])," ","."))</f>
        <v>BAYOT ANISIA P.</v>
      </c>
      <c r="C94" s="8" t="s">
        <v>345</v>
      </c>
      <c r="D94" s="8" t="s">
        <v>398</v>
      </c>
      <c r="E94" s="8" t="s">
        <v>124</v>
      </c>
      <c r="F94" s="8" t="s">
        <v>198</v>
      </c>
      <c r="G94" s="18" t="s">
        <v>2008</v>
      </c>
      <c r="H94" s="8" t="s">
        <v>103</v>
      </c>
    </row>
    <row r="95" spans="1:8" ht="30" hidden="1" customHeight="1" x14ac:dyDescent="0.3">
      <c r="A95" s="44">
        <f t="shared" si="2"/>
        <v>91</v>
      </c>
      <c r="B95" s="8" t="str">
        <f>CONCATENATE(Employees[[#This Row],[Lastname]]," ",Employees[[#This Row],[Firstname]], " ",LEFT(Employees[[#This Row],[Middlename]],1),IF(ISBLANK(Employees[[#This Row],[Middlename]])," ","."))</f>
        <v>BAYOT ELAINE B.</v>
      </c>
      <c r="C95" s="8" t="s">
        <v>345</v>
      </c>
      <c r="D95" s="8" t="s">
        <v>346</v>
      </c>
      <c r="E95" s="8" t="s">
        <v>1404</v>
      </c>
      <c r="F95" s="8" t="s">
        <v>96</v>
      </c>
      <c r="G95" s="8" t="s">
        <v>2008</v>
      </c>
      <c r="H95" s="8" t="s">
        <v>97</v>
      </c>
    </row>
    <row r="96" spans="1:8" ht="30" hidden="1" customHeight="1" x14ac:dyDescent="0.3">
      <c r="A96" s="44">
        <f t="shared" si="2"/>
        <v>92</v>
      </c>
      <c r="B96" s="8" t="str">
        <f>CONCATENATE(Employees[[#This Row],[Lastname]]," ",Employees[[#This Row],[Firstname]], " ",LEFT(Employees[[#This Row],[Middlename]],1),IF(ISBLANK(Employees[[#This Row],[Middlename]])," ","."))</f>
        <v>BAYOT MERCED M.</v>
      </c>
      <c r="C96" s="8" t="s">
        <v>345</v>
      </c>
      <c r="D96" s="8" t="s">
        <v>754</v>
      </c>
      <c r="E96" s="8" t="s">
        <v>84</v>
      </c>
      <c r="F96" s="8" t="s">
        <v>198</v>
      </c>
      <c r="G96" s="18" t="s">
        <v>2008</v>
      </c>
      <c r="H96" s="8" t="s">
        <v>262</v>
      </c>
    </row>
    <row r="97" spans="1:8" ht="30" hidden="1" customHeight="1" x14ac:dyDescent="0.3">
      <c r="A97" s="44">
        <f t="shared" si="2"/>
        <v>93</v>
      </c>
      <c r="B97" s="8" t="str">
        <f>CONCATENATE(Employees[[#This Row],[Lastname]]," ",Employees[[#This Row],[Firstname]], " ",LEFT(Employees[[#This Row],[Middlename]],1),IF(ISBLANK(Employees[[#This Row],[Middlename]])," ","."))</f>
        <v>BAYOT RUMER M.</v>
      </c>
      <c r="C97" s="8" t="s">
        <v>345</v>
      </c>
      <c r="D97" s="8" t="s">
        <v>472</v>
      </c>
      <c r="E97" s="8" t="s">
        <v>84</v>
      </c>
      <c r="F97" s="8" t="s">
        <v>125</v>
      </c>
      <c r="G97" s="18" t="s">
        <v>2008</v>
      </c>
      <c r="H97" s="8" t="s">
        <v>466</v>
      </c>
    </row>
    <row r="98" spans="1:8" ht="30" hidden="1" customHeight="1" x14ac:dyDescent="0.3">
      <c r="A98" s="44">
        <f t="shared" si="2"/>
        <v>94</v>
      </c>
      <c r="B98" s="8" t="str">
        <f>CONCATENATE(Employees[[#This Row],[Lastname]]," ",Employees[[#This Row],[Firstname]], " ",LEFT(Employees[[#This Row],[Middlename]],1),IF(ISBLANK(Employees[[#This Row],[Middlename]])," ","."))</f>
        <v>BELOSTRINO JULIETA P.</v>
      </c>
      <c r="C98" s="8" t="s">
        <v>1405</v>
      </c>
      <c r="D98" s="8" t="s">
        <v>448</v>
      </c>
      <c r="E98" s="8" t="s">
        <v>124</v>
      </c>
      <c r="F98" s="8" t="s">
        <v>1295</v>
      </c>
      <c r="G98" s="18" t="s">
        <v>1295</v>
      </c>
      <c r="H98" s="8" t="s">
        <v>540</v>
      </c>
    </row>
    <row r="99" spans="1:8" ht="30" hidden="1" customHeight="1" x14ac:dyDescent="0.3">
      <c r="A99" s="44">
        <f t="shared" si="2"/>
        <v>95</v>
      </c>
      <c r="B99" s="8" t="str">
        <f>CONCATENATE(Employees[[#This Row],[Lastname]]," ",Employees[[#This Row],[Firstname]], " ",LEFT(Employees[[#This Row],[Middlename]],1),IF(ISBLANK(Employees[[#This Row],[Middlename]])," ","."))</f>
        <v>BERGADO MARILOU B.</v>
      </c>
      <c r="C99" s="8" t="s">
        <v>1406</v>
      </c>
      <c r="D99" s="8" t="s">
        <v>620</v>
      </c>
      <c r="E99" s="8" t="s">
        <v>345</v>
      </c>
      <c r="F99" s="8" t="s">
        <v>1295</v>
      </c>
      <c r="G99" s="18" t="s">
        <v>1295</v>
      </c>
      <c r="H99" s="8" t="s">
        <v>97</v>
      </c>
    </row>
    <row r="100" spans="1:8" ht="30" hidden="1" customHeight="1" x14ac:dyDescent="0.3">
      <c r="A100" s="44">
        <f t="shared" si="2"/>
        <v>96</v>
      </c>
      <c r="B100" s="8" t="str">
        <f>CONCATENATE(Employees[[#This Row],[Lastname]]," ",Employees[[#This Row],[Firstname]], " ",LEFT(Employees[[#This Row],[Middlename]],1),IF(ISBLANK(Employees[[#This Row],[Middlename]])," ","."))</f>
        <v>BERNALDEZ MARLONE P.</v>
      </c>
      <c r="C100" s="8" t="s">
        <v>927</v>
      </c>
      <c r="D100" s="8" t="s">
        <v>928</v>
      </c>
      <c r="E100" s="8" t="s">
        <v>124</v>
      </c>
      <c r="F100" s="8" t="s">
        <v>162</v>
      </c>
      <c r="G100" s="8" t="s">
        <v>2008</v>
      </c>
      <c r="H100" s="8" t="s">
        <v>1307</v>
      </c>
    </row>
    <row r="101" spans="1:8" ht="30" hidden="1" customHeight="1" x14ac:dyDescent="0.3">
      <c r="A101" s="44">
        <f t="shared" si="2"/>
        <v>97</v>
      </c>
      <c r="B101" s="8" t="str">
        <f>CONCATENATE(Employees[[#This Row],[Lastname]]," ",Employees[[#This Row],[Firstname]], " ",LEFT(Employees[[#This Row],[Middlename]],1),IF(ISBLANK(Employees[[#This Row],[Middlename]])," ","."))</f>
        <v>BISCOCHO JULIETA G.</v>
      </c>
      <c r="C101" s="8" t="s">
        <v>447</v>
      </c>
      <c r="D101" s="8" t="s">
        <v>448</v>
      </c>
      <c r="E101" s="8" t="s">
        <v>684</v>
      </c>
      <c r="F101" s="8" t="s">
        <v>352</v>
      </c>
      <c r="G101" s="8" t="s">
        <v>2008</v>
      </c>
      <c r="H101" s="8" t="s">
        <v>103</v>
      </c>
    </row>
    <row r="102" spans="1:8" ht="30" hidden="1" customHeight="1" x14ac:dyDescent="0.3">
      <c r="A102" s="44">
        <f t="shared" ref="A102:A133" si="3">A101+1</f>
        <v>98</v>
      </c>
      <c r="B102" s="8" t="str">
        <f>CONCATENATE(Employees[[#This Row],[Lastname]]," ",Employees[[#This Row],[Firstname]], " ",LEFT(Employees[[#This Row],[Middlename]],1),IF(ISBLANK(Employees[[#This Row],[Middlename]])," ","."))</f>
        <v>BITUIN LUCKY NIKKO G.</v>
      </c>
      <c r="C102" s="8" t="s">
        <v>1407</v>
      </c>
      <c r="D102" s="8" t="s">
        <v>1408</v>
      </c>
      <c r="E102" s="8" t="s">
        <v>166</v>
      </c>
      <c r="F102" s="8" t="s">
        <v>1718</v>
      </c>
      <c r="G102" s="18" t="s">
        <v>1295</v>
      </c>
      <c r="H102" s="8" t="s">
        <v>135</v>
      </c>
    </row>
    <row r="103" spans="1:8" ht="30" hidden="1" customHeight="1" x14ac:dyDescent="0.3">
      <c r="A103" s="44">
        <f t="shared" si="3"/>
        <v>99</v>
      </c>
      <c r="B103" s="8" t="str">
        <f>CONCATENATE(Employees[[#This Row],[Lastname]]," ",Employees[[#This Row],[Firstname]], " ",LEFT(Employees[[#This Row],[Middlename]],1),IF(ISBLANK(Employees[[#This Row],[Middlename]])," ","."))</f>
        <v>BOFILL ERNA P.</v>
      </c>
      <c r="C103" s="8" t="s">
        <v>858</v>
      </c>
      <c r="D103" s="8" t="s">
        <v>857</v>
      </c>
      <c r="E103" s="8" t="s">
        <v>176</v>
      </c>
      <c r="F103" s="8" t="s">
        <v>125</v>
      </c>
      <c r="G103" s="18" t="s">
        <v>2008</v>
      </c>
      <c r="H103" s="8" t="s">
        <v>540</v>
      </c>
    </row>
    <row r="104" spans="1:8" ht="30" hidden="1" customHeight="1" x14ac:dyDescent="0.3">
      <c r="A104" s="44">
        <f t="shared" si="3"/>
        <v>100</v>
      </c>
      <c r="B104" s="8" t="str">
        <f>CONCATENATE(Employees[[#This Row],[Lastname]]," ",Employees[[#This Row],[Firstname]], " ",LEFT(Employees[[#This Row],[Middlename]],1),IF(ISBLANK(Employees[[#This Row],[Middlename]])," ","."))</f>
        <v>BORJA EDWIN G.</v>
      </c>
      <c r="C104" s="8" t="s">
        <v>253</v>
      </c>
      <c r="D104" s="8" t="s">
        <v>252</v>
      </c>
      <c r="E104" s="8" t="s">
        <v>166</v>
      </c>
      <c r="F104" s="8" t="s">
        <v>198</v>
      </c>
      <c r="G104" s="18" t="s">
        <v>2008</v>
      </c>
      <c r="H104" s="8" t="s">
        <v>243</v>
      </c>
    </row>
    <row r="105" spans="1:8" ht="30" hidden="1" customHeight="1" x14ac:dyDescent="0.3">
      <c r="A105" s="44">
        <f t="shared" si="3"/>
        <v>101</v>
      </c>
      <c r="B105" s="8" t="str">
        <f>CONCATENATE(Employees[[#This Row],[Lastname]]," ",Employees[[#This Row],[Firstname]], " ",LEFT(Employees[[#This Row],[Middlename]],1),IF(ISBLANK(Employees[[#This Row],[Middlename]])," ","."))</f>
        <v>BORJA NECY M.</v>
      </c>
      <c r="C105" s="8" t="s">
        <v>253</v>
      </c>
      <c r="D105" s="8" t="s">
        <v>611</v>
      </c>
      <c r="E105" s="8" t="s">
        <v>84</v>
      </c>
      <c r="F105" s="8" t="s">
        <v>170</v>
      </c>
      <c r="G105" s="18" t="s">
        <v>2008</v>
      </c>
      <c r="H105" s="8" t="s">
        <v>182</v>
      </c>
    </row>
    <row r="106" spans="1:8" ht="30" hidden="1" customHeight="1" x14ac:dyDescent="0.3">
      <c r="A106" s="44">
        <f t="shared" si="3"/>
        <v>102</v>
      </c>
      <c r="B106" s="8" t="str">
        <f>CONCATENATE(Employees[[#This Row],[Lastname]]," ",Employees[[#This Row],[Firstname]], " ",LEFT(Employees[[#This Row],[Middlename]],1),IF(ISBLANK(Employees[[#This Row],[Middlename]])," ","."))</f>
        <v>BRIZUELA LENIE E.</v>
      </c>
      <c r="C106" s="8" t="s">
        <v>1409</v>
      </c>
      <c r="D106" s="8" t="s">
        <v>1410</v>
      </c>
      <c r="E106" s="8" t="s">
        <v>1411</v>
      </c>
      <c r="F106" s="8" t="s">
        <v>1295</v>
      </c>
      <c r="G106" s="18" t="s">
        <v>1295</v>
      </c>
      <c r="H106" s="8" t="s">
        <v>1716</v>
      </c>
    </row>
    <row r="107" spans="1:8" ht="30" hidden="1" customHeight="1" x14ac:dyDescent="0.3">
      <c r="A107" s="44">
        <f t="shared" si="3"/>
        <v>103</v>
      </c>
      <c r="B107" s="8" t="str">
        <f>CONCATENATE(Employees[[#This Row],[Lastname]]," ",Employees[[#This Row],[Firstname]], " ",LEFT(Employees[[#This Row],[Middlename]],1),IF(ISBLANK(Employees[[#This Row],[Middlename]])," ","."))</f>
        <v>BRON FLORENCIO L.</v>
      </c>
      <c r="C107" s="8" t="s">
        <v>1412</v>
      </c>
      <c r="D107" s="8" t="s">
        <v>1413</v>
      </c>
      <c r="E107" s="8" t="s">
        <v>229</v>
      </c>
      <c r="F107" s="8" t="s">
        <v>1295</v>
      </c>
      <c r="G107" s="18" t="s">
        <v>1295</v>
      </c>
      <c r="H107" s="8" t="s">
        <v>1715</v>
      </c>
    </row>
    <row r="108" spans="1:8" ht="30" hidden="1" customHeight="1" x14ac:dyDescent="0.3">
      <c r="A108" s="44">
        <f t="shared" si="3"/>
        <v>104</v>
      </c>
      <c r="B108" s="8" t="str">
        <f>CONCATENATE(Employees[[#This Row],[Lastname]]," ",Employees[[#This Row],[Firstname]], " ",LEFT(Employees[[#This Row],[Middlename]],1),IF(ISBLANK(Employees[[#This Row],[Middlename]])," ","."))</f>
        <v>BUGARIN MA. ANA M.</v>
      </c>
      <c r="C108" s="8" t="s">
        <v>537</v>
      </c>
      <c r="D108" s="8" t="s">
        <v>538</v>
      </c>
      <c r="E108" s="8" t="s">
        <v>1335</v>
      </c>
      <c r="F108" s="8" t="s">
        <v>539</v>
      </c>
      <c r="G108" s="18" t="s">
        <v>2008</v>
      </c>
      <c r="H108" s="8" t="s">
        <v>540</v>
      </c>
    </row>
    <row r="109" spans="1:8" ht="30" hidden="1" customHeight="1" x14ac:dyDescent="0.3">
      <c r="A109" s="44">
        <f t="shared" si="3"/>
        <v>105</v>
      </c>
      <c r="B109" s="8" t="str">
        <f>CONCATENATE(Employees[[#This Row],[Lastname]]," ",Employees[[#This Row],[Firstname]], " ",LEFT(Employees[[#This Row],[Middlename]],1),IF(ISBLANK(Employees[[#This Row],[Middlename]])," ","."))</f>
        <v>BUNGCASAN REGINALDO JR. B.</v>
      </c>
      <c r="C109" s="8" t="s">
        <v>639</v>
      </c>
      <c r="D109" s="8" t="s">
        <v>640</v>
      </c>
      <c r="E109" s="8" t="s">
        <v>145</v>
      </c>
      <c r="F109" s="8" t="s">
        <v>125</v>
      </c>
      <c r="G109" s="18" t="s">
        <v>2008</v>
      </c>
      <c r="H109" s="8" t="s">
        <v>141</v>
      </c>
    </row>
    <row r="110" spans="1:8" ht="30" hidden="1" customHeight="1" x14ac:dyDescent="0.3">
      <c r="A110" s="44">
        <f t="shared" si="3"/>
        <v>106</v>
      </c>
      <c r="B110" s="8" t="str">
        <f>CONCATENATE(Employees[[#This Row],[Lastname]]," ",Employees[[#This Row],[Firstname]], " ",LEFT(Employees[[#This Row],[Middlename]],1),IF(ISBLANK(Employees[[#This Row],[Middlename]])," ","."))</f>
        <v>BURAZON CARIDAD A.</v>
      </c>
      <c r="C110" s="8" t="s">
        <v>834</v>
      </c>
      <c r="D110" s="8" t="s">
        <v>835</v>
      </c>
      <c r="E110" s="8" t="s">
        <v>286</v>
      </c>
      <c r="F110" s="8" t="s">
        <v>836</v>
      </c>
      <c r="G110" s="8" t="s">
        <v>2008</v>
      </c>
      <c r="H110" s="8" t="s">
        <v>103</v>
      </c>
    </row>
    <row r="111" spans="1:8" ht="30" hidden="1" customHeight="1" x14ac:dyDescent="0.3">
      <c r="A111" s="44">
        <f t="shared" si="3"/>
        <v>107</v>
      </c>
      <c r="B111" s="8" t="str">
        <f>CONCATENATE(Employees[[#This Row],[Lastname]]," ",Employees[[#This Row],[Firstname]], " ",LEFT(Employees[[#This Row],[Middlename]],1),IF(ISBLANK(Employees[[#This Row],[Middlename]])," ","."))</f>
        <v>BUTALON DIANNE H.</v>
      </c>
      <c r="C111" s="8" t="s">
        <v>1414</v>
      </c>
      <c r="D111" s="8" t="s">
        <v>1415</v>
      </c>
      <c r="E111" s="8" t="s">
        <v>622</v>
      </c>
      <c r="F111" s="8" t="s">
        <v>1718</v>
      </c>
      <c r="G111" s="18" t="s">
        <v>1295</v>
      </c>
      <c r="H111" s="8" t="s">
        <v>97</v>
      </c>
    </row>
    <row r="112" spans="1:8" ht="30" hidden="1" customHeight="1" x14ac:dyDescent="0.3">
      <c r="A112" s="44">
        <f t="shared" si="3"/>
        <v>108</v>
      </c>
      <c r="B112" s="8" t="str">
        <f>CONCATENATE(Employees[[#This Row],[Lastname]]," ",Employees[[#This Row],[Firstname]], " ",LEFT(Employees[[#This Row],[Middlename]],1),IF(ISBLANK(Employees[[#This Row],[Middlename]])," ","."))</f>
        <v>CABANLIT ZOSIMA M.</v>
      </c>
      <c r="C112" s="8" t="s">
        <v>1416</v>
      </c>
      <c r="D112" s="8" t="s">
        <v>1417</v>
      </c>
      <c r="E112" s="8" t="s">
        <v>84</v>
      </c>
      <c r="F112" s="8" t="s">
        <v>1295</v>
      </c>
      <c r="G112" s="18" t="s">
        <v>1295</v>
      </c>
      <c r="H112" s="8" t="s">
        <v>593</v>
      </c>
    </row>
    <row r="113" spans="1:8" ht="30" hidden="1" customHeight="1" x14ac:dyDescent="0.3">
      <c r="A113" s="44">
        <f t="shared" si="3"/>
        <v>109</v>
      </c>
      <c r="B113" s="8" t="str">
        <f>CONCATENATE(Employees[[#This Row],[Lastname]]," ",Employees[[#This Row],[Firstname]], " ",LEFT(Employees[[#This Row],[Middlename]],1),IF(ISBLANK(Employees[[#This Row],[Middlename]])," ","."))</f>
        <v>CABANTING AIRA P.</v>
      </c>
      <c r="C113" s="8" t="s">
        <v>1418</v>
      </c>
      <c r="D113" s="8" t="s">
        <v>1419</v>
      </c>
      <c r="E113" s="8" t="s">
        <v>582</v>
      </c>
      <c r="F113" s="8" t="s">
        <v>1711</v>
      </c>
      <c r="G113" s="18" t="s">
        <v>1295</v>
      </c>
      <c r="H113" s="8" t="s">
        <v>97</v>
      </c>
    </row>
    <row r="114" spans="1:8" ht="30" hidden="1" customHeight="1" x14ac:dyDescent="0.3">
      <c r="A114" s="44">
        <f t="shared" si="3"/>
        <v>110</v>
      </c>
      <c r="B114" s="8" t="str">
        <f>CONCATENATE(Employees[[#This Row],[Lastname]]," ",Employees[[#This Row],[Firstname]], " ",LEFT(Employees[[#This Row],[Middlename]],1),IF(ISBLANK(Employees[[#This Row],[Middlename]])," ","."))</f>
        <v>CACAO ANDREA F.</v>
      </c>
      <c r="C114" s="8" t="s">
        <v>237</v>
      </c>
      <c r="D114" s="8" t="s">
        <v>238</v>
      </c>
      <c r="E114" s="8" t="s">
        <v>239</v>
      </c>
      <c r="F114" s="8" t="s">
        <v>212</v>
      </c>
      <c r="G114" s="18" t="s">
        <v>2008</v>
      </c>
      <c r="H114" s="8" t="s">
        <v>213</v>
      </c>
    </row>
    <row r="115" spans="1:8" ht="30" hidden="1" customHeight="1" x14ac:dyDescent="0.3">
      <c r="A115" s="44">
        <f t="shared" si="3"/>
        <v>111</v>
      </c>
      <c r="B115" s="8" t="str">
        <f>CONCATENATE(Employees[[#This Row],[Lastname]]," ",Employees[[#This Row],[Firstname]], " ",LEFT(Employees[[#This Row],[Middlename]],1),IF(ISBLANK(Employees[[#This Row],[Middlename]])," ","."))</f>
        <v>CAGUICLA JO HAENA D.</v>
      </c>
      <c r="C115" s="8" t="s">
        <v>1420</v>
      </c>
      <c r="D115" s="8" t="s">
        <v>1421</v>
      </c>
      <c r="E115" s="8" t="s">
        <v>119</v>
      </c>
      <c r="F115" s="8" t="s">
        <v>1719</v>
      </c>
      <c r="G115" s="8" t="s">
        <v>1712</v>
      </c>
      <c r="H115" s="8"/>
    </row>
    <row r="116" spans="1:8" ht="30" hidden="1" customHeight="1" x14ac:dyDescent="0.3">
      <c r="A116" s="44">
        <f t="shared" si="3"/>
        <v>112</v>
      </c>
      <c r="B116" s="8" t="str">
        <f>CONCATENATE(Employees[[#This Row],[Lastname]]," ",Employees[[#This Row],[Firstname]], " ",LEFT(Employees[[#This Row],[Middlename]],1),IF(ISBLANK(Employees[[#This Row],[Middlename]])," ","."))</f>
        <v>CAGUITLA ELSA A.</v>
      </c>
      <c r="C116" s="8" t="s">
        <v>1422</v>
      </c>
      <c r="D116" s="8" t="s">
        <v>676</v>
      </c>
      <c r="E116" s="8" t="s">
        <v>286</v>
      </c>
      <c r="F116" s="8" t="s">
        <v>1295</v>
      </c>
      <c r="G116" s="18" t="s">
        <v>1295</v>
      </c>
      <c r="H116" s="8" t="s">
        <v>199</v>
      </c>
    </row>
    <row r="117" spans="1:8" ht="30" hidden="1" customHeight="1" x14ac:dyDescent="0.3">
      <c r="A117" s="44">
        <f t="shared" si="3"/>
        <v>113</v>
      </c>
      <c r="B117" s="8" t="str">
        <f>CONCATENATE(Employees[[#This Row],[Lastname]]," ",Employees[[#This Row],[Firstname]], " ",LEFT(Employees[[#This Row],[Middlename]],1),IF(ISBLANK(Employees[[#This Row],[Middlename]])," ","."))</f>
        <v>CAGUITLA GEMINIANO M.</v>
      </c>
      <c r="C117" s="8" t="s">
        <v>1422</v>
      </c>
      <c r="D117" s="8" t="s">
        <v>1423</v>
      </c>
      <c r="E117" s="8" t="s">
        <v>323</v>
      </c>
      <c r="F117" s="8" t="s">
        <v>1295</v>
      </c>
      <c r="G117" s="18" t="s">
        <v>1295</v>
      </c>
      <c r="H117" s="8" t="s">
        <v>291</v>
      </c>
    </row>
    <row r="118" spans="1:8" ht="30" hidden="1" customHeight="1" x14ac:dyDescent="0.3">
      <c r="A118" s="44">
        <f t="shared" si="3"/>
        <v>114</v>
      </c>
      <c r="B118" s="8" t="str">
        <f>CONCATENATE(Employees[[#This Row],[Lastname]]," ",Employees[[#This Row],[Firstname]], " ",LEFT(Employees[[#This Row],[Middlename]],1),IF(ISBLANK(Employees[[#This Row],[Middlename]])," ","."))</f>
        <v>CAJAS MINA H.</v>
      </c>
      <c r="C118" s="8" t="s">
        <v>1424</v>
      </c>
      <c r="D118" s="8" t="s">
        <v>1425</v>
      </c>
      <c r="E118" s="8" t="s">
        <v>1426</v>
      </c>
      <c r="F118" s="8" t="s">
        <v>1295</v>
      </c>
      <c r="G118" s="18" t="s">
        <v>1295</v>
      </c>
      <c r="H118" s="8" t="s">
        <v>199</v>
      </c>
    </row>
    <row r="119" spans="1:8" ht="30" customHeight="1" x14ac:dyDescent="0.3">
      <c r="A119" s="44">
        <f t="shared" si="3"/>
        <v>115</v>
      </c>
      <c r="B119" s="8" t="str">
        <f>CONCATENATE(Employees[[#This Row],[Lastname]]," ",Employees[[#This Row],[Firstname]], " ",LEFT(Employees[[#This Row],[Middlename]],1),IF(ISBLANK(Employees[[#This Row],[Middlename]])," ","."))</f>
        <v>CALANOG ALMA P.</v>
      </c>
      <c r="C119" s="8" t="s">
        <v>695</v>
      </c>
      <c r="D119" s="8" t="s">
        <v>87</v>
      </c>
      <c r="E119" s="8" t="s">
        <v>124</v>
      </c>
      <c r="F119" s="8" t="s">
        <v>125</v>
      </c>
      <c r="G119" s="18" t="s">
        <v>2008</v>
      </c>
      <c r="H119" s="8" t="s">
        <v>360</v>
      </c>
    </row>
    <row r="120" spans="1:8" ht="30" hidden="1" customHeight="1" x14ac:dyDescent="0.3">
      <c r="A120" s="44">
        <f t="shared" si="3"/>
        <v>116</v>
      </c>
      <c r="B120" s="8" t="str">
        <f>CONCATENATE(Employees[[#This Row],[Lastname]]," ",Employees[[#This Row],[Firstname]], " ",LEFT(Employees[[#This Row],[Middlename]],1),IF(ISBLANK(Employees[[#This Row],[Middlename]])," ","."))</f>
        <v>CALANOG EUGENE V.</v>
      </c>
      <c r="C120" s="8" t="s">
        <v>695</v>
      </c>
      <c r="D120" s="8" t="s">
        <v>1996</v>
      </c>
      <c r="E120" s="8" t="s">
        <v>348</v>
      </c>
      <c r="F120" s="8" t="s">
        <v>1997</v>
      </c>
      <c r="G120" s="18" t="s">
        <v>2008</v>
      </c>
      <c r="H120" s="8" t="s">
        <v>135</v>
      </c>
    </row>
    <row r="121" spans="1:8" ht="30" hidden="1" customHeight="1" x14ac:dyDescent="0.3">
      <c r="A121" s="44">
        <f t="shared" si="3"/>
        <v>117</v>
      </c>
      <c r="B121" s="8" t="str">
        <f>CONCATENATE(Employees[[#This Row],[Lastname]]," ",Employees[[#This Row],[Firstname]], " ",LEFT(Employees[[#This Row],[Middlename]],1),IF(ISBLANK(Employees[[#This Row],[Middlename]])," ","."))</f>
        <v>CANDELARIA DANILO M.</v>
      </c>
      <c r="C121" s="8" t="s">
        <v>1298</v>
      </c>
      <c r="D121" s="8" t="s">
        <v>309</v>
      </c>
      <c r="E121" s="8" t="s">
        <v>84</v>
      </c>
      <c r="F121" s="8" t="s">
        <v>1299</v>
      </c>
      <c r="G121" s="8" t="s">
        <v>2008</v>
      </c>
      <c r="H121" s="8" t="s">
        <v>288</v>
      </c>
    </row>
    <row r="122" spans="1:8" ht="30" hidden="1" customHeight="1" x14ac:dyDescent="0.3">
      <c r="A122" s="44">
        <f t="shared" si="3"/>
        <v>118</v>
      </c>
      <c r="B122" s="8" t="str">
        <f>CONCATENATE(Employees[[#This Row],[Lastname]]," ",Employees[[#This Row],[Firstname]], " ",LEFT(Employees[[#This Row],[Middlename]],1),IF(ISBLANK(Employees[[#This Row],[Middlename]])," ","."))</f>
        <v>CAPUNO OLIVER M.</v>
      </c>
      <c r="C122" s="8" t="s">
        <v>851</v>
      </c>
      <c r="D122" s="8" t="s">
        <v>1427</v>
      </c>
      <c r="E122" s="8" t="s">
        <v>84</v>
      </c>
      <c r="F122" s="8" t="s">
        <v>1295</v>
      </c>
      <c r="G122" s="18" t="s">
        <v>1295</v>
      </c>
      <c r="H122" s="8" t="s">
        <v>1720</v>
      </c>
    </row>
    <row r="123" spans="1:8" ht="30" hidden="1" customHeight="1" x14ac:dyDescent="0.3">
      <c r="A123" s="44">
        <f t="shared" si="3"/>
        <v>119</v>
      </c>
      <c r="B123" s="8" t="str">
        <f>CONCATENATE(Employees[[#This Row],[Lastname]]," ",Employees[[#This Row],[Firstname]], " ",LEFT(Employees[[#This Row],[Middlename]],1),IF(ISBLANK(Employees[[#This Row],[Middlename]])," ","."))</f>
        <v>CAPUPUS LIZA FE F.</v>
      </c>
      <c r="C123" s="8" t="s">
        <v>1327</v>
      </c>
      <c r="D123" s="8" t="s">
        <v>1328</v>
      </c>
      <c r="E123" s="8" t="s">
        <v>1329</v>
      </c>
      <c r="F123" s="8" t="s">
        <v>1330</v>
      </c>
      <c r="G123" s="18" t="s">
        <v>2008</v>
      </c>
      <c r="H123" s="8" t="s">
        <v>135</v>
      </c>
    </row>
    <row r="124" spans="1:8" ht="30" hidden="1" customHeight="1" x14ac:dyDescent="0.3">
      <c r="A124" s="44">
        <f t="shared" si="3"/>
        <v>120</v>
      </c>
      <c r="B124" s="8" t="str">
        <f>CONCATENATE(Employees[[#This Row],[Lastname]]," ",Employees[[#This Row],[Firstname]], " ",LEFT(Employees[[#This Row],[Middlename]],1),IF(ISBLANK(Employees[[#This Row],[Middlename]])," ","."))</f>
        <v>CARAAN ANNABELLE F.</v>
      </c>
      <c r="C124" s="8" t="s">
        <v>655</v>
      </c>
      <c r="D124" s="8" t="s">
        <v>656</v>
      </c>
      <c r="E124" s="8" t="s">
        <v>239</v>
      </c>
      <c r="F124" s="8" t="s">
        <v>657</v>
      </c>
      <c r="G124" s="8" t="s">
        <v>2008</v>
      </c>
      <c r="H124" s="8" t="s">
        <v>466</v>
      </c>
    </row>
    <row r="125" spans="1:8" ht="30" hidden="1" customHeight="1" x14ac:dyDescent="0.3">
      <c r="A125" s="44">
        <f t="shared" si="3"/>
        <v>121</v>
      </c>
      <c r="B125" s="8" t="str">
        <f>CONCATENATE(Employees[[#This Row],[Lastname]]," ",Employees[[#This Row],[Firstname]], " ",LEFT(Employees[[#This Row],[Middlename]],1),IF(ISBLANK(Employees[[#This Row],[Middlename]])," ","."))</f>
        <v>CARAAN FELIX M.</v>
      </c>
      <c r="C125" s="8" t="s">
        <v>655</v>
      </c>
      <c r="D125" s="8" t="s">
        <v>571</v>
      </c>
      <c r="E125" s="8" t="s">
        <v>84</v>
      </c>
      <c r="F125" s="8" t="s">
        <v>198</v>
      </c>
      <c r="G125" s="18" t="s">
        <v>2008</v>
      </c>
      <c r="H125" s="8" t="s">
        <v>593</v>
      </c>
    </row>
    <row r="126" spans="1:8" ht="30" hidden="1" customHeight="1" x14ac:dyDescent="0.3">
      <c r="A126" s="44">
        <f t="shared" si="3"/>
        <v>122</v>
      </c>
      <c r="B126" s="8" t="str">
        <f>CONCATENATE(Employees[[#This Row],[Lastname]]," ",Employees[[#This Row],[Firstname]], " ",LEFT(Employees[[#This Row],[Middlename]],1),IF(ISBLANK(Employees[[#This Row],[Middlename]])," ","."))</f>
        <v>CARLITO ELENA M.</v>
      </c>
      <c r="C126" s="8" t="s">
        <v>1428</v>
      </c>
      <c r="D126" s="8" t="s">
        <v>1429</v>
      </c>
      <c r="E126" s="8" t="s">
        <v>563</v>
      </c>
      <c r="F126" s="8" t="s">
        <v>1295</v>
      </c>
      <c r="G126" s="18" t="s">
        <v>1295</v>
      </c>
      <c r="H126" s="8" t="s">
        <v>97</v>
      </c>
    </row>
    <row r="127" spans="1:8" ht="30" hidden="1" customHeight="1" x14ac:dyDescent="0.3">
      <c r="A127" s="44">
        <f t="shared" si="3"/>
        <v>123</v>
      </c>
      <c r="B127" s="8" t="str">
        <f>CONCATENATE(Employees[[#This Row],[Lastname]]," ",Employees[[#This Row],[Firstname]], " ",LEFT(Employees[[#This Row],[Middlename]],1),IF(ISBLANK(Employees[[#This Row],[Middlename]])," ","."))</f>
        <v>CARMONA REMY M.</v>
      </c>
      <c r="C127" s="8" t="s">
        <v>1351</v>
      </c>
      <c r="D127" s="8" t="s">
        <v>1352</v>
      </c>
      <c r="E127" s="8" t="s">
        <v>84</v>
      </c>
      <c r="F127" s="8" t="s">
        <v>125</v>
      </c>
      <c r="G127" s="18" t="s">
        <v>2008</v>
      </c>
      <c r="H127" s="8" t="s">
        <v>364</v>
      </c>
    </row>
    <row r="128" spans="1:8" ht="30" hidden="1" customHeight="1" x14ac:dyDescent="0.3">
      <c r="A128" s="44">
        <f t="shared" si="3"/>
        <v>124</v>
      </c>
      <c r="B128" s="8" t="str">
        <f>CONCATENATE(Employees[[#This Row],[Lastname]]," ",Employees[[#This Row],[Firstname]], " ",LEFT(Employees[[#This Row],[Middlename]],1),IF(ISBLANK(Employees[[#This Row],[Middlename]])," ","."))</f>
        <v>CASTILLO FLORDELIZA T.</v>
      </c>
      <c r="C128" s="8" t="s">
        <v>587</v>
      </c>
      <c r="D128" s="8" t="s">
        <v>356</v>
      </c>
      <c r="E128" s="8" t="s">
        <v>806</v>
      </c>
      <c r="F128" s="8" t="s">
        <v>588</v>
      </c>
      <c r="G128" s="18" t="s">
        <v>2008</v>
      </c>
      <c r="H128" s="8" t="s">
        <v>369</v>
      </c>
    </row>
    <row r="129" spans="1:8" ht="30" hidden="1" customHeight="1" x14ac:dyDescent="0.3">
      <c r="A129" s="44">
        <f t="shared" si="3"/>
        <v>125</v>
      </c>
      <c r="B129" s="8" t="str">
        <f>CONCATENATE(Employees[[#This Row],[Lastname]]," ",Employees[[#This Row],[Firstname]], " ",LEFT(Employees[[#This Row],[Middlename]],1),IF(ISBLANK(Employees[[#This Row],[Middlename]])," ","."))</f>
        <v xml:space="preserve">CASTILLO ROBENSON  </v>
      </c>
      <c r="C129" s="8" t="s">
        <v>587</v>
      </c>
      <c r="D129" s="8" t="s">
        <v>1430</v>
      </c>
      <c r="E129" s="8"/>
      <c r="F129" s="8" t="s">
        <v>1295</v>
      </c>
      <c r="G129" s="18" t="s">
        <v>1295</v>
      </c>
      <c r="H129" s="8" t="s">
        <v>291</v>
      </c>
    </row>
    <row r="130" spans="1:8" ht="30" hidden="1" customHeight="1" x14ac:dyDescent="0.3">
      <c r="A130" s="44">
        <f t="shared" si="3"/>
        <v>126</v>
      </c>
      <c r="B130" s="8" t="str">
        <f>CONCATENATE(Employees[[#This Row],[Lastname]]," ",Employees[[#This Row],[Firstname]], " ",LEFT(Employees[[#This Row],[Middlename]],1),IF(ISBLANK(Employees[[#This Row],[Middlename]])," ","."))</f>
        <v>CASTRO VIVIAN A.</v>
      </c>
      <c r="C130" s="8" t="s">
        <v>1993</v>
      </c>
      <c r="D130" s="8" t="s">
        <v>1994</v>
      </c>
      <c r="E130" s="8" t="s">
        <v>1285</v>
      </c>
      <c r="F130" s="8" t="s">
        <v>96</v>
      </c>
      <c r="G130" s="8" t="s">
        <v>2008</v>
      </c>
      <c r="H130" s="8" t="s">
        <v>97</v>
      </c>
    </row>
    <row r="131" spans="1:8" ht="30" hidden="1" customHeight="1" x14ac:dyDescent="0.3">
      <c r="A131" s="44">
        <f t="shared" si="3"/>
        <v>127</v>
      </c>
      <c r="B131" s="8" t="str">
        <f>CONCATENATE(Employees[[#This Row],[Lastname]]," ",Employees[[#This Row],[Firstname]], " ",LEFT(Employees[[#This Row],[Middlename]],1),IF(ISBLANK(Employees[[#This Row],[Middlename]])," ","."))</f>
        <v>CESICAR JOCHELLE JOAN S.</v>
      </c>
      <c r="C131" s="8" t="s">
        <v>1431</v>
      </c>
      <c r="D131" s="8" t="s">
        <v>1432</v>
      </c>
      <c r="E131" s="8" t="s">
        <v>1433</v>
      </c>
      <c r="F131" s="8" t="s">
        <v>1295</v>
      </c>
      <c r="G131" s="18" t="s">
        <v>1295</v>
      </c>
      <c r="H131" s="8" t="s">
        <v>1721</v>
      </c>
    </row>
    <row r="132" spans="1:8" ht="30" hidden="1" customHeight="1" x14ac:dyDescent="0.3">
      <c r="A132" s="44">
        <f t="shared" si="3"/>
        <v>128</v>
      </c>
      <c r="B132" s="8" t="str">
        <f>CONCATENATE(Employees[[#This Row],[Lastname]]," ",Employees[[#This Row],[Firstname]], " ",LEFT(Employees[[#This Row],[Middlename]],1),IF(ISBLANK(Employees[[#This Row],[Middlename]])," ","."))</f>
        <v>CHACON ELISA G.</v>
      </c>
      <c r="C132" s="8" t="s">
        <v>375</v>
      </c>
      <c r="D132" s="8" t="s">
        <v>376</v>
      </c>
      <c r="E132" s="8" t="s">
        <v>219</v>
      </c>
      <c r="F132" s="8" t="s">
        <v>377</v>
      </c>
      <c r="G132" s="18" t="s">
        <v>2008</v>
      </c>
      <c r="H132" s="8" t="s">
        <v>369</v>
      </c>
    </row>
    <row r="133" spans="1:8" ht="30" hidden="1" customHeight="1" x14ac:dyDescent="0.3">
      <c r="A133" s="44">
        <f t="shared" si="3"/>
        <v>129</v>
      </c>
      <c r="B133" s="8" t="str">
        <f>CONCATENATE(Employees[[#This Row],[Lastname]]," ",Employees[[#This Row],[Firstname]], " ",LEFT(Employees[[#This Row],[Middlename]],1),IF(ISBLANK(Employees[[#This Row],[Middlename]])," ","."))</f>
        <v>CHANGCO KATHLEEN CARLA F.</v>
      </c>
      <c r="C133" s="8" t="s">
        <v>1434</v>
      </c>
      <c r="D133" s="8" t="s">
        <v>1435</v>
      </c>
      <c r="E133" s="8" t="s">
        <v>1436</v>
      </c>
      <c r="F133" s="8" t="s">
        <v>1718</v>
      </c>
      <c r="G133" s="18" t="s">
        <v>1295</v>
      </c>
      <c r="H133" s="8" t="s">
        <v>135</v>
      </c>
    </row>
    <row r="134" spans="1:8" ht="30" hidden="1" customHeight="1" x14ac:dyDescent="0.3">
      <c r="A134" s="44">
        <f t="shared" ref="A134:A166" si="4">A133+1</f>
        <v>130</v>
      </c>
      <c r="B134" s="8" t="str">
        <f>CONCATENATE(Employees[[#This Row],[Lastname]]," ",Employees[[#This Row],[Firstname]], " ",LEFT(Employees[[#This Row],[Middlename]],1),IF(ISBLANK(Employees[[#This Row],[Middlename]])," ","."))</f>
        <v>COLETO ASHLEY M.</v>
      </c>
      <c r="C134" s="8" t="s">
        <v>892</v>
      </c>
      <c r="D134" s="8" t="s">
        <v>1437</v>
      </c>
      <c r="E134" s="8" t="s">
        <v>84</v>
      </c>
      <c r="F134" s="8" t="s">
        <v>1295</v>
      </c>
      <c r="G134" s="18" t="s">
        <v>1295</v>
      </c>
      <c r="H134" s="8" t="s">
        <v>1722</v>
      </c>
    </row>
    <row r="135" spans="1:8" ht="30" hidden="1" customHeight="1" x14ac:dyDescent="0.3">
      <c r="A135" s="44">
        <f t="shared" si="4"/>
        <v>131</v>
      </c>
      <c r="B135" s="8" t="str">
        <f>CONCATENATE(Employees[[#This Row],[Lastname]]," ",Employees[[#This Row],[Firstname]], " ",LEFT(Employees[[#This Row],[Middlename]],1),IF(ISBLANK(Employees[[#This Row],[Middlename]])," ","."))</f>
        <v>COLETO HANY ROY D.</v>
      </c>
      <c r="C135" s="8" t="s">
        <v>892</v>
      </c>
      <c r="D135" s="8" t="s">
        <v>893</v>
      </c>
      <c r="E135" s="8" t="s">
        <v>1333</v>
      </c>
      <c r="F135" s="8" t="s">
        <v>894</v>
      </c>
      <c r="G135" s="8" t="s">
        <v>2008</v>
      </c>
      <c r="H135" s="8" t="s">
        <v>97</v>
      </c>
    </row>
    <row r="136" spans="1:8" ht="30" hidden="1" customHeight="1" x14ac:dyDescent="0.3">
      <c r="A136" s="44">
        <f t="shared" si="4"/>
        <v>132</v>
      </c>
      <c r="B136" s="8" t="str">
        <f>CONCATENATE(Employees[[#This Row],[Lastname]]," ",Employees[[#This Row],[Firstname]], " ",LEFT(Employees[[#This Row],[Middlename]],1),IF(ISBLANK(Employees[[#This Row],[Middlename]])," ","."))</f>
        <v>CONSTANTE FLORAVILLA R.</v>
      </c>
      <c r="C136" s="8" t="s">
        <v>1077</v>
      </c>
      <c r="D136" s="8" t="s">
        <v>1078</v>
      </c>
      <c r="E136" s="8" t="s">
        <v>1079</v>
      </c>
      <c r="F136" s="8" t="s">
        <v>212</v>
      </c>
      <c r="G136" s="18" t="s">
        <v>2008</v>
      </c>
      <c r="H136" s="8" t="s">
        <v>213</v>
      </c>
    </row>
    <row r="137" spans="1:8" ht="30" hidden="1" customHeight="1" x14ac:dyDescent="0.3">
      <c r="A137" s="44">
        <f t="shared" si="4"/>
        <v>133</v>
      </c>
      <c r="B137" s="8" t="str">
        <f>CONCATENATE(Employees[[#This Row],[Lastname]]," ",Employees[[#This Row],[Firstname]], " ",LEFT(Employees[[#This Row],[Middlename]],1),IF(ISBLANK(Employees[[#This Row],[Middlename]])," ","."))</f>
        <v>CONTRERAS ALEJANDRO M.</v>
      </c>
      <c r="C137" s="8" t="s">
        <v>1332</v>
      </c>
      <c r="D137" s="8" t="s">
        <v>1438</v>
      </c>
      <c r="E137" s="8" t="s">
        <v>84</v>
      </c>
      <c r="F137" s="8" t="s">
        <v>1295</v>
      </c>
      <c r="G137" s="18" t="s">
        <v>1295</v>
      </c>
      <c r="H137" s="8" t="s">
        <v>199</v>
      </c>
    </row>
    <row r="138" spans="1:8" ht="30" hidden="1" customHeight="1" x14ac:dyDescent="0.3">
      <c r="A138" s="44">
        <f t="shared" si="4"/>
        <v>134</v>
      </c>
      <c r="B138" s="8" t="str">
        <f>CONCATENATE(Employees[[#This Row],[Lastname]]," ",Employees[[#This Row],[Firstname]], " ",LEFT(Employees[[#This Row],[Middlename]],1),IF(ISBLANK(Employees[[#This Row],[Middlename]])," ","."))</f>
        <v>CONTRERAS ALLAN B.</v>
      </c>
      <c r="C138" s="8" t="s">
        <v>1332</v>
      </c>
      <c r="D138" s="8" t="s">
        <v>1439</v>
      </c>
      <c r="E138" s="8" t="s">
        <v>145</v>
      </c>
      <c r="F138" s="8" t="s">
        <v>1295</v>
      </c>
      <c r="G138" s="18" t="s">
        <v>1295</v>
      </c>
      <c r="H138" s="8" t="s">
        <v>199</v>
      </c>
    </row>
    <row r="139" spans="1:8" ht="30" hidden="1" customHeight="1" x14ac:dyDescent="0.3">
      <c r="A139" s="44">
        <f t="shared" si="4"/>
        <v>135</v>
      </c>
      <c r="B139" s="8" t="str">
        <f>CONCATENATE(Employees[[#This Row],[Lastname]]," ",Employees[[#This Row],[Firstname]], " ",LEFT(Employees[[#This Row],[Middlename]],1),IF(ISBLANK(Employees[[#This Row],[Middlename]])," ","."))</f>
        <v>CONTRERAS SARAH JANE P.</v>
      </c>
      <c r="C139" s="8" t="s">
        <v>1332</v>
      </c>
      <c r="D139" s="8" t="s">
        <v>1440</v>
      </c>
      <c r="E139" s="8" t="s">
        <v>124</v>
      </c>
      <c r="F139" s="8" t="s">
        <v>1295</v>
      </c>
      <c r="G139" s="18" t="s">
        <v>1295</v>
      </c>
      <c r="H139" s="8" t="s">
        <v>1710</v>
      </c>
    </row>
    <row r="140" spans="1:8" ht="30" hidden="1" customHeight="1" x14ac:dyDescent="0.3">
      <c r="A140" s="44">
        <f t="shared" si="4"/>
        <v>136</v>
      </c>
      <c r="B140" s="8" t="str">
        <f>CONCATENATE(Employees[[#This Row],[Lastname]]," ",Employees[[#This Row],[Firstname]], " ",LEFT(Employees[[#This Row],[Middlename]],1),IF(ISBLANK(Employees[[#This Row],[Middlename]])," ","."))</f>
        <v>CORTADO JOEL B.</v>
      </c>
      <c r="C140" s="8" t="s">
        <v>1441</v>
      </c>
      <c r="D140" s="8" t="s">
        <v>794</v>
      </c>
      <c r="E140" s="8" t="s">
        <v>145</v>
      </c>
      <c r="F140" s="8" t="s">
        <v>1295</v>
      </c>
      <c r="G140" s="18" t="s">
        <v>1295</v>
      </c>
      <c r="H140" s="8" t="s">
        <v>199</v>
      </c>
    </row>
    <row r="141" spans="1:8" ht="30" hidden="1" customHeight="1" x14ac:dyDescent="0.3">
      <c r="A141" s="44">
        <f t="shared" si="4"/>
        <v>137</v>
      </c>
      <c r="B141" s="8" t="str">
        <f>CONCATENATE(Employees[[#This Row],[Lastname]]," ",Employees[[#This Row],[Firstname]], " ",LEFT(Employees[[#This Row],[Middlename]],1),IF(ISBLANK(Employees[[#This Row],[Middlename]])," ","."))</f>
        <v>CORTEZ FIDELA B.</v>
      </c>
      <c r="C141" s="8" t="s">
        <v>241</v>
      </c>
      <c r="D141" s="8" t="s">
        <v>242</v>
      </c>
      <c r="E141" s="8" t="s">
        <v>145</v>
      </c>
      <c r="F141" s="18" t="s">
        <v>198</v>
      </c>
      <c r="G141" s="18" t="s">
        <v>2008</v>
      </c>
      <c r="H141" s="8" t="s">
        <v>243</v>
      </c>
    </row>
    <row r="142" spans="1:8" ht="30" hidden="1" customHeight="1" x14ac:dyDescent="0.3">
      <c r="A142" s="44">
        <f t="shared" si="4"/>
        <v>138</v>
      </c>
      <c r="B142" s="8" t="str">
        <f>CONCATENATE(Employees[[#This Row],[Lastname]]," ",Employees[[#This Row],[Firstname]], " ",LEFT(Employees[[#This Row],[Middlename]],1),IF(ISBLANK(Employees[[#This Row],[Middlename]])," ","."))</f>
        <v>CORTEZ MARCOS NOEL A.</v>
      </c>
      <c r="C142" s="8" t="s">
        <v>241</v>
      </c>
      <c r="D142" s="8" t="s">
        <v>652</v>
      </c>
      <c r="E142" s="8" t="s">
        <v>88</v>
      </c>
      <c r="F142" s="8" t="s">
        <v>653</v>
      </c>
      <c r="G142" s="8" t="s">
        <v>2008</v>
      </c>
      <c r="H142" s="18" t="s">
        <v>466</v>
      </c>
    </row>
    <row r="143" spans="1:8" ht="30" hidden="1" customHeight="1" x14ac:dyDescent="0.3">
      <c r="A143" s="44">
        <f t="shared" si="4"/>
        <v>139</v>
      </c>
      <c r="B143" s="8" t="str">
        <f>CONCATENATE(Employees[[#This Row],[Lastname]]," ",Employees[[#This Row],[Firstname]], " ",LEFT(Employees[[#This Row],[Middlename]],1),IF(ISBLANK(Employees[[#This Row],[Middlename]])," ","."))</f>
        <v>CORTEZ NERIFE H.</v>
      </c>
      <c r="C143" s="8" t="s">
        <v>241</v>
      </c>
      <c r="D143" s="8" t="s">
        <v>791</v>
      </c>
      <c r="E143" s="8" t="s">
        <v>792</v>
      </c>
      <c r="F143" s="8" t="s">
        <v>198</v>
      </c>
      <c r="G143" s="18" t="s">
        <v>2008</v>
      </c>
      <c r="H143" s="8" t="s">
        <v>1070</v>
      </c>
    </row>
    <row r="144" spans="1:8" ht="30" hidden="1" customHeight="1" x14ac:dyDescent="0.3">
      <c r="A144" s="44">
        <f t="shared" si="4"/>
        <v>140</v>
      </c>
      <c r="B144" s="8" t="str">
        <f>CONCATENATE(Employees[[#This Row],[Lastname]]," ",Employees[[#This Row],[Firstname]], " ",LEFT(Employees[[#This Row],[Middlename]],1),IF(ISBLANK(Employees[[#This Row],[Middlename]])," ","."))</f>
        <v>COSA PAOLA GRACE P.</v>
      </c>
      <c r="C144" s="8" t="s">
        <v>1442</v>
      </c>
      <c r="D144" s="8" t="s">
        <v>1443</v>
      </c>
      <c r="E144" s="8" t="s">
        <v>124</v>
      </c>
      <c r="F144" s="8" t="s">
        <v>1295</v>
      </c>
      <c r="G144" s="18" t="s">
        <v>1295</v>
      </c>
      <c r="H144" s="8" t="s">
        <v>1722</v>
      </c>
    </row>
    <row r="145" spans="1:8" ht="30" hidden="1" customHeight="1" x14ac:dyDescent="0.3">
      <c r="A145" s="44">
        <f t="shared" si="4"/>
        <v>141</v>
      </c>
      <c r="B145" s="8" t="str">
        <f>CONCATENATE(Employees[[#This Row],[Lastname]]," ",Employees[[#This Row],[Firstname]], " ",LEFT(Employees[[#This Row],[Middlename]],1),IF(ISBLANK(Employees[[#This Row],[Middlename]])," ","."))</f>
        <v xml:space="preserve">COSINO RIMWELL  </v>
      </c>
      <c r="C145" s="8" t="s">
        <v>1444</v>
      </c>
      <c r="D145" s="8" t="s">
        <v>1445</v>
      </c>
      <c r="E145" s="8"/>
      <c r="F145" s="8" t="s">
        <v>1718</v>
      </c>
      <c r="G145" s="18" t="s">
        <v>1295</v>
      </c>
      <c r="H145" s="8" t="s">
        <v>135</v>
      </c>
    </row>
    <row r="146" spans="1:8" ht="30" hidden="1" customHeight="1" x14ac:dyDescent="0.3">
      <c r="A146" s="44">
        <f t="shared" si="4"/>
        <v>142</v>
      </c>
      <c r="B146" s="8" t="str">
        <f>CONCATENATE(Employees[[#This Row],[Lastname]]," ",Employees[[#This Row],[Firstname]], " ",LEFT(Employees[[#This Row],[Middlename]],1),IF(ISBLANK(Employees[[#This Row],[Middlename]])," ","."))</f>
        <v>COSME CORAZON O.</v>
      </c>
      <c r="C146" s="8" t="s">
        <v>268</v>
      </c>
      <c r="D146" s="8" t="s">
        <v>1446</v>
      </c>
      <c r="E146" s="8" t="s">
        <v>584</v>
      </c>
      <c r="F146" s="8" t="s">
        <v>1295</v>
      </c>
      <c r="G146" s="18" t="s">
        <v>1295</v>
      </c>
      <c r="H146" s="8" t="s">
        <v>1717</v>
      </c>
    </row>
    <row r="147" spans="1:8" ht="30" hidden="1" customHeight="1" x14ac:dyDescent="0.3">
      <c r="A147" s="44">
        <f t="shared" si="4"/>
        <v>143</v>
      </c>
      <c r="B147" s="8" t="str">
        <f>CONCATENATE(Employees[[#This Row],[Lastname]]," ",Employees[[#This Row],[Firstname]], " ",LEFT(Employees[[#This Row],[Middlename]],1),IF(ISBLANK(Employees[[#This Row],[Middlename]])," ","."))</f>
        <v>COSME MA VICTORIA M.</v>
      </c>
      <c r="C147" s="8" t="s">
        <v>268</v>
      </c>
      <c r="D147" s="8" t="s">
        <v>269</v>
      </c>
      <c r="E147" s="8" t="s">
        <v>84</v>
      </c>
      <c r="F147" s="8" t="s">
        <v>125</v>
      </c>
      <c r="G147" s="18" t="s">
        <v>2008</v>
      </c>
      <c r="H147" s="8" t="s">
        <v>199</v>
      </c>
    </row>
    <row r="148" spans="1:8" ht="30" hidden="1" customHeight="1" x14ac:dyDescent="0.3">
      <c r="A148" s="44">
        <f t="shared" si="4"/>
        <v>144</v>
      </c>
      <c r="B148" s="8" t="str">
        <f>CONCATENATE(Employees[[#This Row],[Lastname]]," ",Employees[[#This Row],[Firstname]], " ",LEFT(Employees[[#This Row],[Middlename]],1),IF(ISBLANK(Employees[[#This Row],[Middlename]])," ","."))</f>
        <v>COSTANTE HERBERT F.</v>
      </c>
      <c r="C148" s="8" t="s">
        <v>1447</v>
      </c>
      <c r="D148" s="8" t="s">
        <v>1448</v>
      </c>
      <c r="E148" s="8" t="s">
        <v>1436</v>
      </c>
      <c r="F148" s="8" t="s">
        <v>1712</v>
      </c>
      <c r="G148" s="18" t="s">
        <v>1712</v>
      </c>
      <c r="H148" s="8" t="s">
        <v>152</v>
      </c>
    </row>
    <row r="149" spans="1:8" ht="30" hidden="1" customHeight="1" x14ac:dyDescent="0.3">
      <c r="A149" s="44">
        <f t="shared" si="4"/>
        <v>145</v>
      </c>
      <c r="B149" s="8" t="str">
        <f>CONCATENATE(Employees[[#This Row],[Lastname]]," ",Employees[[#This Row],[Firstname]], " ",LEFT(Employees[[#This Row],[Middlename]],1),IF(ISBLANK(Employees[[#This Row],[Middlename]])," ","."))</f>
        <v>COSTANTE  SYLVIA C.</v>
      </c>
      <c r="C149" s="8" t="s">
        <v>990</v>
      </c>
      <c r="D149" s="8" t="s">
        <v>991</v>
      </c>
      <c r="E149" s="8" t="s">
        <v>134</v>
      </c>
      <c r="F149" s="8" t="s">
        <v>174</v>
      </c>
      <c r="G149" s="18" t="s">
        <v>2008</v>
      </c>
      <c r="H149" s="8" t="s">
        <v>334</v>
      </c>
    </row>
    <row r="150" spans="1:8" ht="30" hidden="1" customHeight="1" x14ac:dyDescent="0.3">
      <c r="A150" s="44">
        <f t="shared" si="4"/>
        <v>146</v>
      </c>
      <c r="B150" s="8" t="str">
        <f>CONCATENATE(Employees[[#This Row],[Lastname]]," ",Employees[[#This Row],[Firstname]], " ",LEFT(Employees[[#This Row],[Middlename]],1),IF(ISBLANK(Employees[[#This Row],[Middlename]])," ","."))</f>
        <v>COTONER NELIA C.</v>
      </c>
      <c r="C150" s="8" t="s">
        <v>481</v>
      </c>
      <c r="D150" s="8" t="s">
        <v>482</v>
      </c>
      <c r="E150" s="8" t="s">
        <v>134</v>
      </c>
      <c r="F150" s="8" t="s">
        <v>483</v>
      </c>
      <c r="G150" s="18" t="s">
        <v>2008</v>
      </c>
      <c r="H150" s="8" t="s">
        <v>484</v>
      </c>
    </row>
    <row r="151" spans="1:8" ht="30" hidden="1" customHeight="1" x14ac:dyDescent="0.3">
      <c r="A151" s="44">
        <f t="shared" si="4"/>
        <v>147</v>
      </c>
      <c r="B151" s="8" t="str">
        <f>CONCATENATE(Employees[[#This Row],[Lastname]]," ",Employees[[#This Row],[Firstname]], " ",LEFT(Employees[[#This Row],[Middlename]],1),IF(ISBLANK(Employees[[#This Row],[Middlename]])," ","."))</f>
        <v>CRIZALDO THELMA U.</v>
      </c>
      <c r="C151" s="8" t="s">
        <v>831</v>
      </c>
      <c r="D151" s="8" t="s">
        <v>832</v>
      </c>
      <c r="E151" s="8" t="s">
        <v>597</v>
      </c>
      <c r="F151" s="8" t="s">
        <v>162</v>
      </c>
      <c r="G151" s="8" t="s">
        <v>2008</v>
      </c>
      <c r="H151" s="8" t="s">
        <v>135</v>
      </c>
    </row>
    <row r="152" spans="1:8" ht="30" hidden="1" customHeight="1" x14ac:dyDescent="0.3">
      <c r="A152" s="44">
        <f t="shared" si="4"/>
        <v>148</v>
      </c>
      <c r="B152" s="8" t="str">
        <f>CONCATENATE(Employees[[#This Row],[Lastname]]," ",Employees[[#This Row],[Firstname]], " ",LEFT(Employees[[#This Row],[Middlename]],1),IF(ISBLANK(Employees[[#This Row],[Middlename]])," ","."))</f>
        <v>CROOX VALERIE R.</v>
      </c>
      <c r="C152" s="8" t="s">
        <v>1449</v>
      </c>
      <c r="D152" s="8" t="s">
        <v>1450</v>
      </c>
      <c r="E152" s="8" t="s">
        <v>1451</v>
      </c>
      <c r="F152" s="8" t="s">
        <v>1295</v>
      </c>
      <c r="G152" s="18" t="s">
        <v>1295</v>
      </c>
      <c r="H152" s="8" t="s">
        <v>97</v>
      </c>
    </row>
    <row r="153" spans="1:8" ht="30" hidden="1" customHeight="1" x14ac:dyDescent="0.3">
      <c r="A153" s="44">
        <f t="shared" si="4"/>
        <v>149</v>
      </c>
      <c r="B153" s="8" t="str">
        <f>CONCATENATE(Employees[[#This Row],[Lastname]]," ",Employees[[#This Row],[Firstname]], " ",LEFT(Employees[[#This Row],[Middlename]],1),IF(ISBLANK(Employees[[#This Row],[Middlename]])," ","."))</f>
        <v>CRUZADA MAGDALENA A.</v>
      </c>
      <c r="C153" s="8" t="s">
        <v>498</v>
      </c>
      <c r="D153" s="8" t="s">
        <v>499</v>
      </c>
      <c r="E153" s="8" t="s">
        <v>513</v>
      </c>
      <c r="F153" s="8" t="s">
        <v>170</v>
      </c>
      <c r="G153" s="18" t="s">
        <v>2008</v>
      </c>
      <c r="H153" s="8" t="s">
        <v>484</v>
      </c>
    </row>
    <row r="154" spans="1:8" ht="30" hidden="1" customHeight="1" x14ac:dyDescent="0.3">
      <c r="A154" s="44">
        <f t="shared" si="4"/>
        <v>150</v>
      </c>
      <c r="B154" s="8" t="str">
        <f>CONCATENATE(Employees[[#This Row],[Lastname]]," ",Employees[[#This Row],[Firstname]], " ",LEFT(Employees[[#This Row],[Middlename]],1),IF(ISBLANK(Employees[[#This Row],[Middlename]])," ","."))</f>
        <v>CUENO FLOR M.</v>
      </c>
      <c r="C154" s="8" t="s">
        <v>1452</v>
      </c>
      <c r="D154" s="8" t="s">
        <v>1453</v>
      </c>
      <c r="E154" s="8" t="s">
        <v>557</v>
      </c>
      <c r="F154" s="8" t="s">
        <v>1295</v>
      </c>
      <c r="G154" s="18" t="s">
        <v>1295</v>
      </c>
      <c r="H154" s="8" t="s">
        <v>199</v>
      </c>
    </row>
    <row r="155" spans="1:8" ht="30" customHeight="1" x14ac:dyDescent="0.3">
      <c r="A155" s="88">
        <f>A153+1</f>
        <v>150</v>
      </c>
      <c r="B155" s="89" t="str">
        <f>CONCATENATE(Employees[[#This Row],[Lastname]]," ",Employees[[#This Row],[Firstname]], " ",LEFT(Employees[[#This Row],[Middlename]],1),IF(ISBLANK(Employees[[#This Row],[Middlename]])," ","."))</f>
        <v>CAMERO PEDRITO C.</v>
      </c>
      <c r="C155" s="89" t="s">
        <v>2047</v>
      </c>
      <c r="D155" s="89" t="s">
        <v>2048</v>
      </c>
      <c r="E155" s="89" t="s">
        <v>134</v>
      </c>
      <c r="F155" s="89" t="s">
        <v>2049</v>
      </c>
      <c r="G155" s="87" t="s">
        <v>1295</v>
      </c>
      <c r="H155" s="89" t="s">
        <v>2050</v>
      </c>
    </row>
    <row r="156" spans="1:8" ht="30" customHeight="1" x14ac:dyDescent="0.3">
      <c r="A156" s="44">
        <f>A154+1</f>
        <v>151</v>
      </c>
      <c r="B156" s="8" t="str">
        <f>CONCATENATE(Employees[[#This Row],[Lastname]]," ",Employees[[#This Row],[Firstname]], " ",LEFT(Employees[[#This Row],[Middlename]],1),IF(ISBLANK(Employees[[#This Row],[Middlename]])," ","."))</f>
        <v>DAÑO ALMA R.</v>
      </c>
      <c r="C156" s="8" t="s">
        <v>1317</v>
      </c>
      <c r="D156" s="8" t="s">
        <v>87</v>
      </c>
      <c r="E156" s="8" t="s">
        <v>154</v>
      </c>
      <c r="F156" s="8" t="s">
        <v>198</v>
      </c>
      <c r="G156" s="18" t="s">
        <v>2008</v>
      </c>
      <c r="H156" s="8" t="s">
        <v>442</v>
      </c>
    </row>
    <row r="157" spans="1:8" ht="30" hidden="1" customHeight="1" x14ac:dyDescent="0.3">
      <c r="A157" s="44">
        <f t="shared" si="4"/>
        <v>152</v>
      </c>
      <c r="B157" s="8" t="str">
        <f>CONCATENATE(Employees[[#This Row],[Lastname]]," ",Employees[[#This Row],[Firstname]], " ",LEFT(Employees[[#This Row],[Middlename]],1),IF(ISBLANK(Employees[[#This Row],[Middlename]])," ","."))</f>
        <v>DATU SHIRLEY G.</v>
      </c>
      <c r="C157" s="8" t="s">
        <v>1454</v>
      </c>
      <c r="D157" s="8" t="s">
        <v>1455</v>
      </c>
      <c r="E157" s="8" t="s">
        <v>1456</v>
      </c>
      <c r="F157" s="8" t="s">
        <v>1723</v>
      </c>
      <c r="G157" s="18" t="s">
        <v>1295</v>
      </c>
      <c r="H157" s="8" t="s">
        <v>97</v>
      </c>
    </row>
    <row r="158" spans="1:8" ht="30" hidden="1" customHeight="1" x14ac:dyDescent="0.3">
      <c r="A158" s="44">
        <f t="shared" si="4"/>
        <v>153</v>
      </c>
      <c r="B158" s="8" t="str">
        <f>CONCATENATE(Employees[[#This Row],[Lastname]]," ",Employees[[#This Row],[Firstname]], " ",LEFT(Employees[[#This Row],[Middlename]],1),IF(ISBLANK(Employees[[#This Row],[Middlename]])," ","."))</f>
        <v>DAVID MELANIE D.</v>
      </c>
      <c r="C158" s="8" t="s">
        <v>1457</v>
      </c>
      <c r="D158" s="8" t="s">
        <v>708</v>
      </c>
      <c r="E158" s="8" t="s">
        <v>100</v>
      </c>
      <c r="F158" s="8" t="s">
        <v>1295</v>
      </c>
      <c r="G158" s="18" t="s">
        <v>1295</v>
      </c>
      <c r="H158" s="8" t="s">
        <v>1717</v>
      </c>
    </row>
    <row r="159" spans="1:8" ht="30" hidden="1" customHeight="1" x14ac:dyDescent="0.3">
      <c r="A159" s="44">
        <f t="shared" si="4"/>
        <v>154</v>
      </c>
      <c r="B159" s="8" t="str">
        <f>CONCATENATE(Employees[[#This Row],[Lastname]]," ",Employees[[#This Row],[Firstname]], " ",LEFT(Employees[[#This Row],[Middlename]],1),IF(ISBLANK(Employees[[#This Row],[Middlename]])," ","."))</f>
        <v>DE ASIS JANETTE D.</v>
      </c>
      <c r="C159" s="8" t="s">
        <v>1458</v>
      </c>
      <c r="D159" s="8" t="s">
        <v>1459</v>
      </c>
      <c r="E159" s="8" t="s">
        <v>119</v>
      </c>
      <c r="F159" s="8" t="s">
        <v>1295</v>
      </c>
      <c r="G159" s="18" t="s">
        <v>1295</v>
      </c>
      <c r="H159" s="8" t="s">
        <v>152</v>
      </c>
    </row>
    <row r="160" spans="1:8" ht="30" hidden="1" customHeight="1" x14ac:dyDescent="0.3">
      <c r="A160" s="44">
        <f t="shared" si="4"/>
        <v>155</v>
      </c>
      <c r="B160" s="8" t="str">
        <f>CONCATENATE(Employees[[#This Row],[Lastname]]," ",Employees[[#This Row],[Firstname]], " ",LEFT(Employees[[#This Row],[Middlename]],1),IF(ISBLANK(Employees[[#This Row],[Middlename]])," ","."))</f>
        <v>DE CASTRO  CHRISTINE JEAN D.</v>
      </c>
      <c r="C160" s="8" t="s">
        <v>456</v>
      </c>
      <c r="D160" s="8" t="s">
        <v>1460</v>
      </c>
      <c r="E160" s="8" t="s">
        <v>119</v>
      </c>
      <c r="F160" s="8" t="s">
        <v>1295</v>
      </c>
      <c r="G160" s="18" t="s">
        <v>1295</v>
      </c>
      <c r="H160" s="8" t="s">
        <v>213</v>
      </c>
    </row>
    <row r="161" spans="1:8" ht="30" hidden="1" customHeight="1" x14ac:dyDescent="0.3">
      <c r="A161" s="44">
        <f t="shared" si="4"/>
        <v>156</v>
      </c>
      <c r="B161" s="8" t="str">
        <f>CONCATENATE(Employees[[#This Row],[Lastname]]," ",Employees[[#This Row],[Firstname]], " ",LEFT(Employees[[#This Row],[Middlename]],1),IF(ISBLANK(Employees[[#This Row],[Middlename]])," ","."))</f>
        <v>DE CASTRO JOSEPH NHOEL T.</v>
      </c>
      <c r="C161" s="8" t="s">
        <v>456</v>
      </c>
      <c r="D161" s="8" t="s">
        <v>958</v>
      </c>
      <c r="E161" s="8" t="s">
        <v>956</v>
      </c>
      <c r="F161" s="8" t="s">
        <v>957</v>
      </c>
      <c r="G161" s="8" t="s">
        <v>2008</v>
      </c>
      <c r="H161" s="8" t="s">
        <v>540</v>
      </c>
    </row>
    <row r="162" spans="1:8" ht="30" hidden="1" customHeight="1" x14ac:dyDescent="0.3">
      <c r="A162" s="44">
        <f t="shared" si="4"/>
        <v>157</v>
      </c>
      <c r="B162" s="8" t="str">
        <f>CONCATENATE(Employees[[#This Row],[Lastname]]," ",Employees[[#This Row],[Firstname]], " ",LEFT(Employees[[#This Row],[Middlename]],1),IF(ISBLANK(Employees[[#This Row],[Middlename]])," ","."))</f>
        <v>DE CASTRO JUANITA M.</v>
      </c>
      <c r="C162" s="8" t="s">
        <v>456</v>
      </c>
      <c r="D162" s="8" t="s">
        <v>457</v>
      </c>
      <c r="E162" s="8" t="s">
        <v>84</v>
      </c>
      <c r="F162" s="8" t="s">
        <v>458</v>
      </c>
      <c r="G162" s="18" t="s">
        <v>2008</v>
      </c>
      <c r="H162" s="8" t="s">
        <v>273</v>
      </c>
    </row>
    <row r="163" spans="1:8" ht="30" hidden="1" customHeight="1" x14ac:dyDescent="0.3">
      <c r="A163" s="44">
        <f t="shared" si="4"/>
        <v>158</v>
      </c>
      <c r="B163" s="8" t="str">
        <f>CONCATENATE(Employees[[#This Row],[Lastname]]," ",Employees[[#This Row],[Firstname]], " ",LEFT(Employees[[#This Row],[Middlename]],1),IF(ISBLANK(Employees[[#This Row],[Middlename]])," ","."))</f>
        <v>DE GRANO LIUSA R.</v>
      </c>
      <c r="C163" s="8" t="s">
        <v>419</v>
      </c>
      <c r="D163" s="8" t="s">
        <v>772</v>
      </c>
      <c r="E163" s="8" t="s">
        <v>333</v>
      </c>
      <c r="F163" s="8" t="s">
        <v>125</v>
      </c>
      <c r="G163" s="18" t="s">
        <v>2008</v>
      </c>
      <c r="H163" s="8" t="s">
        <v>103</v>
      </c>
    </row>
    <row r="164" spans="1:8" ht="30" hidden="1" customHeight="1" x14ac:dyDescent="0.3">
      <c r="A164" s="44">
        <f t="shared" si="4"/>
        <v>159</v>
      </c>
      <c r="B164" s="8" t="str">
        <f>CONCATENATE(Employees[[#This Row],[Lastname]]," ",Employees[[#This Row],[Firstname]], " ",LEFT(Employees[[#This Row],[Middlename]],1),IF(ISBLANK(Employees[[#This Row],[Middlename]])," ","."))</f>
        <v>DE GRANO MA. ERLINDA F.</v>
      </c>
      <c r="C164" s="8" t="s">
        <v>419</v>
      </c>
      <c r="D164" s="8" t="s">
        <v>420</v>
      </c>
      <c r="E164" s="8" t="s">
        <v>239</v>
      </c>
      <c r="F164" s="8" t="s">
        <v>125</v>
      </c>
      <c r="G164" s="18" t="s">
        <v>2008</v>
      </c>
      <c r="H164" s="8" t="s">
        <v>103</v>
      </c>
    </row>
    <row r="165" spans="1:8" ht="30" hidden="1" customHeight="1" x14ac:dyDescent="0.3">
      <c r="A165" s="44">
        <f t="shared" si="4"/>
        <v>160</v>
      </c>
      <c r="B165" s="8" t="str">
        <f>CONCATENATE(Employees[[#This Row],[Lastname]]," ",Employees[[#This Row],[Firstname]], " ",LEFT(Employees[[#This Row],[Middlename]],1),IF(ISBLANK(Employees[[#This Row],[Middlename]])," ","."))</f>
        <v>DE GUIA MARIVIC B.</v>
      </c>
      <c r="C165" s="8" t="s">
        <v>1461</v>
      </c>
      <c r="D165" s="8" t="s">
        <v>1462</v>
      </c>
      <c r="E165" s="8" t="s">
        <v>1463</v>
      </c>
      <c r="F165" s="8" t="s">
        <v>1712</v>
      </c>
      <c r="G165" s="18" t="s">
        <v>1712</v>
      </c>
      <c r="H165" s="8" t="s">
        <v>1713</v>
      </c>
    </row>
    <row r="166" spans="1:8" ht="30" hidden="1" customHeight="1" x14ac:dyDescent="0.3">
      <c r="A166" s="44">
        <f t="shared" si="4"/>
        <v>161</v>
      </c>
      <c r="B166" s="8" t="str">
        <f>CONCATENATE(Employees[[#This Row],[Lastname]]," ",Employees[[#This Row],[Firstname]], " ",LEFT(Employees[[#This Row],[Middlename]],1),IF(ISBLANK(Employees[[#This Row],[Middlename]])," ","."))</f>
        <v xml:space="preserve">DE GUZMAN CLEMENTE  </v>
      </c>
      <c r="C166" s="8" t="s">
        <v>164</v>
      </c>
      <c r="D166" s="8" t="s">
        <v>1464</v>
      </c>
      <c r="E166" s="8"/>
      <c r="F166" s="8" t="s">
        <v>1295</v>
      </c>
      <c r="G166" s="18" t="s">
        <v>1295</v>
      </c>
      <c r="H166" s="8" t="s">
        <v>97</v>
      </c>
    </row>
    <row r="167" spans="1:8" ht="30" hidden="1" customHeight="1" x14ac:dyDescent="0.3">
      <c r="A167" s="44">
        <f t="shared" ref="A167:A184" si="5">A166+1</f>
        <v>162</v>
      </c>
      <c r="B167" s="8" t="str">
        <f>CONCATENATE(Employees[[#This Row],[Lastname]]," ",Employees[[#This Row],[Firstname]], " ",LEFT(Employees[[#This Row],[Middlename]],1),IF(ISBLANK(Employees[[#This Row],[Middlename]])," ","."))</f>
        <v>DE GUZMAN RONALD ANDREW G.</v>
      </c>
      <c r="C167" s="8" t="s">
        <v>164</v>
      </c>
      <c r="D167" s="8" t="s">
        <v>165</v>
      </c>
      <c r="E167" s="8" t="s">
        <v>811</v>
      </c>
      <c r="F167" s="8" t="s">
        <v>96</v>
      </c>
      <c r="G167" s="8" t="s">
        <v>2008</v>
      </c>
      <c r="H167" s="8" t="s">
        <v>135</v>
      </c>
    </row>
    <row r="168" spans="1:8" ht="30" hidden="1" customHeight="1" x14ac:dyDescent="0.3">
      <c r="A168" s="44">
        <f t="shared" si="5"/>
        <v>163</v>
      </c>
      <c r="B168" s="8" t="str">
        <f>CONCATENATE(Employees[[#This Row],[Lastname]]," ",Employees[[#This Row],[Firstname]], " ",LEFT(Employees[[#This Row],[Middlename]],1),IF(ISBLANK(Employees[[#This Row],[Middlename]])," ","."))</f>
        <v>DE LARA GRACE L.</v>
      </c>
      <c r="C168" s="8" t="s">
        <v>1465</v>
      </c>
      <c r="D168" s="8" t="s">
        <v>1466</v>
      </c>
      <c r="E168" s="8" t="s">
        <v>1467</v>
      </c>
      <c r="F168" s="8" t="s">
        <v>1295</v>
      </c>
      <c r="G168" s="18" t="s">
        <v>1295</v>
      </c>
      <c r="H168" s="8" t="s">
        <v>97</v>
      </c>
    </row>
    <row r="169" spans="1:8" ht="30" hidden="1" customHeight="1" x14ac:dyDescent="0.3">
      <c r="A169" s="44">
        <f t="shared" si="5"/>
        <v>164</v>
      </c>
      <c r="B169" s="8" t="str">
        <f>CONCATENATE(Employees[[#This Row],[Lastname]]," ",Employees[[#This Row],[Firstname]], " ",LEFT(Employees[[#This Row],[Middlename]],1),IF(ISBLANK(Employees[[#This Row],[Middlename]])," ","."))</f>
        <v>DE LEON ANALITA B.</v>
      </c>
      <c r="C169" s="8" t="s">
        <v>1468</v>
      </c>
      <c r="D169" s="8" t="s">
        <v>1469</v>
      </c>
      <c r="E169" s="8" t="s">
        <v>345</v>
      </c>
      <c r="F169" s="8" t="s">
        <v>1295</v>
      </c>
      <c r="G169" s="18" t="s">
        <v>1295</v>
      </c>
      <c r="H169" s="8" t="s">
        <v>199</v>
      </c>
    </row>
    <row r="170" spans="1:8" ht="30" hidden="1" customHeight="1" x14ac:dyDescent="0.3">
      <c r="A170" s="44">
        <f t="shared" si="5"/>
        <v>165</v>
      </c>
      <c r="B170" s="8" t="str">
        <f>CONCATENATE(Employees[[#This Row],[Lastname]]," ",Employees[[#This Row],[Firstname]], " ",LEFT(Employees[[#This Row],[Middlename]],1),IF(ISBLANK(Employees[[#This Row],[Middlename]])," ","."))</f>
        <v xml:space="preserve">DE LUNA ERNESTO  </v>
      </c>
      <c r="C170" s="8" t="s">
        <v>993</v>
      </c>
      <c r="D170" s="8" t="s">
        <v>909</v>
      </c>
      <c r="E170" s="8"/>
      <c r="F170" s="8" t="s">
        <v>198</v>
      </c>
      <c r="G170" s="18" t="s">
        <v>2008</v>
      </c>
      <c r="H170" s="8" t="s">
        <v>593</v>
      </c>
    </row>
    <row r="171" spans="1:8" ht="30" customHeight="1" x14ac:dyDescent="0.3">
      <c r="A171" s="44">
        <f t="shared" si="5"/>
        <v>166</v>
      </c>
      <c r="B171" s="8" t="str">
        <f>CONCATENATE(Employees[[#This Row],[Lastname]]," ",Employees[[#This Row],[Firstname]], " ",LEFT(Employees[[#This Row],[Middlename]],1),IF(ISBLANK(Employees[[#This Row],[Middlename]])," ","."))</f>
        <v>DE OCAMPO ALMA A.</v>
      </c>
      <c r="C171" s="8" t="s">
        <v>362</v>
      </c>
      <c r="D171" s="8" t="s">
        <v>87</v>
      </c>
      <c r="E171" s="8" t="s">
        <v>1279</v>
      </c>
      <c r="F171" s="8" t="s">
        <v>125</v>
      </c>
      <c r="G171" s="18" t="s">
        <v>2008</v>
      </c>
      <c r="H171" s="8" t="s">
        <v>103</v>
      </c>
    </row>
    <row r="172" spans="1:8" ht="30" hidden="1" customHeight="1" x14ac:dyDescent="0.3">
      <c r="A172" s="44">
        <f>A170+1</f>
        <v>166</v>
      </c>
      <c r="B172" s="8" t="str">
        <f>CONCATENATE(Employees[[#This Row],[Lastname]]," ",Employees[[#This Row],[Firstname]], " ",LEFT(Employees[[#This Row],[Middlename]],1),IF(ISBLANK(Employees[[#This Row],[Middlename]])," ","."))</f>
        <v>MANIMTIM JOJIT A.</v>
      </c>
      <c r="C172" s="18" t="s">
        <v>1380</v>
      </c>
      <c r="D172" s="18" t="s">
        <v>2034</v>
      </c>
      <c r="E172" s="18" t="s">
        <v>1599</v>
      </c>
      <c r="F172" s="18" t="s">
        <v>2035</v>
      </c>
      <c r="G172" s="18" t="s">
        <v>2008</v>
      </c>
      <c r="H172" s="18" t="s">
        <v>89</v>
      </c>
    </row>
    <row r="173" spans="1:8" ht="30" hidden="1" customHeight="1" x14ac:dyDescent="0.3">
      <c r="A173" s="44">
        <f>A171+1</f>
        <v>167</v>
      </c>
      <c r="B173" s="8" t="str">
        <f>CONCATENATE(Employees[[#This Row],[Lastname]]," ",Employees[[#This Row],[Firstname]], " ",LEFT(Employees[[#This Row],[Middlename]],1),IF(ISBLANK(Employees[[#This Row],[Middlename]])," ","."))</f>
        <v>DE OCAMPO MA. ELENA D.</v>
      </c>
      <c r="C173" s="8" t="s">
        <v>362</v>
      </c>
      <c r="D173" s="8" t="s">
        <v>363</v>
      </c>
      <c r="E173" s="8" t="s">
        <v>119</v>
      </c>
      <c r="F173" s="8" t="s">
        <v>125</v>
      </c>
      <c r="G173" s="18" t="s">
        <v>2008</v>
      </c>
      <c r="H173" s="8" t="s">
        <v>364</v>
      </c>
    </row>
    <row r="174" spans="1:8" ht="30" hidden="1" customHeight="1" x14ac:dyDescent="0.3">
      <c r="A174" s="44">
        <f t="shared" si="5"/>
        <v>168</v>
      </c>
      <c r="B174" s="8" t="str">
        <f>CONCATENATE(Employees[[#This Row],[Lastname]]," ",Employees[[#This Row],[Firstname]], " ",LEFT(Employees[[#This Row],[Middlename]],1),IF(ISBLANK(Employees[[#This Row],[Middlename]])," ","."))</f>
        <v>DE OCAMPO MARISSA B.</v>
      </c>
      <c r="C174" s="8" t="s">
        <v>362</v>
      </c>
      <c r="D174" s="8" t="s">
        <v>185</v>
      </c>
      <c r="E174" s="8" t="s">
        <v>145</v>
      </c>
      <c r="F174" s="8" t="s">
        <v>489</v>
      </c>
      <c r="G174" s="8" t="s">
        <v>2008</v>
      </c>
      <c r="H174" s="8" t="s">
        <v>490</v>
      </c>
    </row>
    <row r="175" spans="1:8" ht="30" hidden="1" customHeight="1" x14ac:dyDescent="0.3">
      <c r="A175" s="44">
        <f t="shared" si="5"/>
        <v>169</v>
      </c>
      <c r="B175" s="8" t="str">
        <f>CONCATENATE(Employees[[#This Row],[Lastname]]," ",Employees[[#This Row],[Firstname]], " ",LEFT(Employees[[#This Row],[Middlename]],1),IF(ISBLANK(Employees[[#This Row],[Middlename]])," ","."))</f>
        <v>DE SAGUN NANCY D.</v>
      </c>
      <c r="C175" s="8" t="s">
        <v>249</v>
      </c>
      <c r="D175" s="8" t="s">
        <v>1470</v>
      </c>
      <c r="E175" s="8" t="s">
        <v>100</v>
      </c>
      <c r="F175" s="8" t="s">
        <v>1295</v>
      </c>
      <c r="G175" s="18" t="s">
        <v>1295</v>
      </c>
      <c r="H175" s="8" t="s">
        <v>364</v>
      </c>
    </row>
    <row r="176" spans="1:8" ht="30" hidden="1" customHeight="1" x14ac:dyDescent="0.3">
      <c r="A176" s="44">
        <f t="shared" si="5"/>
        <v>170</v>
      </c>
      <c r="B176" s="8" t="str">
        <f>CONCATENATE(Employees[[#This Row],[Lastname]]," ",Employees[[#This Row],[Firstname]], " ",LEFT(Employees[[#This Row],[Middlename]],1),IF(ISBLANK(Employees[[#This Row],[Middlename]])," ","."))</f>
        <v>DE SAGUN VICTOR V.</v>
      </c>
      <c r="C176" s="8" t="s">
        <v>249</v>
      </c>
      <c r="D176" s="8" t="s">
        <v>250</v>
      </c>
      <c r="E176" s="8" t="s">
        <v>150</v>
      </c>
      <c r="F176" s="18" t="s">
        <v>2013</v>
      </c>
      <c r="G176" s="18" t="s">
        <v>2008</v>
      </c>
      <c r="H176" s="8" t="s">
        <v>243</v>
      </c>
    </row>
    <row r="177" spans="1:8" ht="30" hidden="1" customHeight="1" x14ac:dyDescent="0.3">
      <c r="A177" s="44">
        <f t="shared" si="5"/>
        <v>171</v>
      </c>
      <c r="B177" s="8" t="str">
        <f>CONCATENATE(Employees[[#This Row],[Lastname]]," ",Employees[[#This Row],[Firstname]], " ",LEFT(Employees[[#This Row],[Middlename]],1),IF(ISBLANK(Employees[[#This Row],[Middlename]])," ","."))</f>
        <v>DE VILLA MYRNA D.</v>
      </c>
      <c r="C177" s="8" t="s">
        <v>340</v>
      </c>
      <c r="D177" s="8" t="s">
        <v>532</v>
      </c>
      <c r="E177" s="8" t="s">
        <v>786</v>
      </c>
      <c r="F177" s="8" t="s">
        <v>198</v>
      </c>
      <c r="G177" s="18" t="s">
        <v>2008</v>
      </c>
      <c r="H177" s="8" t="s">
        <v>209</v>
      </c>
    </row>
    <row r="178" spans="1:8" ht="30" hidden="1" customHeight="1" x14ac:dyDescent="0.3">
      <c r="A178" s="44">
        <f>A176+1</f>
        <v>171</v>
      </c>
      <c r="B178" s="8" t="str">
        <f>CONCATENATE(Employees[[#This Row],[Lastname]]," ",Employees[[#This Row],[Firstname]], " ",LEFT(Employees[[#This Row],[Middlename]],1),IF(ISBLANK(Employees[[#This Row],[Middlename]])," ","."))</f>
        <v>DE VILLA JAYVEE U.</v>
      </c>
      <c r="C178" s="8" t="s">
        <v>340</v>
      </c>
      <c r="D178" s="8" t="s">
        <v>2038</v>
      </c>
      <c r="E178" s="8" t="s">
        <v>2039</v>
      </c>
      <c r="F178" s="8" t="s">
        <v>2040</v>
      </c>
      <c r="G178" s="8" t="s">
        <v>2008</v>
      </c>
      <c r="H178" s="8" t="s">
        <v>442</v>
      </c>
    </row>
    <row r="179" spans="1:8" ht="30" hidden="1" customHeight="1" x14ac:dyDescent="0.3">
      <c r="A179" s="44">
        <f>A177+1</f>
        <v>172</v>
      </c>
      <c r="B179" s="8" t="str">
        <f>CONCATENATE(Employees[[#This Row],[Lastname]]," ",Employees[[#This Row],[Firstname]], " ",LEFT(Employees[[#This Row],[Middlename]],1),IF(ISBLANK(Employees[[#This Row],[Middlename]])," ","."))</f>
        <v>DE VILLA OFELIA G.</v>
      </c>
      <c r="C179" s="8" t="s">
        <v>340</v>
      </c>
      <c r="D179" s="8" t="s">
        <v>197</v>
      </c>
      <c r="E179" s="8" t="s">
        <v>166</v>
      </c>
      <c r="F179" s="8" t="s">
        <v>198</v>
      </c>
      <c r="G179" s="18" t="s">
        <v>2008</v>
      </c>
      <c r="H179" s="8" t="s">
        <v>338</v>
      </c>
    </row>
    <row r="180" spans="1:8" ht="30" hidden="1" customHeight="1" x14ac:dyDescent="0.3">
      <c r="A180" s="44">
        <f t="shared" si="5"/>
        <v>173</v>
      </c>
      <c r="B180" s="8" t="str">
        <f>CONCATENATE(Employees[[#This Row],[Lastname]]," ",Employees[[#This Row],[Firstname]], " ",LEFT(Employees[[#This Row],[Middlename]],1),IF(ISBLANK(Employees[[#This Row],[Middlename]])," ","."))</f>
        <v>DEL MUNDO ESTER B.</v>
      </c>
      <c r="C180" s="8" t="s">
        <v>450</v>
      </c>
      <c r="D180" s="8" t="s">
        <v>451</v>
      </c>
      <c r="E180" s="8" t="s">
        <v>145</v>
      </c>
      <c r="F180" s="8" t="s">
        <v>125</v>
      </c>
      <c r="G180" s="18" t="s">
        <v>2008</v>
      </c>
      <c r="H180" s="8" t="s">
        <v>273</v>
      </c>
    </row>
    <row r="181" spans="1:8" ht="30" hidden="1" customHeight="1" x14ac:dyDescent="0.3">
      <c r="A181" s="44">
        <f t="shared" si="5"/>
        <v>174</v>
      </c>
      <c r="B181" s="8" t="str">
        <f>CONCATENATE(Employees[[#This Row],[Lastname]]," ",Employees[[#This Row],[Firstname]], " ",LEFT(Employees[[#This Row],[Middlename]],1),IF(ISBLANK(Employees[[#This Row],[Middlename]])," ","."))</f>
        <v>DEL MUNDO HERMOGENES C.</v>
      </c>
      <c r="C181" s="8" t="s">
        <v>450</v>
      </c>
      <c r="D181" s="8" t="s">
        <v>453</v>
      </c>
      <c r="E181" s="8" t="s">
        <v>134</v>
      </c>
      <c r="F181" s="8" t="s">
        <v>454</v>
      </c>
      <c r="G181" s="18" t="s">
        <v>2008</v>
      </c>
      <c r="H181" s="8" t="s">
        <v>273</v>
      </c>
    </row>
    <row r="182" spans="1:8" ht="30" hidden="1" customHeight="1" x14ac:dyDescent="0.3">
      <c r="A182" s="44">
        <f t="shared" si="5"/>
        <v>175</v>
      </c>
      <c r="B182" s="8" t="str">
        <f>CONCATENATE(Employees[[#This Row],[Lastname]]," ",Employees[[#This Row],[Firstname]], " ",LEFT(Employees[[#This Row],[Middlename]],1),IF(ISBLANK(Employees[[#This Row],[Middlename]])," ","."))</f>
        <v>DEL MUNDO JONAS B.</v>
      </c>
      <c r="C182" s="8" t="s">
        <v>450</v>
      </c>
      <c r="D182" s="8" t="s">
        <v>2003</v>
      </c>
      <c r="E182" s="8" t="s">
        <v>145</v>
      </c>
      <c r="F182" s="8" t="s">
        <v>1295</v>
      </c>
      <c r="G182" s="18" t="s">
        <v>1295</v>
      </c>
      <c r="H182" s="8" t="s">
        <v>135</v>
      </c>
    </row>
    <row r="183" spans="1:8" ht="30" hidden="1" customHeight="1" x14ac:dyDescent="0.3">
      <c r="A183" s="44">
        <f t="shared" si="5"/>
        <v>176</v>
      </c>
      <c r="B183" s="8" t="str">
        <f>CONCATENATE(Employees[[#This Row],[Lastname]]," ",Employees[[#This Row],[Firstname]], " ",LEFT(Employees[[#This Row],[Middlename]],1),IF(ISBLANK(Employees[[#This Row],[Middlename]])," ","."))</f>
        <v>DEL MUNDO ROSALLE A.</v>
      </c>
      <c r="C183" s="8" t="s">
        <v>450</v>
      </c>
      <c r="D183" s="8" t="s">
        <v>524</v>
      </c>
      <c r="E183" s="8" t="s">
        <v>88</v>
      </c>
      <c r="F183" s="8" t="s">
        <v>125</v>
      </c>
      <c r="G183" s="18" t="s">
        <v>2008</v>
      </c>
      <c r="H183" s="8" t="s">
        <v>156</v>
      </c>
    </row>
    <row r="184" spans="1:8" ht="30" hidden="1" customHeight="1" x14ac:dyDescent="0.3">
      <c r="A184" s="44">
        <f t="shared" si="5"/>
        <v>177</v>
      </c>
      <c r="B184" s="8" t="str">
        <f>CONCATENATE(Employees[[#This Row],[Lastname]]," ",Employees[[#This Row],[Firstname]], " ",LEFT(Employees[[#This Row],[Middlename]],1),IF(ISBLANK(Employees[[#This Row],[Middlename]])," ","."))</f>
        <v>DELA CRUZ CHARITO A.</v>
      </c>
      <c r="C184" s="8" t="s">
        <v>1019</v>
      </c>
      <c r="D184" s="8" t="s">
        <v>1471</v>
      </c>
      <c r="E184" s="8" t="s">
        <v>666</v>
      </c>
      <c r="F184" s="8" t="s">
        <v>1295</v>
      </c>
      <c r="G184" s="18" t="s">
        <v>1295</v>
      </c>
      <c r="H184" s="8" t="s">
        <v>645</v>
      </c>
    </row>
    <row r="185" spans="1:8" ht="30" hidden="1" customHeight="1" x14ac:dyDescent="0.3">
      <c r="A185" s="44">
        <f>A183+1</f>
        <v>177</v>
      </c>
      <c r="B185" s="8" t="str">
        <f>CONCATENATE(Employees[[#This Row],[Lastname]]," ",Employees[[#This Row],[Firstname]], " ",LEFT(Employees[[#This Row],[Middlename]],1),IF(ISBLANK(Employees[[#This Row],[Middlename]])," ","."))</f>
        <v>DELA CRUZ EVANGELINE P.</v>
      </c>
      <c r="C185" s="8" t="s">
        <v>1019</v>
      </c>
      <c r="D185" s="8" t="s">
        <v>208</v>
      </c>
      <c r="E185" s="8" t="s">
        <v>124</v>
      </c>
      <c r="F185" s="8" t="s">
        <v>125</v>
      </c>
      <c r="G185" s="18" t="s">
        <v>2008</v>
      </c>
      <c r="H185" s="8" t="s">
        <v>1020</v>
      </c>
    </row>
    <row r="186" spans="1:8" ht="30" hidden="1" customHeight="1" x14ac:dyDescent="0.3">
      <c r="A186" s="44">
        <f>A184+1</f>
        <v>178</v>
      </c>
      <c r="B186" s="8" t="str">
        <f>CONCATENATE(Employees[[#This Row],[Lastname]]," ",Employees[[#This Row],[Firstname]], " ",LEFT(Employees[[#This Row],[Middlename]],1),IF(ISBLANK(Employees[[#This Row],[Middlename]])," ","."))</f>
        <v>DELA CRUZ SHIELA G.</v>
      </c>
      <c r="C186" s="8" t="s">
        <v>1019</v>
      </c>
      <c r="D186" s="8" t="s">
        <v>2000</v>
      </c>
      <c r="E186" s="8" t="s">
        <v>2001</v>
      </c>
      <c r="F186" s="8" t="s">
        <v>192</v>
      </c>
      <c r="G186" s="8" t="s">
        <v>2008</v>
      </c>
      <c r="H186" s="8" t="s">
        <v>97</v>
      </c>
    </row>
    <row r="187" spans="1:8" ht="30" hidden="1" customHeight="1" x14ac:dyDescent="0.3">
      <c r="A187" s="44">
        <f t="shared" ref="A187:A251" si="6">A186+1</f>
        <v>179</v>
      </c>
      <c r="B187" s="8" t="str">
        <f>CONCATENATE(Employees[[#This Row],[Lastname]]," ",Employees[[#This Row],[Firstname]], " ",LEFT(Employees[[#This Row],[Middlename]],1),IF(ISBLANK(Employees[[#This Row],[Middlename]])," ","."))</f>
        <v>DELA GRACIA MA. CECILIA P.</v>
      </c>
      <c r="C187" s="8" t="s">
        <v>868</v>
      </c>
      <c r="D187" s="8" t="s">
        <v>869</v>
      </c>
      <c r="E187" s="8" t="s">
        <v>870</v>
      </c>
      <c r="F187" s="8" t="s">
        <v>871</v>
      </c>
      <c r="G187" s="18" t="s">
        <v>2008</v>
      </c>
      <c r="H187" s="8" t="s">
        <v>442</v>
      </c>
    </row>
    <row r="188" spans="1:8" ht="30" hidden="1" customHeight="1" x14ac:dyDescent="0.3">
      <c r="A188" s="44">
        <f t="shared" si="6"/>
        <v>180</v>
      </c>
      <c r="B188" s="8" t="str">
        <f>CONCATENATE(Employees[[#This Row],[Lastname]]," ",Employees[[#This Row],[Firstname]], " ",LEFT(Employees[[#This Row],[Middlename]],1),IF(ISBLANK(Employees[[#This Row],[Middlename]])," ","."))</f>
        <v>DELA PEÑA ALFREDO C.</v>
      </c>
      <c r="C188" s="8" t="s">
        <v>1003</v>
      </c>
      <c r="D188" s="8" t="s">
        <v>180</v>
      </c>
      <c r="E188" s="8" t="s">
        <v>905</v>
      </c>
      <c r="F188" s="8" t="s">
        <v>904</v>
      </c>
      <c r="G188" s="18" t="s">
        <v>2008</v>
      </c>
      <c r="H188" s="8" t="s">
        <v>273</v>
      </c>
    </row>
    <row r="189" spans="1:8" ht="30" hidden="1" customHeight="1" x14ac:dyDescent="0.3">
      <c r="A189" s="44">
        <f t="shared" si="6"/>
        <v>181</v>
      </c>
      <c r="B189" s="8" t="str">
        <f>CONCATENATE(Employees[[#This Row],[Lastname]]," ",Employees[[#This Row],[Firstname]], " ",LEFT(Employees[[#This Row],[Middlename]],1),IF(ISBLANK(Employees[[#This Row],[Middlename]])," ","."))</f>
        <v>DELFINO NINA C.</v>
      </c>
      <c r="C189" s="8" t="s">
        <v>389</v>
      </c>
      <c r="D189" s="8" t="s">
        <v>390</v>
      </c>
      <c r="E189" s="8" t="s">
        <v>134</v>
      </c>
      <c r="F189" s="8" t="s">
        <v>96</v>
      </c>
      <c r="G189" s="8" t="s">
        <v>2008</v>
      </c>
      <c r="H189" s="8" t="s">
        <v>97</v>
      </c>
    </row>
    <row r="190" spans="1:8" ht="30" hidden="1" customHeight="1" x14ac:dyDescent="0.3">
      <c r="A190" s="44">
        <f t="shared" si="6"/>
        <v>182</v>
      </c>
      <c r="B190" s="8" t="str">
        <f>CONCATENATE(Employees[[#This Row],[Lastname]]," ",Employees[[#This Row],[Firstname]], " ",LEFT(Employees[[#This Row],[Middlename]],1),IF(ISBLANK(Employees[[#This Row],[Middlename]])," ","."))</f>
        <v>DEMATERA PEDRO B.</v>
      </c>
      <c r="C190" s="8" t="s">
        <v>1472</v>
      </c>
      <c r="D190" s="8" t="s">
        <v>1473</v>
      </c>
      <c r="E190" s="8" t="s">
        <v>804</v>
      </c>
      <c r="F190" s="8" t="s">
        <v>1295</v>
      </c>
      <c r="G190" s="18" t="s">
        <v>1295</v>
      </c>
      <c r="H190" s="8" t="s">
        <v>353</v>
      </c>
    </row>
    <row r="191" spans="1:8" ht="30" hidden="1" customHeight="1" x14ac:dyDescent="0.3">
      <c r="A191" s="44">
        <f t="shared" si="6"/>
        <v>183</v>
      </c>
      <c r="B191" s="8" t="str">
        <f>CONCATENATE(Employees[[#This Row],[Lastname]]," ",Employees[[#This Row],[Firstname]], " ",LEFT(Employees[[#This Row],[Middlename]],1),IF(ISBLANK(Employees[[#This Row],[Middlename]])," ","."))</f>
        <v>DERLA APOLONIO JR D.</v>
      </c>
      <c r="C191" s="8" t="s">
        <v>1474</v>
      </c>
      <c r="D191" s="8" t="s">
        <v>1475</v>
      </c>
      <c r="E191" s="8" t="s">
        <v>119</v>
      </c>
      <c r="F191" s="8" t="s">
        <v>1295</v>
      </c>
      <c r="G191" s="18" t="s">
        <v>1295</v>
      </c>
      <c r="H191" s="8" t="s">
        <v>291</v>
      </c>
    </row>
    <row r="192" spans="1:8" ht="30" hidden="1" customHeight="1" x14ac:dyDescent="0.3">
      <c r="A192" s="44">
        <f t="shared" si="6"/>
        <v>184</v>
      </c>
      <c r="B192" s="8" t="str">
        <f>CONCATENATE(Employees[[#This Row],[Lastname]]," ",Employees[[#This Row],[Firstname]], " ",LEFT(Employees[[#This Row],[Middlename]],1),IF(ISBLANK(Employees[[#This Row],[Middlename]])," ","."))</f>
        <v>DERLA ARTHUR D.</v>
      </c>
      <c r="C192" s="8" t="s">
        <v>1474</v>
      </c>
      <c r="D192" s="8" t="s">
        <v>1476</v>
      </c>
      <c r="E192" s="8" t="s">
        <v>1477</v>
      </c>
      <c r="F192" s="8" t="s">
        <v>1295</v>
      </c>
      <c r="G192" s="18" t="s">
        <v>1295</v>
      </c>
      <c r="H192" s="8" t="s">
        <v>291</v>
      </c>
    </row>
    <row r="193" spans="1:8" ht="30" hidden="1" customHeight="1" x14ac:dyDescent="0.3">
      <c r="A193" s="44">
        <f t="shared" si="6"/>
        <v>185</v>
      </c>
      <c r="B193" s="8" t="str">
        <f>CONCATENATE(Employees[[#This Row],[Lastname]]," ",Employees[[#This Row],[Firstname]], " ",LEFT(Employees[[#This Row],[Middlename]],1),IF(ISBLANK(Employees[[#This Row],[Middlename]])," ","."))</f>
        <v>DESINGAŃO PURIFICACION A.</v>
      </c>
      <c r="C193" s="8" t="s">
        <v>1478</v>
      </c>
      <c r="D193" s="8" t="s">
        <v>1479</v>
      </c>
      <c r="E193" s="8" t="s">
        <v>1480</v>
      </c>
      <c r="F193" s="8" t="s">
        <v>1295</v>
      </c>
      <c r="G193" s="18" t="s">
        <v>1295</v>
      </c>
      <c r="H193" s="8" t="s">
        <v>364</v>
      </c>
    </row>
    <row r="194" spans="1:8" ht="30" hidden="1" customHeight="1" x14ac:dyDescent="0.3">
      <c r="A194" s="44">
        <f t="shared" si="6"/>
        <v>186</v>
      </c>
      <c r="B194" s="8" t="str">
        <f>CONCATENATE(Employees[[#This Row],[Lastname]]," ",Employees[[#This Row],[Firstname]], " ",LEFT(Employees[[#This Row],[Middlename]],1),IF(ISBLANK(Employees[[#This Row],[Middlename]])," ","."))</f>
        <v>DESIPEDA MACARIA P.</v>
      </c>
      <c r="C194" s="8" t="s">
        <v>1481</v>
      </c>
      <c r="D194" s="8" t="s">
        <v>1482</v>
      </c>
      <c r="E194" s="8" t="s">
        <v>1483</v>
      </c>
      <c r="F194" s="8" t="s">
        <v>1295</v>
      </c>
      <c r="G194" s="18" t="s">
        <v>1295</v>
      </c>
      <c r="H194" s="8" t="s">
        <v>1713</v>
      </c>
    </row>
    <row r="195" spans="1:8" ht="30" hidden="1" customHeight="1" x14ac:dyDescent="0.3">
      <c r="A195" s="44">
        <f t="shared" si="6"/>
        <v>187</v>
      </c>
      <c r="B195" s="8" t="str">
        <f>CONCATENATE(Employees[[#This Row],[Lastname]]," ",Employees[[#This Row],[Firstname]], " ",LEFT(Employees[[#This Row],[Middlename]],1),IF(ISBLANK(Employees[[#This Row],[Middlename]])," ","."))</f>
        <v>DIAZ CAROLINA P.</v>
      </c>
      <c r="C195" s="8" t="s">
        <v>1292</v>
      </c>
      <c r="D195" s="8" t="s">
        <v>545</v>
      </c>
      <c r="E195" s="8" t="s">
        <v>124</v>
      </c>
      <c r="F195" s="8" t="s">
        <v>1295</v>
      </c>
      <c r="G195" s="18" t="s">
        <v>1295</v>
      </c>
      <c r="H195" s="8" t="s">
        <v>364</v>
      </c>
    </row>
    <row r="196" spans="1:8" ht="30" hidden="1" customHeight="1" x14ac:dyDescent="0.3">
      <c r="A196" s="44">
        <f t="shared" si="6"/>
        <v>188</v>
      </c>
      <c r="B196" s="8" t="str">
        <f>CONCATENATE(Employees[[#This Row],[Lastname]]," ",Employees[[#This Row],[Firstname]], " ",LEFT(Employees[[#This Row],[Middlename]],1),IF(ISBLANK(Employees[[#This Row],[Middlename]])," ","."))</f>
        <v>DIAZ CAROLINA P.</v>
      </c>
      <c r="C196" s="8" t="s">
        <v>1292</v>
      </c>
      <c r="D196" s="8" t="s">
        <v>545</v>
      </c>
      <c r="E196" s="8" t="s">
        <v>124</v>
      </c>
      <c r="F196" s="8" t="s">
        <v>1293</v>
      </c>
      <c r="G196" s="18" t="s">
        <v>2008</v>
      </c>
      <c r="H196" s="8" t="s">
        <v>1294</v>
      </c>
    </row>
    <row r="197" spans="1:8" ht="30" hidden="1" customHeight="1" x14ac:dyDescent="0.3">
      <c r="A197" s="44">
        <f t="shared" si="6"/>
        <v>189</v>
      </c>
      <c r="B197" s="8" t="str">
        <f>CONCATENATE(Employees[[#This Row],[Lastname]]," ",Employees[[#This Row],[Firstname]], " ",LEFT(Employees[[#This Row],[Middlename]],1),IF(ISBLANK(Employees[[#This Row],[Middlename]])," ","."))</f>
        <v xml:space="preserve">DIGNO DANILO  </v>
      </c>
      <c r="C197" s="8" t="s">
        <v>1484</v>
      </c>
      <c r="D197" s="8" t="s">
        <v>309</v>
      </c>
      <c r="E197" s="8"/>
      <c r="F197" s="8" t="s">
        <v>1295</v>
      </c>
      <c r="G197" s="18" t="s">
        <v>1295</v>
      </c>
      <c r="H197" s="8" t="s">
        <v>291</v>
      </c>
    </row>
    <row r="198" spans="1:8" ht="30" hidden="1" customHeight="1" x14ac:dyDescent="0.3">
      <c r="A198" s="44">
        <f t="shared" si="6"/>
        <v>190</v>
      </c>
      <c r="B198" s="8" t="str">
        <f>CONCATENATE(Employees[[#This Row],[Lastname]]," ",Employees[[#This Row],[Firstname]], " ",LEFT(Employees[[#This Row],[Middlename]],1),IF(ISBLANK(Employees[[#This Row],[Middlename]])," ","."))</f>
        <v xml:space="preserve">DIGO MANUEL  </v>
      </c>
      <c r="C198" s="8" t="s">
        <v>293</v>
      </c>
      <c r="D198" s="8" t="s">
        <v>294</v>
      </c>
      <c r="E198" s="8"/>
      <c r="F198" s="18" t="s">
        <v>2014</v>
      </c>
      <c r="G198" s="18" t="s">
        <v>2008</v>
      </c>
      <c r="H198" s="8" t="s">
        <v>199</v>
      </c>
    </row>
    <row r="199" spans="1:8" ht="30" hidden="1" customHeight="1" x14ac:dyDescent="0.3">
      <c r="A199" s="44">
        <f t="shared" si="6"/>
        <v>191</v>
      </c>
      <c r="B199" s="8" t="str">
        <f>CONCATENATE(Employees[[#This Row],[Lastname]]," ",Employees[[#This Row],[Firstname]], " ",LEFT(Employees[[#This Row],[Middlename]],1),IF(ISBLANK(Employees[[#This Row],[Middlename]])," ","."))</f>
        <v>DIGO MARIE BERNADETTE C.</v>
      </c>
      <c r="C199" s="8" t="s">
        <v>293</v>
      </c>
      <c r="D199" s="8" t="s">
        <v>1485</v>
      </c>
      <c r="E199" s="8" t="s">
        <v>1486</v>
      </c>
      <c r="F199" s="8" t="s">
        <v>1295</v>
      </c>
      <c r="G199" s="18" t="s">
        <v>1295</v>
      </c>
      <c r="H199" s="8" t="s">
        <v>97</v>
      </c>
    </row>
    <row r="200" spans="1:8" ht="30" hidden="1" customHeight="1" x14ac:dyDescent="0.3">
      <c r="A200" s="44">
        <f t="shared" si="6"/>
        <v>192</v>
      </c>
      <c r="B200" s="8" t="str">
        <f>CONCATENATE(Employees[[#This Row],[Lastname]]," ",Employees[[#This Row],[Firstname]], " ",LEFT(Employees[[#This Row],[Middlename]],1),IF(ISBLANK(Employees[[#This Row],[Middlename]])," ","."))</f>
        <v>DILIDILI AIREEN M.</v>
      </c>
      <c r="C200" s="8" t="s">
        <v>1487</v>
      </c>
      <c r="D200" s="8" t="s">
        <v>1488</v>
      </c>
      <c r="E200" s="8" t="s">
        <v>810</v>
      </c>
      <c r="F200" s="8" t="s">
        <v>1295</v>
      </c>
      <c r="G200" s="18" t="s">
        <v>1295</v>
      </c>
      <c r="H200" s="8" t="s">
        <v>1713</v>
      </c>
    </row>
    <row r="201" spans="1:8" ht="30" hidden="1" customHeight="1" x14ac:dyDescent="0.3">
      <c r="A201" s="44">
        <f t="shared" si="6"/>
        <v>193</v>
      </c>
      <c r="B201" s="8" t="str">
        <f>CONCATENATE(Employees[[#This Row],[Lastname]]," ",Employees[[#This Row],[Firstname]], " ",LEFT(Employees[[#This Row],[Middlename]],1),IF(ISBLANK(Employees[[#This Row],[Middlename]])," ","."))</f>
        <v>DIMAANO LEOVIGILDA A.</v>
      </c>
      <c r="C201" s="8" t="s">
        <v>1489</v>
      </c>
      <c r="D201" s="8" t="s">
        <v>1490</v>
      </c>
      <c r="E201" s="8" t="s">
        <v>286</v>
      </c>
      <c r="F201" s="8" t="s">
        <v>1295</v>
      </c>
      <c r="G201" s="18" t="s">
        <v>1295</v>
      </c>
      <c r="H201" s="8" t="s">
        <v>1715</v>
      </c>
    </row>
    <row r="202" spans="1:8" ht="30" hidden="1" customHeight="1" x14ac:dyDescent="0.3">
      <c r="A202" s="44">
        <f t="shared" si="6"/>
        <v>194</v>
      </c>
      <c r="B202" s="8" t="str">
        <f>CONCATENATE(Employees[[#This Row],[Lastname]]," ",Employees[[#This Row],[Firstname]], " ",LEFT(Employees[[#This Row],[Middlename]],1),IF(ISBLANK(Employees[[#This Row],[Middlename]])," ","."))</f>
        <v>DIMAILIG ARLYN R.</v>
      </c>
      <c r="C202" s="8" t="s">
        <v>1491</v>
      </c>
      <c r="D202" s="8" t="s">
        <v>1492</v>
      </c>
      <c r="E202" s="8" t="s">
        <v>333</v>
      </c>
      <c r="F202" s="8" t="s">
        <v>1295</v>
      </c>
      <c r="G202" s="18" t="s">
        <v>1295</v>
      </c>
      <c r="H202" s="8" t="s">
        <v>593</v>
      </c>
    </row>
    <row r="203" spans="1:8" ht="30" hidden="1" customHeight="1" x14ac:dyDescent="0.3">
      <c r="A203" s="44">
        <f t="shared" si="6"/>
        <v>195</v>
      </c>
      <c r="B203" s="8" t="str">
        <f>CONCATENATE(Employees[[#This Row],[Lastname]]," ",Employees[[#This Row],[Firstname]], " ",LEFT(Employees[[#This Row],[Middlename]],1),IF(ISBLANK(Employees[[#This Row],[Middlename]])," ","."))</f>
        <v>DIMAPILIS ALFREDO C.</v>
      </c>
      <c r="C203" s="8" t="s">
        <v>100</v>
      </c>
      <c r="D203" s="8" t="s">
        <v>180</v>
      </c>
      <c r="E203" s="8" t="s">
        <v>134</v>
      </c>
      <c r="F203" s="8" t="s">
        <v>181</v>
      </c>
      <c r="G203" s="18" t="s">
        <v>2008</v>
      </c>
      <c r="H203" s="8" t="s">
        <v>182</v>
      </c>
    </row>
    <row r="204" spans="1:8" ht="30" hidden="1" customHeight="1" x14ac:dyDescent="0.3">
      <c r="A204" s="44">
        <f t="shared" si="6"/>
        <v>196</v>
      </c>
      <c r="B204" s="8" t="str">
        <f>CONCATENATE(Employees[[#This Row],[Lastname]]," ",Employees[[#This Row],[Firstname]], " ",LEFT(Employees[[#This Row],[Middlename]],1),IF(ISBLANK(Employees[[#This Row],[Middlename]])," ","."))</f>
        <v>DIMAPILIS ANTHONY A.</v>
      </c>
      <c r="C204" s="8" t="s">
        <v>100</v>
      </c>
      <c r="D204" s="8" t="s">
        <v>101</v>
      </c>
      <c r="E204" s="8" t="s">
        <v>88</v>
      </c>
      <c r="F204" s="8" t="s">
        <v>102</v>
      </c>
      <c r="G204" s="8" t="s">
        <v>2008</v>
      </c>
      <c r="H204" s="8" t="s">
        <v>103</v>
      </c>
    </row>
    <row r="205" spans="1:8" ht="30" hidden="1" customHeight="1" x14ac:dyDescent="0.3">
      <c r="A205" s="44">
        <f t="shared" si="6"/>
        <v>197</v>
      </c>
      <c r="B205" s="8" t="str">
        <f>CONCATENATE(Employees[[#This Row],[Lastname]]," ",Employees[[#This Row],[Firstname]], " ",LEFT(Employees[[#This Row],[Middlename]],1),IF(ISBLANK(Employees[[#This Row],[Middlename]])," ","."))</f>
        <v>DIMAPILIS ARIEL M.</v>
      </c>
      <c r="C205" s="8" t="s">
        <v>100</v>
      </c>
      <c r="D205" s="8" t="s">
        <v>403</v>
      </c>
      <c r="E205" s="8" t="s">
        <v>323</v>
      </c>
      <c r="F205" s="8" t="s">
        <v>404</v>
      </c>
      <c r="G205" s="8" t="s">
        <v>2008</v>
      </c>
      <c r="H205" s="8" t="s">
        <v>103</v>
      </c>
    </row>
    <row r="206" spans="1:8" ht="30" hidden="1" customHeight="1" x14ac:dyDescent="0.3">
      <c r="A206" s="44">
        <f t="shared" si="6"/>
        <v>198</v>
      </c>
      <c r="B206" s="8" t="str">
        <f>CONCATENATE(Employees[[#This Row],[Lastname]]," ",Employees[[#This Row],[Firstname]], " ",LEFT(Employees[[#This Row],[Middlename]],1),IF(ISBLANK(Employees[[#This Row],[Middlename]])," ","."))</f>
        <v>DIMAPILIS DENNIS C.</v>
      </c>
      <c r="C206" s="8" t="s">
        <v>100</v>
      </c>
      <c r="D206" s="8" t="s">
        <v>302</v>
      </c>
      <c r="E206" s="8" t="s">
        <v>134</v>
      </c>
      <c r="F206" s="8" t="s">
        <v>1295</v>
      </c>
      <c r="G206" s="18" t="s">
        <v>1295</v>
      </c>
      <c r="H206" s="8" t="s">
        <v>1724</v>
      </c>
    </row>
    <row r="207" spans="1:8" ht="30" hidden="1" customHeight="1" x14ac:dyDescent="0.3">
      <c r="A207" s="44">
        <f t="shared" si="6"/>
        <v>199</v>
      </c>
      <c r="B207" s="8" t="str">
        <f>CONCATENATE(Employees[[#This Row],[Lastname]]," ",Employees[[#This Row],[Firstname]], " ",LEFT(Employees[[#This Row],[Middlename]],1),IF(ISBLANK(Employees[[#This Row],[Middlename]])," ","."))</f>
        <v>DIMAPILIS DENNIS C.</v>
      </c>
      <c r="C207" s="8" t="s">
        <v>100</v>
      </c>
      <c r="D207" s="8" t="s">
        <v>302</v>
      </c>
      <c r="E207" s="8" t="s">
        <v>134</v>
      </c>
      <c r="F207" s="8" t="s">
        <v>303</v>
      </c>
      <c r="G207" s="18" t="s">
        <v>2008</v>
      </c>
      <c r="H207" s="8" t="s">
        <v>298</v>
      </c>
    </row>
    <row r="208" spans="1:8" ht="30" hidden="1" customHeight="1" x14ac:dyDescent="0.3">
      <c r="A208" s="44">
        <f t="shared" si="6"/>
        <v>200</v>
      </c>
      <c r="B208" s="8" t="str">
        <f>CONCATENATE(Employees[[#This Row],[Lastname]]," ",Employees[[#This Row],[Firstname]], " ",LEFT(Employees[[#This Row],[Middlename]],1),IF(ISBLANK(Employees[[#This Row],[Middlename]])," ","."))</f>
        <v>DIMAPILIS ELIZABETH A.</v>
      </c>
      <c r="C208" s="8" t="s">
        <v>100</v>
      </c>
      <c r="D208" s="8" t="s">
        <v>211</v>
      </c>
      <c r="E208" s="8" t="s">
        <v>619</v>
      </c>
      <c r="F208" s="8" t="s">
        <v>1295</v>
      </c>
      <c r="G208" s="18" t="s">
        <v>1295</v>
      </c>
      <c r="H208" s="8" t="s">
        <v>213</v>
      </c>
    </row>
    <row r="209" spans="1:8" ht="30" hidden="1" customHeight="1" x14ac:dyDescent="0.3">
      <c r="A209" s="44">
        <f t="shared" si="6"/>
        <v>201</v>
      </c>
      <c r="B209" s="8" t="str">
        <f>CONCATENATE(Employees[[#This Row],[Lastname]]," ",Employees[[#This Row],[Firstname]], " ",LEFT(Employees[[#This Row],[Middlename]],1),IF(ISBLANK(Employees[[#This Row],[Middlename]])," ","."))</f>
        <v>DIMAPILIS ELIZABETH D.</v>
      </c>
      <c r="C209" s="8" t="s">
        <v>100</v>
      </c>
      <c r="D209" s="8" t="s">
        <v>211</v>
      </c>
      <c r="E209" s="8" t="s">
        <v>119</v>
      </c>
      <c r="F209" s="8" t="s">
        <v>212</v>
      </c>
      <c r="G209" s="18" t="s">
        <v>2008</v>
      </c>
      <c r="H209" s="8" t="s">
        <v>213</v>
      </c>
    </row>
    <row r="210" spans="1:8" ht="30" hidden="1" customHeight="1" x14ac:dyDescent="0.3">
      <c r="A210" s="44">
        <f t="shared" si="6"/>
        <v>202</v>
      </c>
      <c r="B210" s="8" t="str">
        <f>CONCATENATE(Employees[[#This Row],[Lastname]]," ",Employees[[#This Row],[Firstname]], " ",LEFT(Employees[[#This Row],[Middlename]],1),IF(ISBLANK(Employees[[#This Row],[Middlename]])," ","."))</f>
        <v>DIMAPILIS ELVIRA S.</v>
      </c>
      <c r="C210" s="8" t="s">
        <v>100</v>
      </c>
      <c r="D210" s="8" t="s">
        <v>502</v>
      </c>
      <c r="E210" s="8" t="s">
        <v>161</v>
      </c>
      <c r="F210" s="8" t="s">
        <v>125</v>
      </c>
      <c r="G210" s="18" t="s">
        <v>2008</v>
      </c>
      <c r="H210" s="8" t="s">
        <v>103</v>
      </c>
    </row>
    <row r="211" spans="1:8" ht="30" hidden="1" customHeight="1" x14ac:dyDescent="0.3">
      <c r="A211" s="44">
        <f t="shared" si="6"/>
        <v>203</v>
      </c>
      <c r="B211" s="8" t="str">
        <f>CONCATENATE(Employees[[#This Row],[Lastname]]," ",Employees[[#This Row],[Firstname]], " ",LEFT(Employees[[#This Row],[Middlename]],1),IF(ISBLANK(Employees[[#This Row],[Middlename]])," ","."))</f>
        <v>DIMAPILIS JONNA T.</v>
      </c>
      <c r="C211" s="8" t="s">
        <v>100</v>
      </c>
      <c r="D211" s="8" t="s">
        <v>106</v>
      </c>
      <c r="E211" s="8" t="s">
        <v>107</v>
      </c>
      <c r="F211" s="8" t="s">
        <v>108</v>
      </c>
      <c r="G211" s="18" t="s">
        <v>2008</v>
      </c>
      <c r="H211" s="8" t="s">
        <v>109</v>
      </c>
    </row>
    <row r="212" spans="1:8" ht="30" hidden="1" customHeight="1" x14ac:dyDescent="0.3">
      <c r="A212" s="44">
        <f t="shared" si="6"/>
        <v>204</v>
      </c>
      <c r="B212" s="8" t="str">
        <f>CONCATENATE(Employees[[#This Row],[Lastname]]," ",Employees[[#This Row],[Firstname]], " ",LEFT(Employees[[#This Row],[Middlename]],1),IF(ISBLANK(Employees[[#This Row],[Middlename]])," ","."))</f>
        <v>DIMAPILIS JOSEPHINE P.</v>
      </c>
      <c r="C212" s="8" t="s">
        <v>100</v>
      </c>
      <c r="D212" s="8" t="s">
        <v>409</v>
      </c>
      <c r="E212" s="8" t="s">
        <v>124</v>
      </c>
      <c r="F212" s="8" t="s">
        <v>125</v>
      </c>
      <c r="G212" s="18" t="s">
        <v>2008</v>
      </c>
      <c r="H212" s="8" t="s">
        <v>103</v>
      </c>
    </row>
    <row r="213" spans="1:8" ht="30" hidden="1" customHeight="1" x14ac:dyDescent="0.3">
      <c r="A213" s="44">
        <f t="shared" si="6"/>
        <v>205</v>
      </c>
      <c r="B213" s="8" t="str">
        <f>CONCATENATE(Employees[[#This Row],[Lastname]]," ",Employees[[#This Row],[Firstname]], " ",LEFT(Employees[[#This Row],[Middlename]],1),IF(ISBLANK(Employees[[#This Row],[Middlename]])," ","."))</f>
        <v>DIMAPILIS MA. TRINIDAD S.</v>
      </c>
      <c r="C213" s="8" t="s">
        <v>100</v>
      </c>
      <c r="D213" s="8" t="s">
        <v>261</v>
      </c>
      <c r="E213" s="8" t="s">
        <v>161</v>
      </c>
      <c r="F213" s="8" t="s">
        <v>198</v>
      </c>
      <c r="G213" s="18" t="s">
        <v>2008</v>
      </c>
      <c r="H213" s="8" t="s">
        <v>262</v>
      </c>
    </row>
    <row r="214" spans="1:8" ht="30" hidden="1" customHeight="1" x14ac:dyDescent="0.3">
      <c r="A214" s="44">
        <f t="shared" si="6"/>
        <v>206</v>
      </c>
      <c r="B214" s="8" t="str">
        <f>CONCATENATE(Employees[[#This Row],[Lastname]]," ",Employees[[#This Row],[Firstname]], " ",LEFT(Employees[[#This Row],[Middlename]],1),IF(ISBLANK(Employees[[#This Row],[Middlename]])," ","."))</f>
        <v>DIMAPILIS VILMA T.</v>
      </c>
      <c r="C214" s="8" t="s">
        <v>100</v>
      </c>
      <c r="D214" s="8" t="s">
        <v>527</v>
      </c>
      <c r="E214" s="8" t="s">
        <v>883</v>
      </c>
      <c r="F214" s="8" t="s">
        <v>198</v>
      </c>
      <c r="G214" s="18" t="s">
        <v>2008</v>
      </c>
      <c r="H214" s="8" t="s">
        <v>209</v>
      </c>
    </row>
    <row r="215" spans="1:8" ht="30" hidden="1" customHeight="1" x14ac:dyDescent="0.3">
      <c r="A215" s="44">
        <f t="shared" si="6"/>
        <v>207</v>
      </c>
      <c r="B215" s="8" t="str">
        <f>CONCATENATE(Employees[[#This Row],[Lastname]]," ",Employees[[#This Row],[Firstname]], " ",LEFT(Employees[[#This Row],[Middlename]],1),IF(ISBLANK(Employees[[#This Row],[Middlename]])," ","."))</f>
        <v>DIMAPILIS VINCE BENEDICT R.</v>
      </c>
      <c r="C215" s="8" t="s">
        <v>100</v>
      </c>
      <c r="D215" s="8" t="s">
        <v>1493</v>
      </c>
      <c r="E215" s="8" t="s">
        <v>1494</v>
      </c>
      <c r="F215" s="8" t="s">
        <v>1712</v>
      </c>
      <c r="G215" s="18" t="s">
        <v>1712</v>
      </c>
      <c r="H215" s="8" t="s">
        <v>135</v>
      </c>
    </row>
    <row r="216" spans="1:8" ht="30" hidden="1" customHeight="1" x14ac:dyDescent="0.3">
      <c r="A216" s="44">
        <f t="shared" si="6"/>
        <v>208</v>
      </c>
      <c r="B216" s="8" t="str">
        <f>CONCATENATE(Employees[[#This Row],[Lastname]]," ",Employees[[#This Row],[Firstname]], " ",LEFT(Employees[[#This Row],[Middlename]],1),IF(ISBLANK(Employees[[#This Row],[Middlename]])," ","."))</f>
        <v>DIMARANAN ANNA P.</v>
      </c>
      <c r="C216" s="8" t="s">
        <v>168</v>
      </c>
      <c r="D216" s="8" t="s">
        <v>1495</v>
      </c>
      <c r="E216" s="8" t="s">
        <v>1496</v>
      </c>
      <c r="F216" s="8" t="s">
        <v>1712</v>
      </c>
      <c r="G216" s="18" t="s">
        <v>1712</v>
      </c>
      <c r="H216" s="8" t="s">
        <v>1725</v>
      </c>
    </row>
    <row r="217" spans="1:8" ht="30" hidden="1" customHeight="1" x14ac:dyDescent="0.3">
      <c r="A217" s="44">
        <f t="shared" si="6"/>
        <v>209</v>
      </c>
      <c r="B217" s="8" t="str">
        <f>CONCATENATE(Employees[[#This Row],[Lastname]]," ",Employees[[#This Row],[Firstname]], " ",LEFT(Employees[[#This Row],[Middlename]],1),IF(ISBLANK(Employees[[#This Row],[Middlename]])," ","."))</f>
        <v>DIMARANAN GREGORIA C.</v>
      </c>
      <c r="C217" s="8" t="s">
        <v>168</v>
      </c>
      <c r="D217" s="8" t="s">
        <v>866</v>
      </c>
      <c r="E217" s="8" t="s">
        <v>655</v>
      </c>
      <c r="F217" s="8" t="s">
        <v>315</v>
      </c>
      <c r="G217" s="18" t="s">
        <v>2008</v>
      </c>
      <c r="H217" s="8" t="s">
        <v>442</v>
      </c>
    </row>
    <row r="218" spans="1:8" ht="30" hidden="1" customHeight="1" x14ac:dyDescent="0.3">
      <c r="A218" s="44">
        <f t="shared" si="6"/>
        <v>210</v>
      </c>
      <c r="B218" s="8" t="str">
        <f>CONCATENATE(Employees[[#This Row],[Lastname]]," ",Employees[[#This Row],[Firstname]], " ",LEFT(Employees[[#This Row],[Middlename]],1),IF(ISBLANK(Employees[[#This Row],[Middlename]])," ","."))</f>
        <v>DIMARANAN JOEL M.</v>
      </c>
      <c r="C218" s="8" t="s">
        <v>168</v>
      </c>
      <c r="D218" s="8" t="s">
        <v>794</v>
      </c>
      <c r="E218" s="8" t="s">
        <v>84</v>
      </c>
      <c r="F218" s="8" t="s">
        <v>1712</v>
      </c>
      <c r="G218" s="18" t="s">
        <v>1712</v>
      </c>
      <c r="H218" s="8" t="s">
        <v>1713</v>
      </c>
    </row>
    <row r="219" spans="1:8" ht="30" hidden="1" customHeight="1" x14ac:dyDescent="0.3">
      <c r="A219" s="44">
        <f t="shared" si="6"/>
        <v>211</v>
      </c>
      <c r="B219" s="8" t="str">
        <f>CONCATENATE(Employees[[#This Row],[Lastname]]," ",Employees[[#This Row],[Firstname]], " ",LEFT(Employees[[#This Row],[Middlename]],1),IF(ISBLANK(Employees[[#This Row],[Middlename]])," ","."))</f>
        <v>DIMARANAN KHRISSELLE E.</v>
      </c>
      <c r="C219" s="8" t="s">
        <v>168</v>
      </c>
      <c r="D219" s="8" t="s">
        <v>1497</v>
      </c>
      <c r="E219" s="8" t="s">
        <v>1498</v>
      </c>
      <c r="F219" s="8" t="s">
        <v>1719</v>
      </c>
      <c r="G219" s="8" t="s">
        <v>1712</v>
      </c>
      <c r="H219" s="8" t="s">
        <v>1717</v>
      </c>
    </row>
    <row r="220" spans="1:8" ht="30" hidden="1" customHeight="1" x14ac:dyDescent="0.3">
      <c r="A220" s="44">
        <f t="shared" si="6"/>
        <v>212</v>
      </c>
      <c r="B220" s="8" t="str">
        <f>CONCATENATE(Employees[[#This Row],[Lastname]]," ",Employees[[#This Row],[Firstname]], " ",LEFT(Employees[[#This Row],[Middlename]],1),IF(ISBLANK(Employees[[#This Row],[Middlename]])," ","."))</f>
        <v>DIMARANAN PERPETUA F.</v>
      </c>
      <c r="C220" s="8" t="s">
        <v>168</v>
      </c>
      <c r="D220" s="8" t="s">
        <v>529</v>
      </c>
      <c r="E220" s="8" t="s">
        <v>239</v>
      </c>
      <c r="F220" s="8" t="s">
        <v>120</v>
      </c>
      <c r="G220" s="18" t="s">
        <v>2008</v>
      </c>
      <c r="H220" s="8" t="s">
        <v>530</v>
      </c>
    </row>
    <row r="221" spans="1:8" ht="30" hidden="1" customHeight="1" x14ac:dyDescent="0.3">
      <c r="A221" s="44">
        <f t="shared" si="6"/>
        <v>213</v>
      </c>
      <c r="B221" s="8" t="str">
        <f>CONCATENATE(Employees[[#This Row],[Lastname]]," ",Employees[[#This Row],[Firstname]], " ",LEFT(Employees[[#This Row],[Middlename]],1),IF(ISBLANK(Employees[[#This Row],[Middlename]])," ","."))</f>
        <v>DIMARANAN REYNALDO R.</v>
      </c>
      <c r="C221" s="8" t="s">
        <v>168</v>
      </c>
      <c r="D221" s="8" t="s">
        <v>601</v>
      </c>
      <c r="E221" s="8" t="s">
        <v>333</v>
      </c>
      <c r="F221" s="8" t="s">
        <v>198</v>
      </c>
      <c r="G221" s="18" t="s">
        <v>2008</v>
      </c>
      <c r="H221" s="8" t="s">
        <v>288</v>
      </c>
    </row>
    <row r="222" spans="1:8" s="8" customFormat="1" ht="30" hidden="1" customHeight="1" x14ac:dyDescent="0.3">
      <c r="A222" s="44">
        <f t="shared" si="6"/>
        <v>214</v>
      </c>
      <c r="B222" s="8" t="str">
        <f>CONCATENATE(Employees[[#This Row],[Lastname]]," ",Employees[[#This Row],[Firstname]], " ",LEFT(Employees[[#This Row],[Middlename]],1),IF(ISBLANK(Employees[[#This Row],[Middlename]])," ","."))</f>
        <v>DIMARANAN RODORA G.</v>
      </c>
      <c r="C222" s="8" t="s">
        <v>168</v>
      </c>
      <c r="D222" s="8" t="s">
        <v>169</v>
      </c>
      <c r="E222" s="8" t="s">
        <v>166</v>
      </c>
      <c r="F222" s="8" t="s">
        <v>170</v>
      </c>
      <c r="G222" s="18" t="s">
        <v>2008</v>
      </c>
      <c r="H222" s="8" t="s">
        <v>89</v>
      </c>
    </row>
    <row r="223" spans="1:8" s="8" customFormat="1" ht="30" hidden="1" customHeight="1" x14ac:dyDescent="0.3">
      <c r="A223" s="44">
        <f t="shared" si="6"/>
        <v>215</v>
      </c>
      <c r="B223" s="8" t="str">
        <f>CONCATENATE(Employees[[#This Row],[Lastname]]," ",Employees[[#This Row],[Firstname]], " ",LEFT(Employees[[#This Row],[Middlename]],1),IF(ISBLANK(Employees[[#This Row],[Middlename]])," ","."))</f>
        <v>DISEPEDA MACARIA P.</v>
      </c>
      <c r="C223" s="8" t="s">
        <v>295</v>
      </c>
      <c r="D223" s="8" t="s">
        <v>1482</v>
      </c>
      <c r="E223" s="8" t="s">
        <v>1483</v>
      </c>
      <c r="F223" s="8" t="s">
        <v>1295</v>
      </c>
      <c r="G223" s="18" t="s">
        <v>1295</v>
      </c>
      <c r="H223" s="8" t="s">
        <v>1713</v>
      </c>
    </row>
    <row r="224" spans="1:8" s="8" customFormat="1" ht="30" hidden="1" customHeight="1" x14ac:dyDescent="0.3">
      <c r="A224" s="44">
        <f t="shared" si="6"/>
        <v>216</v>
      </c>
      <c r="B224" s="8" t="str">
        <f>CONCATENATE(Employees[[#This Row],[Lastname]]," ",Employees[[#This Row],[Firstname]], " ",LEFT(Employees[[#This Row],[Middlename]],1),IF(ISBLANK(Employees[[#This Row],[Middlename]])," ","."))</f>
        <v xml:space="preserve">DISEPEDA ROMELITO  </v>
      </c>
      <c r="C224" s="8" t="s">
        <v>295</v>
      </c>
      <c r="D224" s="8" t="s">
        <v>296</v>
      </c>
      <c r="F224" s="8" t="s">
        <v>297</v>
      </c>
      <c r="G224" s="8" t="s">
        <v>2008</v>
      </c>
      <c r="H224" s="8" t="s">
        <v>298</v>
      </c>
    </row>
    <row r="225" spans="1:8" ht="30" hidden="1" customHeight="1" x14ac:dyDescent="0.3">
      <c r="A225" s="44">
        <f t="shared" si="6"/>
        <v>217</v>
      </c>
      <c r="B225" s="8" t="str">
        <f>CONCATENATE(Employees[[#This Row],[Lastname]]," ",Employees[[#This Row],[Firstname]], " ",LEFT(Employees[[#This Row],[Middlename]],1),IF(ISBLANK(Employees[[#This Row],[Middlename]])," ","."))</f>
        <v xml:space="preserve">DOCTORA ZENAIDA  </v>
      </c>
      <c r="C225" s="8" t="s">
        <v>290</v>
      </c>
      <c r="D225" s="8" t="s">
        <v>160</v>
      </c>
      <c r="E225" s="8"/>
      <c r="F225" s="18" t="s">
        <v>198</v>
      </c>
      <c r="G225" s="18" t="s">
        <v>2008</v>
      </c>
      <c r="H225" s="8" t="s">
        <v>291</v>
      </c>
    </row>
    <row r="226" spans="1:8" ht="30" hidden="1" customHeight="1" x14ac:dyDescent="0.3">
      <c r="A226" s="44">
        <f t="shared" si="6"/>
        <v>218</v>
      </c>
      <c r="B226" s="8" t="str">
        <f>CONCATENATE(Employees[[#This Row],[Lastname]]," ",Employees[[#This Row],[Firstname]], " ",LEFT(Employees[[#This Row],[Middlename]],1),IF(ISBLANK(Employees[[#This Row],[Middlename]])," ","."))</f>
        <v>DOGELIO CHRISTIAN B.</v>
      </c>
      <c r="C226" s="8" t="s">
        <v>536</v>
      </c>
      <c r="D226" s="8" t="s">
        <v>1499</v>
      </c>
      <c r="E226" s="8" t="s">
        <v>145</v>
      </c>
      <c r="F226" s="8" t="s">
        <v>1295</v>
      </c>
      <c r="G226" s="18" t="s">
        <v>1295</v>
      </c>
      <c r="H226" s="8" t="s">
        <v>329</v>
      </c>
    </row>
    <row r="227" spans="1:8" ht="30" hidden="1" customHeight="1" x14ac:dyDescent="0.3">
      <c r="A227" s="44">
        <f t="shared" si="6"/>
        <v>219</v>
      </c>
      <c r="B227" s="8" t="str">
        <f>CONCATENATE(Employees[[#This Row],[Lastname]]," ",Employees[[#This Row],[Firstname]], " ",LEFT(Employees[[#This Row],[Middlename]],1),IF(ISBLANK(Employees[[#This Row],[Middlename]])," ","."))</f>
        <v>DOGELIO JEAN MELODY M.</v>
      </c>
      <c r="C227" s="8" t="s">
        <v>536</v>
      </c>
      <c r="D227" s="8" t="s">
        <v>1500</v>
      </c>
      <c r="E227" s="8" t="s">
        <v>1501</v>
      </c>
      <c r="F227" s="8" t="s">
        <v>1712</v>
      </c>
      <c r="G227" s="18" t="s">
        <v>1712</v>
      </c>
      <c r="H227" s="8" t="s">
        <v>103</v>
      </c>
    </row>
    <row r="228" spans="1:8" ht="30" hidden="1" customHeight="1" x14ac:dyDescent="0.3">
      <c r="A228" s="44">
        <f t="shared" si="6"/>
        <v>220</v>
      </c>
      <c r="B228" s="8" t="str">
        <f>CONCATENATE(Employees[[#This Row],[Lastname]]," ",Employees[[#This Row],[Firstname]], " ",LEFT(Employees[[#This Row],[Middlename]],1),IF(ISBLANK(Employees[[#This Row],[Middlename]])," ","."))</f>
        <v>DOGELIO RONNEL D.</v>
      </c>
      <c r="C228" s="8" t="s">
        <v>536</v>
      </c>
      <c r="D228" s="8" t="s">
        <v>1314</v>
      </c>
      <c r="E228" s="8" t="s">
        <v>1315</v>
      </c>
      <c r="F228" s="8" t="s">
        <v>274</v>
      </c>
      <c r="G228" s="18" t="s">
        <v>2008</v>
      </c>
      <c r="H228" s="8" t="s">
        <v>273</v>
      </c>
    </row>
    <row r="229" spans="1:8" ht="30" hidden="1" customHeight="1" x14ac:dyDescent="0.3">
      <c r="A229" s="44">
        <f t="shared" si="6"/>
        <v>221</v>
      </c>
      <c r="B229" s="8" t="str">
        <f>CONCATENATE(Employees[[#This Row],[Lastname]]," ",Employees[[#This Row],[Firstname]], " ",LEFT(Employees[[#This Row],[Middlename]],1),IF(ISBLANK(Employees[[#This Row],[Middlename]])," ","."))</f>
        <v>DOGNIDON MARLYN P.</v>
      </c>
      <c r="C229" s="8" t="s">
        <v>703</v>
      </c>
      <c r="D229" s="8" t="s">
        <v>704</v>
      </c>
      <c r="E229" s="8" t="s">
        <v>124</v>
      </c>
      <c r="F229" s="8" t="s">
        <v>96</v>
      </c>
      <c r="G229" s="8" t="s">
        <v>2008</v>
      </c>
      <c r="H229" s="8" t="s">
        <v>97</v>
      </c>
    </row>
    <row r="230" spans="1:8" ht="30" hidden="1" customHeight="1" x14ac:dyDescent="0.3">
      <c r="A230" s="44">
        <f t="shared" si="6"/>
        <v>222</v>
      </c>
      <c r="B230" s="8" t="str">
        <f>CONCATENATE(Employees[[#This Row],[Lastname]]," ",Employees[[#This Row],[Firstname]], " ",LEFT(Employees[[#This Row],[Middlename]],1),IF(ISBLANK(Employees[[#This Row],[Middlename]])," ","."))</f>
        <v>DOLOT JESUS JR. D.</v>
      </c>
      <c r="C230" s="8" t="s">
        <v>1051</v>
      </c>
      <c r="D230" s="8" t="s">
        <v>1052</v>
      </c>
      <c r="E230" s="8" t="s">
        <v>119</v>
      </c>
      <c r="F230" s="8" t="s">
        <v>125</v>
      </c>
      <c r="G230" s="18" t="s">
        <v>2008</v>
      </c>
      <c r="H230" s="8" t="s">
        <v>156</v>
      </c>
    </row>
    <row r="231" spans="1:8" ht="30" hidden="1" customHeight="1" x14ac:dyDescent="0.3">
      <c r="A231" s="44">
        <f t="shared" si="6"/>
        <v>223</v>
      </c>
      <c r="B231" s="8" t="str">
        <f>CONCATENATE(Employees[[#This Row],[Lastname]]," ",Employees[[#This Row],[Firstname]], " ",LEFT(Employees[[#This Row],[Middlename]],1),IF(ISBLANK(Employees[[#This Row],[Middlename]])," ","."))</f>
        <v>DOMINGO RACHEL L.</v>
      </c>
      <c r="C231" s="8" t="s">
        <v>1235</v>
      </c>
      <c r="D231" s="8" t="s">
        <v>1236</v>
      </c>
      <c r="E231" s="8" t="s">
        <v>229</v>
      </c>
      <c r="F231" s="8" t="s">
        <v>1289</v>
      </c>
      <c r="G231" s="18" t="s">
        <v>2008</v>
      </c>
      <c r="H231" s="8" t="s">
        <v>199</v>
      </c>
    </row>
    <row r="232" spans="1:8" ht="30" hidden="1" customHeight="1" x14ac:dyDescent="0.3">
      <c r="A232" s="44">
        <f t="shared" si="6"/>
        <v>224</v>
      </c>
      <c r="B232" s="8" t="str">
        <f>CONCATENATE(Employees[[#This Row],[Lastname]]," ",Employees[[#This Row],[Firstname]], " ",LEFT(Employees[[#This Row],[Middlename]],1),IF(ISBLANK(Employees[[#This Row],[Middlename]])," ","."))</f>
        <v>DUNGO PURISIMA CORAZON E.</v>
      </c>
      <c r="C232" s="8" t="s">
        <v>1024</v>
      </c>
      <c r="D232" s="8" t="s">
        <v>411</v>
      </c>
      <c r="E232" s="8" t="s">
        <v>381</v>
      </c>
      <c r="F232" s="8" t="s">
        <v>393</v>
      </c>
      <c r="G232" s="8" t="s">
        <v>2008</v>
      </c>
      <c r="H232" s="8" t="s">
        <v>103</v>
      </c>
    </row>
    <row r="233" spans="1:8" ht="30" hidden="1" customHeight="1" x14ac:dyDescent="0.3">
      <c r="A233" s="44">
        <f t="shared" si="6"/>
        <v>225</v>
      </c>
      <c r="B233" s="8" t="str">
        <f>CONCATENATE(Employees[[#This Row],[Lastname]]," ",Employees[[#This Row],[Firstname]], " ",LEFT(Employees[[#This Row],[Middlename]],1),IF(ISBLANK(Employees[[#This Row],[Middlename]])," ","."))</f>
        <v>EGASAN DELIA J.</v>
      </c>
      <c r="C233" s="8" t="s">
        <v>824</v>
      </c>
      <c r="D233" s="8" t="s">
        <v>825</v>
      </c>
      <c r="E233" s="8" t="s">
        <v>193</v>
      </c>
      <c r="F233" s="18" t="s">
        <v>198</v>
      </c>
      <c r="G233" s="18" t="s">
        <v>2008</v>
      </c>
      <c r="H233" s="8" t="s">
        <v>135</v>
      </c>
    </row>
    <row r="234" spans="1:8" ht="30" hidden="1" customHeight="1" x14ac:dyDescent="0.3">
      <c r="A234" s="44">
        <f t="shared" si="6"/>
        <v>226</v>
      </c>
      <c r="B234" s="8" t="str">
        <f>CONCATENATE(Employees[[#This Row],[Lastname]]," ",Employees[[#This Row],[Firstname]], " ",LEFT(Employees[[#This Row],[Middlename]],1),IF(ISBLANK(Employees[[#This Row],[Middlename]])," ","."))</f>
        <v>EMELO MARXIANE T.</v>
      </c>
      <c r="C234" s="8" t="s">
        <v>930</v>
      </c>
      <c r="D234" s="8" t="s">
        <v>931</v>
      </c>
      <c r="E234" s="8" t="s">
        <v>107</v>
      </c>
      <c r="F234" s="8" t="s">
        <v>817</v>
      </c>
      <c r="G234" s="8" t="s">
        <v>2008</v>
      </c>
      <c r="H234" s="8" t="s">
        <v>97</v>
      </c>
    </row>
    <row r="235" spans="1:8" ht="30" hidden="1" customHeight="1" x14ac:dyDescent="0.3">
      <c r="A235" s="44">
        <f t="shared" si="6"/>
        <v>227</v>
      </c>
      <c r="B235" s="8" t="str">
        <f>CONCATENATE(Employees[[#This Row],[Lastname]]," ",Employees[[#This Row],[Firstname]], " ",LEFT(Employees[[#This Row],[Middlename]],1),IF(ISBLANK(Employees[[#This Row],[Middlename]])," ","."))</f>
        <v>EMELO MARYJANE T.</v>
      </c>
      <c r="C235" s="8" t="s">
        <v>930</v>
      </c>
      <c r="D235" s="8" t="s">
        <v>1047</v>
      </c>
      <c r="E235" s="8" t="s">
        <v>107</v>
      </c>
      <c r="F235" s="8" t="s">
        <v>817</v>
      </c>
      <c r="G235" s="8" t="s">
        <v>2008</v>
      </c>
      <c r="H235" s="8" t="s">
        <v>97</v>
      </c>
    </row>
    <row r="236" spans="1:8" ht="30" hidden="1" customHeight="1" x14ac:dyDescent="0.3">
      <c r="A236" s="44">
        <f>A234+1</f>
        <v>227</v>
      </c>
      <c r="B236" s="8" t="str">
        <f>CONCATENATE(Employees[[#This Row],[Lastname]]," ",Employees[[#This Row],[Firstname]], " ",LEFT(Employees[[#This Row],[Middlename]],1),IF(ISBLANK(Employees[[#This Row],[Middlename]])," ","."))</f>
        <v>BAES ELMER P.</v>
      </c>
      <c r="C236" s="18" t="s">
        <v>2032</v>
      </c>
      <c r="D236" s="18" t="s">
        <v>2042</v>
      </c>
      <c r="E236" s="18" t="s">
        <v>2043</v>
      </c>
      <c r="F236" s="18" t="s">
        <v>2044</v>
      </c>
      <c r="G236" s="18" t="s">
        <v>1295</v>
      </c>
      <c r="H236" s="18" t="s">
        <v>2045</v>
      </c>
    </row>
    <row r="237" spans="1:8" ht="30" hidden="1" customHeight="1" x14ac:dyDescent="0.3">
      <c r="A237" s="44">
        <f>A235+1</f>
        <v>228</v>
      </c>
      <c r="B237" s="8" t="str">
        <f>CONCATENATE(Employees[[#This Row],[Lastname]]," ",Employees[[#This Row],[Firstname]], " ",LEFT(Employees[[#This Row],[Middlename]],1),IF(ISBLANK(Employees[[#This Row],[Middlename]])," ","."))</f>
        <v>ENMACIO LEILA A.</v>
      </c>
      <c r="C237" s="8" t="s">
        <v>519</v>
      </c>
      <c r="D237" s="8" t="s">
        <v>520</v>
      </c>
      <c r="E237" s="8" t="s">
        <v>286</v>
      </c>
      <c r="F237" s="8" t="s">
        <v>521</v>
      </c>
      <c r="G237" s="18" t="s">
        <v>2008</v>
      </c>
      <c r="H237" s="8" t="s">
        <v>442</v>
      </c>
    </row>
    <row r="238" spans="1:8" ht="30" hidden="1" customHeight="1" x14ac:dyDescent="0.3">
      <c r="A238" s="44">
        <f t="shared" si="6"/>
        <v>229</v>
      </c>
      <c r="B238" s="8" t="str">
        <f>CONCATENATE(Employees[[#This Row],[Lastname]]," ",Employees[[#This Row],[Firstname]], " ",LEFT(Employees[[#This Row],[Middlename]],1),IF(ISBLANK(Employees[[#This Row],[Middlename]])," ","."))</f>
        <v>ENRIQUEZ ANABEL O.</v>
      </c>
      <c r="C238" s="8" t="s">
        <v>122</v>
      </c>
      <c r="D238" s="8" t="s">
        <v>392</v>
      </c>
      <c r="E238" s="8" t="s">
        <v>1503</v>
      </c>
      <c r="F238" s="8" t="s">
        <v>1295</v>
      </c>
      <c r="G238" s="18" t="s">
        <v>1295</v>
      </c>
      <c r="H238" s="8" t="s">
        <v>135</v>
      </c>
    </row>
    <row r="239" spans="1:8" ht="30" hidden="1" customHeight="1" x14ac:dyDescent="0.3">
      <c r="A239" s="44">
        <f t="shared" si="6"/>
        <v>230</v>
      </c>
      <c r="B239" s="8" t="str">
        <f>CONCATENATE(Employees[[#This Row],[Lastname]]," ",Employees[[#This Row],[Firstname]], " ",LEFT(Employees[[#This Row],[Middlename]],1),IF(ISBLANK(Employees[[#This Row],[Middlename]])," ","."))</f>
        <v>ENRIQUEZ EDGAR P.</v>
      </c>
      <c r="C239" s="8" t="s">
        <v>122</v>
      </c>
      <c r="D239" s="8" t="s">
        <v>123</v>
      </c>
      <c r="E239" s="8" t="s">
        <v>124</v>
      </c>
      <c r="F239" s="8" t="s">
        <v>125</v>
      </c>
      <c r="G239" s="18" t="s">
        <v>2008</v>
      </c>
      <c r="H239" s="8" t="s">
        <v>126</v>
      </c>
    </row>
    <row r="240" spans="1:8" ht="30" hidden="1" customHeight="1" x14ac:dyDescent="0.3">
      <c r="A240" s="44">
        <f t="shared" si="6"/>
        <v>231</v>
      </c>
      <c r="B240" s="8" t="str">
        <f>CONCATENATE(Employees[[#This Row],[Lastname]]," ",Employees[[#This Row],[Firstname]], " ",LEFT(Employees[[#This Row],[Middlename]],1),IF(ISBLANK(Employees[[#This Row],[Middlename]])," ","."))</f>
        <v>ERIDAO ROSALINDA P.</v>
      </c>
      <c r="C240" s="8" t="s">
        <v>232</v>
      </c>
      <c r="D240" s="8" t="s">
        <v>231</v>
      </c>
      <c r="E240" s="8" t="s">
        <v>124</v>
      </c>
      <c r="F240" s="8" t="s">
        <v>224</v>
      </c>
      <c r="G240" s="8" t="s">
        <v>2008</v>
      </c>
      <c r="H240" s="8" t="s">
        <v>213</v>
      </c>
    </row>
    <row r="241" spans="1:8" ht="30" hidden="1" customHeight="1" x14ac:dyDescent="0.3">
      <c r="A241" s="44">
        <f t="shared" si="6"/>
        <v>232</v>
      </c>
      <c r="B241" s="8" t="str">
        <f>CONCATENATE(Employees[[#This Row],[Lastname]]," ",Employees[[#This Row],[Firstname]], " ",LEFT(Employees[[#This Row],[Middlename]],1),IF(ISBLANK(Employees[[#This Row],[Middlename]])," ","."))</f>
        <v>ESCAMILLAS EVELYN M.</v>
      </c>
      <c r="C241" s="8" t="s">
        <v>415</v>
      </c>
      <c r="D241" s="8" t="s">
        <v>416</v>
      </c>
      <c r="E241" s="8" t="s">
        <v>84</v>
      </c>
      <c r="F241" s="8" t="s">
        <v>417</v>
      </c>
      <c r="G241" s="8" t="s">
        <v>2008</v>
      </c>
      <c r="H241" s="8" t="s">
        <v>103</v>
      </c>
    </row>
    <row r="242" spans="1:8" ht="30" hidden="1" customHeight="1" x14ac:dyDescent="0.3">
      <c r="A242" s="44">
        <f t="shared" si="6"/>
        <v>233</v>
      </c>
      <c r="B242" s="8" t="str">
        <f>CONCATENATE(Employees[[#This Row],[Lastname]]," ",Employees[[#This Row],[Firstname]], " ",LEFT(Employees[[#This Row],[Middlename]],1),IF(ISBLANK(Employees[[#This Row],[Middlename]])," ","."))</f>
        <v xml:space="preserve">ESMAEL EMRAN  </v>
      </c>
      <c r="C242" s="8" t="s">
        <v>1504</v>
      </c>
      <c r="D242" s="8" t="s">
        <v>1505</v>
      </c>
      <c r="E242" s="8"/>
      <c r="F242" s="8" t="s">
        <v>1295</v>
      </c>
      <c r="G242" s="18" t="s">
        <v>1295</v>
      </c>
      <c r="H242" s="8" t="s">
        <v>291</v>
      </c>
    </row>
    <row r="243" spans="1:8" ht="30" hidden="1" customHeight="1" x14ac:dyDescent="0.3">
      <c r="A243" s="44">
        <f t="shared" si="6"/>
        <v>234</v>
      </c>
      <c r="B243" s="8" t="str">
        <f>CONCATENATE(Employees[[#This Row],[Lastname]]," ",Employees[[#This Row],[Firstname]], " ",LEFT(Employees[[#This Row],[Middlename]],1),IF(ISBLANK(Employees[[#This Row],[Middlename]])," ","."))</f>
        <v>ESPINOSA RUBY ANN V.</v>
      </c>
      <c r="C243" s="8" t="s">
        <v>1506</v>
      </c>
      <c r="D243" s="8" t="s">
        <v>1507</v>
      </c>
      <c r="E243" s="8" t="s">
        <v>726</v>
      </c>
      <c r="F243" s="8" t="s">
        <v>1295</v>
      </c>
      <c r="G243" s="18" t="s">
        <v>1295</v>
      </c>
      <c r="H243" s="8" t="s">
        <v>97</v>
      </c>
    </row>
    <row r="244" spans="1:8" ht="30" hidden="1" customHeight="1" x14ac:dyDescent="0.3">
      <c r="A244" s="44">
        <f t="shared" si="6"/>
        <v>235</v>
      </c>
      <c r="B244" s="8" t="str">
        <f>CONCATENATE(Employees[[#This Row],[Lastname]]," ",Employees[[#This Row],[Firstname]], " ",LEFT(Employees[[#This Row],[Middlename]],1),IF(ISBLANK(Employees[[#This Row],[Middlename]])," ","."))</f>
        <v>ESPIRITU RONALD M.</v>
      </c>
      <c r="C244" s="8" t="s">
        <v>625</v>
      </c>
      <c r="D244" s="8" t="s">
        <v>626</v>
      </c>
      <c r="E244" s="8" t="s">
        <v>84</v>
      </c>
      <c r="F244" s="8" t="s">
        <v>125</v>
      </c>
      <c r="G244" s="18" t="s">
        <v>2008</v>
      </c>
      <c r="H244" s="8" t="s">
        <v>103</v>
      </c>
    </row>
    <row r="245" spans="1:8" ht="30" hidden="1" customHeight="1" x14ac:dyDescent="0.3">
      <c r="A245" s="44">
        <f t="shared" si="6"/>
        <v>236</v>
      </c>
      <c r="B245" s="8" t="str">
        <f>CONCATENATE(Employees[[#This Row],[Lastname]]," ",Employees[[#This Row],[Firstname]], " ",LEFT(Employees[[#This Row],[Middlename]],1),IF(ISBLANK(Employees[[#This Row],[Middlename]])," ","."))</f>
        <v>ESTABILLO JUSTINE CARL G.</v>
      </c>
      <c r="C245" s="8" t="s">
        <v>1411</v>
      </c>
      <c r="D245" s="8" t="s">
        <v>1508</v>
      </c>
      <c r="E245" s="8" t="s">
        <v>1509</v>
      </c>
      <c r="F245" s="8" t="s">
        <v>1712</v>
      </c>
      <c r="G245" s="18" t="s">
        <v>1712</v>
      </c>
      <c r="H245" s="8" t="s">
        <v>135</v>
      </c>
    </row>
    <row r="246" spans="1:8" ht="30" hidden="1" customHeight="1" x14ac:dyDescent="0.3">
      <c r="A246" s="44">
        <f t="shared" si="6"/>
        <v>237</v>
      </c>
      <c r="B246" s="8" t="str">
        <f>CONCATENATE(Employees[[#This Row],[Lastname]]," ",Employees[[#This Row],[Firstname]], " ",LEFT(Employees[[#This Row],[Middlename]],1),IF(ISBLANK(Employees[[#This Row],[Middlename]])," ","."))</f>
        <v>ESTALE JOCELYN M.</v>
      </c>
      <c r="C246" s="8" t="s">
        <v>1510</v>
      </c>
      <c r="D246" s="8" t="s">
        <v>1511</v>
      </c>
      <c r="E246" s="8" t="s">
        <v>132</v>
      </c>
      <c r="F246" s="8" t="s">
        <v>1295</v>
      </c>
      <c r="G246" s="18" t="s">
        <v>1295</v>
      </c>
      <c r="H246" s="8" t="s">
        <v>1715</v>
      </c>
    </row>
    <row r="247" spans="1:8" ht="30" hidden="1" customHeight="1" x14ac:dyDescent="0.3">
      <c r="A247" s="44">
        <f t="shared" si="6"/>
        <v>238</v>
      </c>
      <c r="B247" s="8" t="str">
        <f>CONCATENATE(Employees[[#This Row],[Lastname]]," ",Employees[[#This Row],[Firstname]], " ",LEFT(Employees[[#This Row],[Middlename]],1),IF(ISBLANK(Employees[[#This Row],[Middlename]])," ","."))</f>
        <v>ESTIEBER ARISTOTLE B.</v>
      </c>
      <c r="C247" s="8" t="s">
        <v>1512</v>
      </c>
      <c r="D247" s="8" t="s">
        <v>1513</v>
      </c>
      <c r="E247" s="8" t="s">
        <v>145</v>
      </c>
      <c r="F247" s="8" t="s">
        <v>1295</v>
      </c>
      <c r="G247" s="18" t="s">
        <v>1295</v>
      </c>
      <c r="H247" s="8" t="s">
        <v>291</v>
      </c>
    </row>
    <row r="248" spans="1:8" ht="30" hidden="1" customHeight="1" x14ac:dyDescent="0.3">
      <c r="A248" s="44">
        <f t="shared" si="6"/>
        <v>239</v>
      </c>
      <c r="B248" s="8" t="str">
        <f>CONCATENATE(Employees[[#This Row],[Lastname]]," ",Employees[[#This Row],[Firstname]], " ",LEFT(Employees[[#This Row],[Middlename]],1),IF(ISBLANK(Employees[[#This Row],[Middlename]])," ","."))</f>
        <v>ESTIGOY BEVERLY ANNE P.</v>
      </c>
      <c r="C248" s="8" t="s">
        <v>386</v>
      </c>
      <c r="D248" s="8" t="s">
        <v>387</v>
      </c>
      <c r="E248" s="8" t="s">
        <v>124</v>
      </c>
      <c r="F248" s="8" t="s">
        <v>96</v>
      </c>
      <c r="G248" s="8" t="s">
        <v>2008</v>
      </c>
      <c r="H248" s="8" t="s">
        <v>97</v>
      </c>
    </row>
    <row r="249" spans="1:8" ht="30" hidden="1" customHeight="1" x14ac:dyDescent="0.3">
      <c r="A249" s="44">
        <f t="shared" si="6"/>
        <v>240</v>
      </c>
      <c r="B249" s="8" t="str">
        <f>CONCATENATE(Employees[[#This Row],[Lastname]]," ",Employees[[#This Row],[Firstname]], " ",LEFT(Employees[[#This Row],[Middlename]],1),IF(ISBLANK(Employees[[#This Row],[Middlename]])," ","."))</f>
        <v>ESTOLE JOCELYN D.</v>
      </c>
      <c r="C249" s="8" t="s">
        <v>1514</v>
      </c>
      <c r="D249" s="8" t="s">
        <v>1511</v>
      </c>
      <c r="E249" s="8" t="s">
        <v>119</v>
      </c>
      <c r="F249" s="8" t="s">
        <v>1295</v>
      </c>
      <c r="G249" s="18" t="s">
        <v>1295</v>
      </c>
      <c r="H249" s="8" t="s">
        <v>369</v>
      </c>
    </row>
    <row r="250" spans="1:8" ht="30" hidden="1" customHeight="1" x14ac:dyDescent="0.3">
      <c r="A250" s="44">
        <f t="shared" si="6"/>
        <v>241</v>
      </c>
      <c r="B250" s="8" t="str">
        <f>CONCATENATE(Employees[[#This Row],[Lastname]]," ",Employees[[#This Row],[Firstname]], " ",LEFT(Employees[[#This Row],[Middlename]],1),IF(ISBLANK(Employees[[#This Row],[Middlename]])," ","."))</f>
        <v>ESTRANGCO MERCY U.</v>
      </c>
      <c r="C250" s="8" t="s">
        <v>595</v>
      </c>
      <c r="D250" s="8" t="s">
        <v>596</v>
      </c>
      <c r="E250" s="8" t="s">
        <v>597</v>
      </c>
      <c r="F250" s="8" t="s">
        <v>198</v>
      </c>
      <c r="G250" s="18" t="s">
        <v>2008</v>
      </c>
      <c r="H250" s="8" t="s">
        <v>593</v>
      </c>
    </row>
    <row r="251" spans="1:8" ht="30" hidden="1" customHeight="1" x14ac:dyDescent="0.3">
      <c r="A251" s="44">
        <f t="shared" si="6"/>
        <v>242</v>
      </c>
      <c r="B251" s="8" t="str">
        <f>CONCATENATE(Employees[[#This Row],[Lastname]]," ",Employees[[#This Row],[Firstname]], " ",LEFT(Employees[[#This Row],[Middlename]],1),IF(ISBLANK(Employees[[#This Row],[Middlename]])," ","."))</f>
        <v>EVANGELISTA NORENA S.</v>
      </c>
      <c r="C251" s="8" t="s">
        <v>768</v>
      </c>
      <c r="D251" s="8" t="s">
        <v>769</v>
      </c>
      <c r="E251" s="8" t="s">
        <v>161</v>
      </c>
      <c r="F251" s="8" t="s">
        <v>770</v>
      </c>
      <c r="G251" s="18" t="s">
        <v>2008</v>
      </c>
      <c r="H251" s="8" t="s">
        <v>103</v>
      </c>
    </row>
    <row r="252" spans="1:8" ht="30" hidden="1" customHeight="1" x14ac:dyDescent="0.3">
      <c r="A252" s="44">
        <f t="shared" ref="A252:A315" si="7">A251+1</f>
        <v>243</v>
      </c>
      <c r="B252" s="8" t="str">
        <f>CONCATENATE(Employees[[#This Row],[Lastname]]," ",Employees[[#This Row],[Firstname]], " ",LEFT(Employees[[#This Row],[Middlename]],1),IF(ISBLANK(Employees[[#This Row],[Middlename]])," ","."))</f>
        <v>FELICIDARIO PAMELA C.</v>
      </c>
      <c r="C252" s="8" t="s">
        <v>1267</v>
      </c>
      <c r="D252" s="8" t="s">
        <v>1268</v>
      </c>
      <c r="E252" s="8" t="s">
        <v>1269</v>
      </c>
      <c r="F252" s="8" t="s">
        <v>125</v>
      </c>
      <c r="G252" s="18" t="s">
        <v>2008</v>
      </c>
      <c r="H252" s="8" t="s">
        <v>1202</v>
      </c>
    </row>
    <row r="253" spans="1:8" ht="30" hidden="1" customHeight="1" x14ac:dyDescent="0.3">
      <c r="A253" s="44">
        <f t="shared" si="7"/>
        <v>244</v>
      </c>
      <c r="B253" s="8" t="str">
        <f>CONCATENATE(Employees[[#This Row],[Lastname]]," ",Employees[[#This Row],[Firstname]], " ",LEFT(Employees[[#This Row],[Middlename]],1),IF(ISBLANK(Employees[[#This Row],[Middlename]])," ","."))</f>
        <v>FELLO VIRGILIO O.</v>
      </c>
      <c r="C253" s="8" t="s">
        <v>1133</v>
      </c>
      <c r="D253" s="8" t="s">
        <v>1134</v>
      </c>
      <c r="E253" s="8" t="s">
        <v>584</v>
      </c>
      <c r="F253" s="8" t="s">
        <v>1295</v>
      </c>
      <c r="G253" s="18" t="s">
        <v>1295</v>
      </c>
      <c r="H253" s="8" t="s">
        <v>199</v>
      </c>
    </row>
    <row r="254" spans="1:8" ht="30" hidden="1" customHeight="1" x14ac:dyDescent="0.3">
      <c r="A254" s="44">
        <f t="shared" si="7"/>
        <v>245</v>
      </c>
      <c r="B254" s="8" t="str">
        <f>CONCATENATE(Employees[[#This Row],[Lastname]]," ",Employees[[#This Row],[Firstname]], " ",LEFT(Employees[[#This Row],[Middlename]],1),IF(ISBLANK(Employees[[#This Row],[Middlename]])," ","."))</f>
        <v>FELLO VIRGILIO O.</v>
      </c>
      <c r="C254" s="8" t="s">
        <v>1133</v>
      </c>
      <c r="D254" s="8" t="s">
        <v>1134</v>
      </c>
      <c r="E254" s="8" t="s">
        <v>584</v>
      </c>
      <c r="F254" s="18" t="s">
        <v>1295</v>
      </c>
      <c r="G254" s="18" t="s">
        <v>1295</v>
      </c>
      <c r="H254" s="8"/>
    </row>
    <row r="255" spans="1:8" ht="30" hidden="1" customHeight="1" x14ac:dyDescent="0.3">
      <c r="A255" s="44">
        <f t="shared" si="7"/>
        <v>246</v>
      </c>
      <c r="B255" s="8" t="str">
        <f>CONCATENATE(Employees[[#This Row],[Lastname]]," ",Employees[[#This Row],[Firstname]], " ",LEFT(Employees[[#This Row],[Middlename]],1),IF(ISBLANK(Employees[[#This Row],[Middlename]])," ","."))</f>
        <v>FERMA AMELITA V.</v>
      </c>
      <c r="C255" s="8" t="s">
        <v>433</v>
      </c>
      <c r="D255" s="8" t="s">
        <v>774</v>
      </c>
      <c r="E255" s="8" t="s">
        <v>726</v>
      </c>
      <c r="F255" s="18" t="s">
        <v>2015</v>
      </c>
      <c r="G255" s="18" t="s">
        <v>2008</v>
      </c>
      <c r="H255" s="18" t="s">
        <v>1069</v>
      </c>
    </row>
    <row r="256" spans="1:8" ht="30" hidden="1" customHeight="1" x14ac:dyDescent="0.3">
      <c r="A256" s="44">
        <f t="shared" si="7"/>
        <v>247</v>
      </c>
      <c r="B256" s="8" t="str">
        <f>CONCATENATE(Employees[[#This Row],[Lastname]]," ",Employees[[#This Row],[Firstname]], " ",LEFT(Employees[[#This Row],[Middlename]],1),IF(ISBLANK(Employees[[#This Row],[Middlename]])," ","."))</f>
        <v>FERMA ARCELI C.</v>
      </c>
      <c r="C256" s="8" t="s">
        <v>433</v>
      </c>
      <c r="D256" s="8" t="s">
        <v>434</v>
      </c>
      <c r="E256" s="8" t="s">
        <v>134</v>
      </c>
      <c r="F256" s="8" t="s">
        <v>125</v>
      </c>
      <c r="G256" s="18" t="s">
        <v>2008</v>
      </c>
      <c r="H256" s="8" t="s">
        <v>334</v>
      </c>
    </row>
    <row r="257" spans="1:8" ht="30" hidden="1" customHeight="1" x14ac:dyDescent="0.3">
      <c r="A257" s="44">
        <f t="shared" si="7"/>
        <v>248</v>
      </c>
      <c r="B257" s="8" t="str">
        <f>CONCATENATE(Employees[[#This Row],[Lastname]]," ",Employees[[#This Row],[Firstname]], " ",LEFT(Employees[[#This Row],[Middlename]],1),IF(ISBLANK(Employees[[#This Row],[Middlename]])," ","."))</f>
        <v>FERMA ERIC N.</v>
      </c>
      <c r="C257" s="8" t="s">
        <v>433</v>
      </c>
      <c r="D257" s="8" t="s">
        <v>1515</v>
      </c>
      <c r="E257" s="8" t="s">
        <v>1516</v>
      </c>
      <c r="F257" s="8" t="s">
        <v>1295</v>
      </c>
      <c r="G257" s="18" t="s">
        <v>1295</v>
      </c>
      <c r="H257" s="8" t="s">
        <v>209</v>
      </c>
    </row>
    <row r="258" spans="1:8" ht="30" hidden="1" customHeight="1" x14ac:dyDescent="0.3">
      <c r="A258" s="44">
        <f t="shared" si="7"/>
        <v>249</v>
      </c>
      <c r="B258" s="8" t="str">
        <f>CONCATENATE(Employees[[#This Row],[Lastname]]," ",Employees[[#This Row],[Firstname]], " ",LEFT(Employees[[#This Row],[Middlename]],1),IF(ISBLANK(Employees[[#This Row],[Middlename]])," ","."))</f>
        <v>FERMA ETHEL GRACE N.</v>
      </c>
      <c r="C258" s="8" t="s">
        <v>433</v>
      </c>
      <c r="D258" s="8" t="s">
        <v>1517</v>
      </c>
      <c r="E258" s="8" t="s">
        <v>1518</v>
      </c>
      <c r="F258" s="8" t="s">
        <v>1295</v>
      </c>
      <c r="G258" s="18" t="s">
        <v>1295</v>
      </c>
      <c r="H258" s="8" t="s">
        <v>97</v>
      </c>
    </row>
    <row r="259" spans="1:8" ht="30" hidden="1" customHeight="1" x14ac:dyDescent="0.3">
      <c r="A259" s="44">
        <f t="shared" si="7"/>
        <v>250</v>
      </c>
      <c r="B259" s="8" t="str">
        <f>CONCATENATE(Employees[[#This Row],[Lastname]]," ",Employees[[#This Row],[Firstname]], " ",LEFT(Employees[[#This Row],[Middlename]],1),IF(ISBLANK(Employees[[#This Row],[Middlename]])," ","."))</f>
        <v>FERMA JOSEFA O.</v>
      </c>
      <c r="C259" s="8" t="s">
        <v>433</v>
      </c>
      <c r="D259" s="8" t="s">
        <v>1100</v>
      </c>
      <c r="E259" s="8" t="s">
        <v>842</v>
      </c>
      <c r="F259" s="8" t="s">
        <v>871</v>
      </c>
      <c r="G259" s="18" t="s">
        <v>2008</v>
      </c>
      <c r="H259" s="18" t="s">
        <v>109</v>
      </c>
    </row>
    <row r="260" spans="1:8" ht="30" hidden="1" customHeight="1" x14ac:dyDescent="0.3">
      <c r="A260" s="44">
        <f t="shared" si="7"/>
        <v>251</v>
      </c>
      <c r="B260" s="8" t="str">
        <f>CONCATENATE(Employees[[#This Row],[Lastname]]," ",Employees[[#This Row],[Firstname]], " ",LEFT(Employees[[#This Row],[Middlename]],1),IF(ISBLANK(Employees[[#This Row],[Middlename]])," ","."))</f>
        <v>FERMA MARIA I.</v>
      </c>
      <c r="C260" s="8" t="s">
        <v>433</v>
      </c>
      <c r="D260" s="8" t="s">
        <v>724</v>
      </c>
      <c r="E260" s="8" t="s">
        <v>961</v>
      </c>
      <c r="F260" s="8" t="s">
        <v>125</v>
      </c>
      <c r="G260" s="18" t="s">
        <v>2008</v>
      </c>
      <c r="H260" s="8" t="s">
        <v>540</v>
      </c>
    </row>
    <row r="261" spans="1:8" ht="30" hidden="1" customHeight="1" x14ac:dyDescent="0.3">
      <c r="A261" s="44">
        <f t="shared" si="7"/>
        <v>252</v>
      </c>
      <c r="B261" s="8" t="str">
        <f>CONCATENATE(Employees[[#This Row],[Lastname]]," ",Employees[[#This Row],[Firstname]], " ",LEFT(Employees[[#This Row],[Middlename]],1),IF(ISBLANK(Employees[[#This Row],[Middlename]])," ","."))</f>
        <v>FERMA MARIA VICTORIA D.</v>
      </c>
      <c r="C261" s="8" t="s">
        <v>433</v>
      </c>
      <c r="D261" s="8" t="s">
        <v>576</v>
      </c>
      <c r="E261" s="8" t="s">
        <v>119</v>
      </c>
      <c r="F261" s="8" t="s">
        <v>125</v>
      </c>
      <c r="G261" s="18" t="s">
        <v>2008</v>
      </c>
      <c r="H261" s="8" t="s">
        <v>369</v>
      </c>
    </row>
    <row r="262" spans="1:8" ht="30" hidden="1" customHeight="1" x14ac:dyDescent="0.3">
      <c r="A262" s="44">
        <f t="shared" si="7"/>
        <v>253</v>
      </c>
      <c r="B262" s="8" t="str">
        <f>CONCATENATE(Employees[[#This Row],[Lastname]]," ",Employees[[#This Row],[Firstname]], " ",LEFT(Employees[[#This Row],[Middlename]],1),IF(ISBLANK(Employees[[#This Row],[Middlename]])," ","."))</f>
        <v xml:space="preserve">FERMA RAYMOND  </v>
      </c>
      <c r="C262" s="8" t="s">
        <v>433</v>
      </c>
      <c r="D262" s="8" t="s">
        <v>1519</v>
      </c>
      <c r="E262" s="8"/>
      <c r="F262" s="8" t="s">
        <v>1295</v>
      </c>
      <c r="G262" s="18" t="s">
        <v>1295</v>
      </c>
      <c r="H262" s="8" t="s">
        <v>291</v>
      </c>
    </row>
    <row r="263" spans="1:8" ht="30" hidden="1" customHeight="1" x14ac:dyDescent="0.3">
      <c r="A263" s="44">
        <f t="shared" si="7"/>
        <v>254</v>
      </c>
      <c r="B263" s="8" t="str">
        <f>CONCATENATE(Employees[[#This Row],[Lastname]]," ",Employees[[#This Row],[Firstname]], " ",LEFT(Employees[[#This Row],[Middlename]],1),IF(ISBLANK(Employees[[#This Row],[Middlename]])," ","."))</f>
        <v xml:space="preserve">FERMA ROMEO  </v>
      </c>
      <c r="C263" s="8" t="s">
        <v>433</v>
      </c>
      <c r="D263" s="8" t="s">
        <v>796</v>
      </c>
      <c r="E263" s="8"/>
      <c r="F263" s="18" t="s">
        <v>125</v>
      </c>
      <c r="G263" s="18" t="s">
        <v>2008</v>
      </c>
      <c r="H263" s="8" t="s">
        <v>291</v>
      </c>
    </row>
    <row r="264" spans="1:8" ht="30" hidden="1" customHeight="1" x14ac:dyDescent="0.3">
      <c r="A264" s="44">
        <f t="shared" si="7"/>
        <v>255</v>
      </c>
      <c r="B264" s="8" t="str">
        <f>CONCATENATE(Employees[[#This Row],[Lastname]]," ",Employees[[#This Row],[Firstname]], " ",LEFT(Employees[[#This Row],[Middlename]],1),IF(ISBLANK(Employees[[#This Row],[Middlename]])," ","."))</f>
        <v>FERNANDEZ MILAGROS C.</v>
      </c>
      <c r="C264" s="8" t="s">
        <v>788</v>
      </c>
      <c r="D264" s="8" t="s">
        <v>1081</v>
      </c>
      <c r="E264" s="8" t="s">
        <v>655</v>
      </c>
      <c r="F264" s="8" t="s">
        <v>198</v>
      </c>
      <c r="G264" s="18" t="s">
        <v>2008</v>
      </c>
      <c r="H264" s="8" t="s">
        <v>103</v>
      </c>
    </row>
    <row r="265" spans="1:8" ht="30" hidden="1" customHeight="1" x14ac:dyDescent="0.3">
      <c r="A265" s="44">
        <f t="shared" si="7"/>
        <v>256</v>
      </c>
      <c r="B265" s="8" t="str">
        <f>CONCATENATE(Employees[[#This Row],[Lastname]]," ",Employees[[#This Row],[Firstname]], " ",LEFT(Employees[[#This Row],[Middlename]],1),IF(ISBLANK(Employees[[#This Row],[Middlename]])," ","."))</f>
        <v xml:space="preserve">FLAVIER ADORACION  </v>
      </c>
      <c r="C265" s="8" t="s">
        <v>477</v>
      </c>
      <c r="D265" s="8" t="s">
        <v>478</v>
      </c>
      <c r="E265" s="8"/>
      <c r="F265" s="8" t="s">
        <v>479</v>
      </c>
      <c r="G265" s="18" t="s">
        <v>2008</v>
      </c>
      <c r="H265" s="8" t="s">
        <v>109</v>
      </c>
    </row>
    <row r="266" spans="1:8" ht="30" hidden="1" customHeight="1" x14ac:dyDescent="0.3">
      <c r="A266" s="44">
        <f t="shared" si="7"/>
        <v>257</v>
      </c>
      <c r="B266" s="8" t="str">
        <f>CONCATENATE(Employees[[#This Row],[Lastname]]," ",Employees[[#This Row],[Firstname]], " ",LEFT(Employees[[#This Row],[Middlename]],1),IF(ISBLANK(Employees[[#This Row],[Middlename]])," ","."))</f>
        <v xml:space="preserve">FLORES EDERLYN  </v>
      </c>
      <c r="C266" s="8" t="s">
        <v>1520</v>
      </c>
      <c r="D266" s="8" t="s">
        <v>1521</v>
      </c>
      <c r="E266" s="8"/>
      <c r="F266" s="8" t="s">
        <v>1295</v>
      </c>
      <c r="G266" s="18" t="s">
        <v>1295</v>
      </c>
      <c r="H266" s="8" t="s">
        <v>291</v>
      </c>
    </row>
    <row r="267" spans="1:8" ht="30" hidden="1" customHeight="1" x14ac:dyDescent="0.3">
      <c r="A267" s="44">
        <f t="shared" si="7"/>
        <v>258</v>
      </c>
      <c r="B267" s="8" t="str">
        <f>CONCATENATE(Employees[[#This Row],[Lastname]]," ",Employees[[#This Row],[Firstname]], " ",LEFT(Employees[[#This Row],[Middlename]],1),IF(ISBLANK(Employees[[#This Row],[Middlename]])," ","."))</f>
        <v>FLORES MARIA PATRICIA NICOLE C.</v>
      </c>
      <c r="C267" s="8" t="s">
        <v>1520</v>
      </c>
      <c r="D267" s="8" t="s">
        <v>1522</v>
      </c>
      <c r="E267" s="8" t="s">
        <v>1523</v>
      </c>
      <c r="F267" s="8" t="s">
        <v>1295</v>
      </c>
      <c r="G267" s="18" t="s">
        <v>1295</v>
      </c>
      <c r="H267" s="8" t="s">
        <v>97</v>
      </c>
    </row>
    <row r="268" spans="1:8" ht="30" hidden="1" customHeight="1" x14ac:dyDescent="0.3">
      <c r="A268" s="44">
        <f t="shared" si="7"/>
        <v>259</v>
      </c>
      <c r="B268" s="8" t="str">
        <f>CONCATENATE(Employees[[#This Row],[Lastname]]," ",Employees[[#This Row],[Firstname]], " ",LEFT(Employees[[#This Row],[Middlename]],1),IF(ISBLANK(Employees[[#This Row],[Middlename]])," ","."))</f>
        <v xml:space="preserve">FLORES RICHARD  </v>
      </c>
      <c r="C268" s="8" t="s">
        <v>1520</v>
      </c>
      <c r="D268" s="8" t="s">
        <v>1381</v>
      </c>
      <c r="E268" s="8"/>
      <c r="F268" s="8" t="s">
        <v>1295</v>
      </c>
      <c r="G268" s="18" t="s">
        <v>1295</v>
      </c>
      <c r="H268" s="8" t="s">
        <v>291</v>
      </c>
    </row>
    <row r="269" spans="1:8" ht="30" hidden="1" customHeight="1" x14ac:dyDescent="0.3">
      <c r="A269" s="44">
        <f t="shared" si="7"/>
        <v>260</v>
      </c>
      <c r="B269" s="8" t="str">
        <f>CONCATENATE(Employees[[#This Row],[Lastname]]," ",Employees[[#This Row],[Firstname]], " ",LEFT(Employees[[#This Row],[Middlename]],1),IF(ISBLANK(Employees[[#This Row],[Middlename]])," ","."))</f>
        <v>FRONDOZO AILEEN D.</v>
      </c>
      <c r="C269" s="8" t="s">
        <v>1524</v>
      </c>
      <c r="D269" s="8" t="s">
        <v>118</v>
      </c>
      <c r="E269" s="8" t="s">
        <v>119</v>
      </c>
      <c r="F269" s="8" t="s">
        <v>1295</v>
      </c>
      <c r="G269" s="18" t="s">
        <v>1295</v>
      </c>
      <c r="H269" s="8" t="s">
        <v>439</v>
      </c>
    </row>
    <row r="270" spans="1:8" ht="30" hidden="1" customHeight="1" x14ac:dyDescent="0.3">
      <c r="A270" s="44">
        <f t="shared" si="7"/>
        <v>261</v>
      </c>
      <c r="B270" s="8" t="str">
        <f>CONCATENATE(Employees[[#This Row],[Lastname]]," ",Employees[[#This Row],[Firstname]], " ",LEFT(Employees[[#This Row],[Middlename]],1),IF(ISBLANK(Employees[[#This Row],[Middlename]])," ","."))</f>
        <v>GABEJA MHAR G.</v>
      </c>
      <c r="C270" s="8" t="s">
        <v>605</v>
      </c>
      <c r="D270" s="8" t="s">
        <v>606</v>
      </c>
      <c r="E270" s="8" t="s">
        <v>166</v>
      </c>
      <c r="F270" s="8" t="s">
        <v>607</v>
      </c>
      <c r="G270" s="18" t="s">
        <v>2008</v>
      </c>
      <c r="H270" s="8" t="s">
        <v>593</v>
      </c>
    </row>
    <row r="271" spans="1:8" ht="30" hidden="1" customHeight="1" x14ac:dyDescent="0.3">
      <c r="A271" s="44">
        <f t="shared" si="7"/>
        <v>262</v>
      </c>
      <c r="B271" s="8" t="str">
        <f>CONCATENATE(Employees[[#This Row],[Lastname]]," ",Employees[[#This Row],[Firstname]], " ",LEFT(Employees[[#This Row],[Middlename]],1),IF(ISBLANK(Employees[[#This Row],[Middlename]])," ","."))</f>
        <v>GALANG JULIET B.</v>
      </c>
      <c r="C271" s="8" t="s">
        <v>937</v>
      </c>
      <c r="D271" s="8" t="s">
        <v>938</v>
      </c>
      <c r="E271" s="8" t="s">
        <v>939</v>
      </c>
      <c r="F271" s="8" t="s">
        <v>2010</v>
      </c>
      <c r="G271" s="18" t="s">
        <v>2009</v>
      </c>
      <c r="H271" s="8" t="s">
        <v>360</v>
      </c>
    </row>
    <row r="272" spans="1:8" ht="30" hidden="1" customHeight="1" x14ac:dyDescent="0.3">
      <c r="A272" s="44">
        <f t="shared" si="7"/>
        <v>263</v>
      </c>
      <c r="B272" s="8" t="str">
        <f>CONCATENATE(Employees[[#This Row],[Lastname]]," ",Employees[[#This Row],[Firstname]], " ",LEFT(Employees[[#This Row],[Middlename]],1),IF(ISBLANK(Employees[[#This Row],[Middlename]])," ","."))</f>
        <v>GALARDE DELFIN A.</v>
      </c>
      <c r="C272" s="8" t="s">
        <v>1525</v>
      </c>
      <c r="D272" s="8" t="s">
        <v>1526</v>
      </c>
      <c r="E272" s="8" t="s">
        <v>88</v>
      </c>
      <c r="F272" s="8" t="s">
        <v>1295</v>
      </c>
      <c r="G272" s="18" t="s">
        <v>1295</v>
      </c>
      <c r="H272" s="8" t="s">
        <v>1726</v>
      </c>
    </row>
    <row r="273" spans="1:8" ht="30" hidden="1" customHeight="1" x14ac:dyDescent="0.3">
      <c r="A273" s="44">
        <f t="shared" si="7"/>
        <v>264</v>
      </c>
      <c r="B273" s="8" t="str">
        <f>CONCATENATE(Employees[[#This Row],[Lastname]]," ",Employees[[#This Row],[Firstname]], " ",LEFT(Employees[[#This Row],[Middlename]],1),IF(ISBLANK(Employees[[#This Row],[Middlename]])," ","."))</f>
        <v>GARCIA HAIZEL M.</v>
      </c>
      <c r="C273" s="8" t="s">
        <v>366</v>
      </c>
      <c r="D273" s="8" t="s">
        <v>367</v>
      </c>
      <c r="E273" s="8" t="s">
        <v>810</v>
      </c>
      <c r="F273" s="8" t="s">
        <v>368</v>
      </c>
      <c r="G273" s="18" t="s">
        <v>2008</v>
      </c>
      <c r="H273" s="8" t="s">
        <v>369</v>
      </c>
    </row>
    <row r="274" spans="1:8" ht="30" hidden="1" customHeight="1" x14ac:dyDescent="0.3">
      <c r="A274" s="44">
        <f t="shared" si="7"/>
        <v>265</v>
      </c>
      <c r="B274" s="8" t="str">
        <f>CONCATENATE(Employees[[#This Row],[Lastname]]," ",Employees[[#This Row],[Firstname]], " ",LEFT(Employees[[#This Row],[Middlename]],1),IF(ISBLANK(Employees[[#This Row],[Middlename]])," ","."))</f>
        <v>GARCIA JOAN B.</v>
      </c>
      <c r="C274" s="8" t="s">
        <v>366</v>
      </c>
      <c r="D274" s="8" t="s">
        <v>1527</v>
      </c>
      <c r="E274" s="8" t="s">
        <v>187</v>
      </c>
      <c r="F274" s="8" t="s">
        <v>1295</v>
      </c>
      <c r="G274" s="18" t="s">
        <v>1295</v>
      </c>
      <c r="H274" s="8" t="s">
        <v>97</v>
      </c>
    </row>
    <row r="275" spans="1:8" ht="30" hidden="1" customHeight="1" x14ac:dyDescent="0.3">
      <c r="A275" s="44">
        <f t="shared" si="7"/>
        <v>266</v>
      </c>
      <c r="B275" s="8" t="str">
        <f>CONCATENATE(Employees[[#This Row],[Lastname]]," ",Employees[[#This Row],[Firstname]], " ",LEFT(Employees[[#This Row],[Middlename]],1),IF(ISBLANK(Employees[[#This Row],[Middlename]])," ","."))</f>
        <v>GATPANDAN DOLORES J.</v>
      </c>
      <c r="C275" s="8" t="s">
        <v>219</v>
      </c>
      <c r="D275" s="8" t="s">
        <v>220</v>
      </c>
      <c r="E275" s="8" t="s">
        <v>139</v>
      </c>
      <c r="F275" s="8" t="s">
        <v>212</v>
      </c>
      <c r="G275" s="18" t="s">
        <v>2008</v>
      </c>
      <c r="H275" s="8" t="s">
        <v>213</v>
      </c>
    </row>
    <row r="276" spans="1:8" ht="30" hidden="1" customHeight="1" x14ac:dyDescent="0.3">
      <c r="A276" s="44">
        <f t="shared" si="7"/>
        <v>267</v>
      </c>
      <c r="B276" s="8" t="str">
        <f>CONCATENATE(Employees[[#This Row],[Lastname]]," ",Employees[[#This Row],[Firstname]], " ",LEFT(Employees[[#This Row],[Middlename]],1),IF(ISBLANK(Employees[[#This Row],[Middlename]])," ","."))</f>
        <v xml:space="preserve">GATPANDAN ETHEL  </v>
      </c>
      <c r="C276" s="8" t="s">
        <v>219</v>
      </c>
      <c r="D276" s="8" t="s">
        <v>1528</v>
      </c>
      <c r="E276" s="8"/>
      <c r="F276" s="8" t="s">
        <v>1295</v>
      </c>
      <c r="G276" s="18" t="s">
        <v>1295</v>
      </c>
      <c r="H276" s="8" t="s">
        <v>97</v>
      </c>
    </row>
    <row r="277" spans="1:8" ht="30" hidden="1" customHeight="1" x14ac:dyDescent="0.3">
      <c r="A277" s="44">
        <f t="shared" si="7"/>
        <v>268</v>
      </c>
      <c r="B277" s="8" t="str">
        <f>CONCATENATE(Employees[[#This Row],[Lastname]]," ",Employees[[#This Row],[Firstname]], " ",LEFT(Employees[[#This Row],[Middlename]],1),IF(ISBLANK(Employees[[#This Row],[Middlename]])," ","."))</f>
        <v>GATPANDAN MICHAEL E.</v>
      </c>
      <c r="C277" s="8" t="s">
        <v>219</v>
      </c>
      <c r="D277" s="8" t="s">
        <v>1529</v>
      </c>
      <c r="E277" s="8" t="s">
        <v>1530</v>
      </c>
      <c r="F277" s="8" t="s">
        <v>1295</v>
      </c>
      <c r="G277" s="18" t="s">
        <v>1295</v>
      </c>
      <c r="H277" s="8" t="s">
        <v>209</v>
      </c>
    </row>
    <row r="278" spans="1:8" ht="30" hidden="1" customHeight="1" x14ac:dyDescent="0.3">
      <c r="A278" s="44">
        <f t="shared" si="7"/>
        <v>269</v>
      </c>
      <c r="B278" s="8" t="str">
        <f>CONCATENATE(Employees[[#This Row],[Lastname]]," ",Employees[[#This Row],[Firstname]], " ",LEFT(Employees[[#This Row],[Middlename]],1),IF(ISBLANK(Employees[[#This Row],[Middlename]])," ","."))</f>
        <v>GATPANDAN NENITA M.</v>
      </c>
      <c r="C278" s="8" t="s">
        <v>219</v>
      </c>
      <c r="D278" s="8" t="s">
        <v>371</v>
      </c>
      <c r="E278" s="8" t="s">
        <v>84</v>
      </c>
      <c r="F278" s="8" t="s">
        <v>634</v>
      </c>
      <c r="G278" s="18" t="s">
        <v>2008</v>
      </c>
      <c r="H278" s="8" t="s">
        <v>372</v>
      </c>
    </row>
    <row r="279" spans="1:8" ht="30" hidden="1" customHeight="1" x14ac:dyDescent="0.3">
      <c r="A279" s="44">
        <f t="shared" si="7"/>
        <v>270</v>
      </c>
      <c r="B279" s="8" t="str">
        <f>CONCATENATE(Employees[[#This Row],[Lastname]]," ",Employees[[#This Row],[Firstname]], " ",LEFT(Employees[[#This Row],[Middlename]],1),IF(ISBLANK(Employees[[#This Row],[Middlename]])," ","."))</f>
        <v>GOMEZ EMMA M.</v>
      </c>
      <c r="C279" s="8" t="s">
        <v>684</v>
      </c>
      <c r="D279" s="8" t="s">
        <v>487</v>
      </c>
      <c r="E279" s="8" t="s">
        <v>84</v>
      </c>
      <c r="F279" s="8" t="s">
        <v>685</v>
      </c>
      <c r="G279" s="18" t="s">
        <v>2008</v>
      </c>
      <c r="H279" s="8" t="s">
        <v>273</v>
      </c>
    </row>
    <row r="280" spans="1:8" ht="30" hidden="1" customHeight="1" x14ac:dyDescent="0.3">
      <c r="A280" s="44">
        <f t="shared" si="7"/>
        <v>271</v>
      </c>
      <c r="B280" s="8" t="str">
        <f>CONCATENATE(Employees[[#This Row],[Lastname]]," ",Employees[[#This Row],[Firstname]], " ",LEFT(Employees[[#This Row],[Middlename]],1),IF(ISBLANK(Employees[[#This Row],[Middlename]])," ","."))</f>
        <v>GONZALES CHRISTI NERISSE E.</v>
      </c>
      <c r="C280" s="8" t="s">
        <v>860</v>
      </c>
      <c r="D280" s="8" t="s">
        <v>1531</v>
      </c>
      <c r="E280" s="8" t="s">
        <v>381</v>
      </c>
      <c r="F280" s="8" t="s">
        <v>1295</v>
      </c>
      <c r="G280" s="18" t="s">
        <v>1295</v>
      </c>
      <c r="H280" s="8" t="s">
        <v>273</v>
      </c>
    </row>
    <row r="281" spans="1:8" ht="30" hidden="1" customHeight="1" x14ac:dyDescent="0.3">
      <c r="A281" s="44">
        <f t="shared" si="7"/>
        <v>272</v>
      </c>
      <c r="B281" s="8" t="str">
        <f>CONCATENATE(Employees[[#This Row],[Lastname]]," ",Employees[[#This Row],[Firstname]], " ",LEFT(Employees[[#This Row],[Middlename]],1),IF(ISBLANK(Employees[[#This Row],[Middlename]])," ","."))</f>
        <v>GONZALES MARIO O.</v>
      </c>
      <c r="C281" s="8" t="s">
        <v>860</v>
      </c>
      <c r="D281" s="8" t="s">
        <v>599</v>
      </c>
      <c r="E281" s="8" t="s">
        <v>1532</v>
      </c>
      <c r="F281" s="8" t="s">
        <v>1295</v>
      </c>
      <c r="G281" s="18" t="s">
        <v>1295</v>
      </c>
      <c r="H281" s="8" t="s">
        <v>209</v>
      </c>
    </row>
    <row r="282" spans="1:8" ht="30" hidden="1" customHeight="1" x14ac:dyDescent="0.3">
      <c r="A282" s="44">
        <f t="shared" si="7"/>
        <v>273</v>
      </c>
      <c r="B282" s="8" t="str">
        <f>CONCATENATE(Employees[[#This Row],[Lastname]]," ",Employees[[#This Row],[Firstname]], " ",LEFT(Employees[[#This Row],[Middlename]],1),IF(ISBLANK(Employees[[#This Row],[Middlename]])," ","."))</f>
        <v>GONZALES MARY JANE D.</v>
      </c>
      <c r="C282" s="8" t="s">
        <v>860</v>
      </c>
      <c r="D282" s="8" t="s">
        <v>1502</v>
      </c>
      <c r="E282" s="8" t="s">
        <v>119</v>
      </c>
      <c r="F282" s="8" t="s">
        <v>1295</v>
      </c>
      <c r="G282" s="18" t="s">
        <v>1295</v>
      </c>
      <c r="H282" s="8" t="s">
        <v>213</v>
      </c>
    </row>
    <row r="283" spans="1:8" ht="30" hidden="1" customHeight="1" x14ac:dyDescent="0.3">
      <c r="A283" s="44">
        <f t="shared" si="7"/>
        <v>274</v>
      </c>
      <c r="B283" s="8" t="str">
        <f>CONCATENATE(Employees[[#This Row],[Lastname]]," ",Employees[[#This Row],[Firstname]], " ",LEFT(Employees[[#This Row],[Middlename]],1),IF(ISBLANK(Employees[[#This Row],[Middlename]])," ","."))</f>
        <v>GUAÑEZO MA. GINA P.</v>
      </c>
      <c r="C283" s="8" t="s">
        <v>764</v>
      </c>
      <c r="D283" s="8" t="s">
        <v>765</v>
      </c>
      <c r="E283" s="8" t="s">
        <v>124</v>
      </c>
      <c r="F283" s="8" t="s">
        <v>393</v>
      </c>
      <c r="G283" s="8" t="s">
        <v>2008</v>
      </c>
      <c r="H283" s="8" t="s">
        <v>103</v>
      </c>
    </row>
    <row r="284" spans="1:8" ht="30" hidden="1" customHeight="1" x14ac:dyDescent="0.3">
      <c r="A284" s="44">
        <f t="shared" si="7"/>
        <v>275</v>
      </c>
      <c r="B284" s="8" t="str">
        <f>CONCATENATE(Employees[[#This Row],[Lastname]]," ",Employees[[#This Row],[Firstname]], " ",LEFT(Employees[[#This Row],[Middlename]],1),IF(ISBLANK(Employees[[#This Row],[Middlename]])," ","."))</f>
        <v>GUAÑEZO MARY ANNE P.</v>
      </c>
      <c r="C284" s="8" t="s">
        <v>764</v>
      </c>
      <c r="D284" s="8" t="s">
        <v>839</v>
      </c>
      <c r="E284" s="8" t="s">
        <v>840</v>
      </c>
      <c r="F284" s="8" t="s">
        <v>125</v>
      </c>
      <c r="G284" s="18" t="s">
        <v>2008</v>
      </c>
      <c r="H284" s="8" t="s">
        <v>103</v>
      </c>
    </row>
    <row r="285" spans="1:8" ht="30" hidden="1" customHeight="1" x14ac:dyDescent="0.3">
      <c r="A285" s="44">
        <f t="shared" si="7"/>
        <v>276</v>
      </c>
      <c r="B285" s="8" t="str">
        <f>CONCATENATE(Employees[[#This Row],[Lastname]]," ",Employees[[#This Row],[Firstname]], " ",LEFT(Employees[[#This Row],[Middlename]],1),IF(ISBLANK(Employees[[#This Row],[Middlename]])," ","."))</f>
        <v xml:space="preserve">GUEVARRA ROLANDO  </v>
      </c>
      <c r="C285" s="8" t="s">
        <v>1533</v>
      </c>
      <c r="D285" s="8" t="s">
        <v>1534</v>
      </c>
      <c r="E285" s="8"/>
      <c r="F285" s="8" t="s">
        <v>1295</v>
      </c>
      <c r="G285" s="18" t="s">
        <v>1295</v>
      </c>
      <c r="H285" s="8" t="s">
        <v>291</v>
      </c>
    </row>
    <row r="286" spans="1:8" ht="30" hidden="1" customHeight="1" x14ac:dyDescent="0.3">
      <c r="A286" s="44">
        <f t="shared" si="7"/>
        <v>277</v>
      </c>
      <c r="B286" s="8" t="str">
        <f>CONCATENATE(Employees[[#This Row],[Lastname]]," ",Employees[[#This Row],[Firstname]], " ",LEFT(Employees[[#This Row],[Middlename]],1),IF(ISBLANK(Employees[[#This Row],[Middlename]])," ","."))</f>
        <v>GUMIRAN HERMINIA A.</v>
      </c>
      <c r="C286" s="8" t="s">
        <v>1535</v>
      </c>
      <c r="D286" s="8" t="s">
        <v>1536</v>
      </c>
      <c r="E286" s="8" t="s">
        <v>1537</v>
      </c>
      <c r="F286" s="8" t="s">
        <v>1295</v>
      </c>
      <c r="G286" s="18" t="s">
        <v>1295</v>
      </c>
      <c r="H286" s="8" t="s">
        <v>1070</v>
      </c>
    </row>
    <row r="287" spans="1:8" ht="30" hidden="1" customHeight="1" x14ac:dyDescent="0.3">
      <c r="A287" s="44">
        <f t="shared" si="7"/>
        <v>278</v>
      </c>
      <c r="B287" s="8" t="str">
        <f>CONCATENATE(Employees[[#This Row],[Lastname]]," ",Employees[[#This Row],[Firstname]], " ",LEFT(Employees[[#This Row],[Middlename]],1),IF(ISBLANK(Employees[[#This Row],[Middlename]])," ","."))</f>
        <v>GUTIERREZ LYDIA C.</v>
      </c>
      <c r="C287" s="8" t="s">
        <v>172</v>
      </c>
      <c r="D287" s="8" t="s">
        <v>173</v>
      </c>
      <c r="E287" s="8" t="s">
        <v>695</v>
      </c>
      <c r="F287" s="8" t="s">
        <v>174</v>
      </c>
      <c r="G287" s="18" t="s">
        <v>2008</v>
      </c>
      <c r="H287" s="8" t="s">
        <v>89</v>
      </c>
    </row>
    <row r="288" spans="1:8" ht="30" hidden="1" customHeight="1" x14ac:dyDescent="0.3">
      <c r="A288" s="44">
        <f t="shared" si="7"/>
        <v>279</v>
      </c>
      <c r="B288" s="8" t="str">
        <f>CONCATENATE(Employees[[#This Row],[Lastname]]," ",Employees[[#This Row],[Firstname]], " ",LEFT(Employees[[#This Row],[Middlename]],1),IF(ISBLANK(Employees[[#This Row],[Middlename]])," ","."))</f>
        <v>GUTIERREZ RENCELLE LALAINE A.</v>
      </c>
      <c r="C288" s="8" t="s">
        <v>172</v>
      </c>
      <c r="D288" s="8" t="s">
        <v>1538</v>
      </c>
      <c r="E288" s="8" t="s">
        <v>286</v>
      </c>
      <c r="F288" s="8" t="s">
        <v>1295</v>
      </c>
      <c r="G288" s="18" t="s">
        <v>1295</v>
      </c>
      <c r="H288" s="8" t="s">
        <v>126</v>
      </c>
    </row>
    <row r="289" spans="1:8" ht="30" hidden="1" customHeight="1" x14ac:dyDescent="0.3">
      <c r="A289" s="44">
        <f t="shared" si="7"/>
        <v>280</v>
      </c>
      <c r="B289" s="8" t="str">
        <f>CONCATENATE(Employees[[#This Row],[Lastname]]," ",Employees[[#This Row],[Firstname]], " ",LEFT(Employees[[#This Row],[Middlename]],1),IF(ISBLANK(Employees[[#This Row],[Middlename]])," ","."))</f>
        <v>HADAP JONALYN L.</v>
      </c>
      <c r="C289" s="8" t="s">
        <v>234</v>
      </c>
      <c r="D289" s="8" t="s">
        <v>235</v>
      </c>
      <c r="E289" s="8" t="s">
        <v>236</v>
      </c>
      <c r="F289" s="8" t="s">
        <v>212</v>
      </c>
      <c r="G289" s="18" t="s">
        <v>2008</v>
      </c>
      <c r="H289" s="8" t="s">
        <v>213</v>
      </c>
    </row>
    <row r="290" spans="1:8" ht="30" hidden="1" customHeight="1" x14ac:dyDescent="0.3">
      <c r="A290" s="44">
        <f t="shared" si="7"/>
        <v>281</v>
      </c>
      <c r="B290" s="8" t="str">
        <f>CONCATENATE(Employees[[#This Row],[Lastname]]," ",Employees[[#This Row],[Firstname]], " ",LEFT(Employees[[#This Row],[Middlename]],1),IF(ISBLANK(Employees[[#This Row],[Middlename]])," ","."))</f>
        <v>HAPITA MELANIE A.</v>
      </c>
      <c r="C290" s="8" t="s">
        <v>707</v>
      </c>
      <c r="D290" s="8" t="s">
        <v>708</v>
      </c>
      <c r="E290" s="8" t="s">
        <v>1539</v>
      </c>
      <c r="F290" s="8" t="s">
        <v>1295</v>
      </c>
      <c r="G290" s="18" t="s">
        <v>1295</v>
      </c>
      <c r="H290" s="8" t="s">
        <v>97</v>
      </c>
    </row>
    <row r="291" spans="1:8" ht="30" hidden="1" customHeight="1" x14ac:dyDescent="0.3">
      <c r="A291" s="44">
        <f t="shared" si="7"/>
        <v>282</v>
      </c>
      <c r="B291" s="8" t="str">
        <f>CONCATENATE(Employees[[#This Row],[Lastname]]," ",Employees[[#This Row],[Firstname]], " ",LEFT(Employees[[#This Row],[Middlename]],1),IF(ISBLANK(Employees[[#This Row],[Middlename]])," ","."))</f>
        <v>HAYAG JERMAINE JOI D.</v>
      </c>
      <c r="C291" s="8" t="s">
        <v>1271</v>
      </c>
      <c r="D291" s="8" t="s">
        <v>1272</v>
      </c>
      <c r="E291" s="8" t="s">
        <v>450</v>
      </c>
      <c r="F291" s="8" t="s">
        <v>96</v>
      </c>
      <c r="G291" s="8" t="s">
        <v>2008</v>
      </c>
      <c r="H291" s="8" t="s">
        <v>135</v>
      </c>
    </row>
    <row r="292" spans="1:8" ht="30" hidden="1" customHeight="1" x14ac:dyDescent="0.3">
      <c r="A292" s="44">
        <f t="shared" si="7"/>
        <v>283</v>
      </c>
      <c r="B292" s="8" t="str">
        <f>CONCATENATE(Employees[[#This Row],[Lastname]]," ",Employees[[#This Row],[Firstname]], " ",LEFT(Employees[[#This Row],[Middlename]],1),IF(ISBLANK(Employees[[#This Row],[Middlename]])," ","."))</f>
        <v xml:space="preserve">HERNADEZ VICTOR  </v>
      </c>
      <c r="C292" s="8" t="s">
        <v>922</v>
      </c>
      <c r="D292" s="8" t="s">
        <v>250</v>
      </c>
      <c r="E292" s="8"/>
      <c r="F292" s="18" t="s">
        <v>125</v>
      </c>
      <c r="G292" s="18" t="s">
        <v>2008</v>
      </c>
      <c r="H292" s="8" t="s">
        <v>97</v>
      </c>
    </row>
    <row r="293" spans="1:8" ht="30" hidden="1" customHeight="1" x14ac:dyDescent="0.3">
      <c r="A293" s="44">
        <f t="shared" si="7"/>
        <v>284</v>
      </c>
      <c r="B293" s="8" t="str">
        <f>CONCATENATE(Employees[[#This Row],[Lastname]]," ",Employees[[#This Row],[Firstname]], " ",LEFT(Employees[[#This Row],[Middlename]],1),IF(ISBLANK(Employees[[#This Row],[Middlename]])," ","."))</f>
        <v>HERNANDEZ CORNELIO A.</v>
      </c>
      <c r="C293" s="8" t="s">
        <v>128</v>
      </c>
      <c r="D293" s="8" t="s">
        <v>591</v>
      </c>
      <c r="E293" s="8" t="s">
        <v>88</v>
      </c>
      <c r="F293" s="8" t="s">
        <v>198</v>
      </c>
      <c r="G293" s="18" t="s">
        <v>2008</v>
      </c>
      <c r="H293" s="8" t="s">
        <v>369</v>
      </c>
    </row>
    <row r="294" spans="1:8" ht="30" hidden="1" customHeight="1" x14ac:dyDescent="0.3">
      <c r="A294" s="44">
        <f t="shared" si="7"/>
        <v>285</v>
      </c>
      <c r="B294" s="8" t="str">
        <f>CONCATENATE(Employees[[#This Row],[Lastname]]," ",Employees[[#This Row],[Firstname]], " ",LEFT(Employees[[#This Row],[Middlename]],1),IF(ISBLANK(Employees[[#This Row],[Middlename]])," ","."))</f>
        <v>HERNANDEZ DONATO Q.</v>
      </c>
      <c r="C294" s="8" t="s">
        <v>128</v>
      </c>
      <c r="D294" s="8" t="s">
        <v>384</v>
      </c>
      <c r="E294" s="8" t="s">
        <v>279</v>
      </c>
      <c r="F294" s="8" t="s">
        <v>96</v>
      </c>
      <c r="G294" s="8" t="s">
        <v>2008</v>
      </c>
      <c r="H294" s="8" t="s">
        <v>97</v>
      </c>
    </row>
    <row r="295" spans="1:8" ht="30" hidden="1" customHeight="1" x14ac:dyDescent="0.3">
      <c r="A295" s="44">
        <f t="shared" si="7"/>
        <v>286</v>
      </c>
      <c r="B295" s="8" t="str">
        <f>CONCATENATE(Employees[[#This Row],[Lastname]]," ",Employees[[#This Row],[Firstname]], " ",LEFT(Employees[[#This Row],[Middlename]],1),IF(ISBLANK(Employees[[#This Row],[Middlename]])," ","."))</f>
        <v>HERNANDEZ MARIO A.</v>
      </c>
      <c r="C295" s="8" t="s">
        <v>128</v>
      </c>
      <c r="D295" s="8" t="s">
        <v>599</v>
      </c>
      <c r="E295" s="8" t="s">
        <v>88</v>
      </c>
      <c r="F295" s="8" t="s">
        <v>198</v>
      </c>
      <c r="G295" s="18" t="s">
        <v>2008</v>
      </c>
      <c r="H295" s="8" t="s">
        <v>593</v>
      </c>
    </row>
    <row r="296" spans="1:8" ht="30" hidden="1" customHeight="1" x14ac:dyDescent="0.3">
      <c r="A296" s="44">
        <f t="shared" si="7"/>
        <v>287</v>
      </c>
      <c r="B296" s="8" t="str">
        <f>CONCATENATE(Employees[[#This Row],[Lastname]]," ",Employees[[#This Row],[Firstname]], " ",LEFT(Employees[[#This Row],[Middlename]],1),IF(ISBLANK(Employees[[#This Row],[Middlename]])," ","."))</f>
        <v>HERNANDEZ ROBERTO M.</v>
      </c>
      <c r="C296" s="8" t="s">
        <v>128</v>
      </c>
      <c r="D296" s="8" t="s">
        <v>129</v>
      </c>
      <c r="E296" s="8" t="s">
        <v>84</v>
      </c>
      <c r="F296" s="8" t="s">
        <v>125</v>
      </c>
      <c r="G296" s="18" t="s">
        <v>2008</v>
      </c>
      <c r="H296" s="8" t="s">
        <v>130</v>
      </c>
    </row>
    <row r="297" spans="1:8" ht="30" hidden="1" customHeight="1" x14ac:dyDescent="0.3">
      <c r="A297" s="44">
        <f t="shared" si="7"/>
        <v>288</v>
      </c>
      <c r="B297" s="8" t="str">
        <f>CONCATENATE(Employees[[#This Row],[Lastname]]," ",Employees[[#This Row],[Firstname]], " ",LEFT(Employees[[#This Row],[Middlename]],1),IF(ISBLANK(Employees[[#This Row],[Middlename]])," ","."))</f>
        <v>HERNANDEZ RODERICK M.</v>
      </c>
      <c r="C297" s="8" t="s">
        <v>128</v>
      </c>
      <c r="D297" s="8" t="s">
        <v>1540</v>
      </c>
      <c r="E297" s="8" t="s">
        <v>84</v>
      </c>
      <c r="F297" s="8" t="s">
        <v>1295</v>
      </c>
      <c r="G297" s="18" t="s">
        <v>1295</v>
      </c>
      <c r="H297" s="8" t="s">
        <v>1715</v>
      </c>
    </row>
    <row r="298" spans="1:8" ht="30" hidden="1" customHeight="1" x14ac:dyDescent="0.3">
      <c r="A298" s="44">
        <f t="shared" si="7"/>
        <v>289</v>
      </c>
      <c r="B298" s="8" t="str">
        <f>CONCATENATE(Employees[[#This Row],[Lastname]]," ",Employees[[#This Row],[Firstname]], " ",LEFT(Employees[[#This Row],[Middlename]],1),IF(ISBLANK(Employees[[#This Row],[Middlename]])," ","."))</f>
        <v>HERNANDO BENILDA S.</v>
      </c>
      <c r="C298" s="8" t="s">
        <v>622</v>
      </c>
      <c r="D298" s="8" t="s">
        <v>1344</v>
      </c>
      <c r="E298" s="8" t="s">
        <v>1345</v>
      </c>
      <c r="F298" s="8" t="s">
        <v>125</v>
      </c>
      <c r="G298" s="18" t="s">
        <v>2008</v>
      </c>
      <c r="H298" s="8" t="s">
        <v>364</v>
      </c>
    </row>
    <row r="299" spans="1:8" ht="30" hidden="1" customHeight="1" x14ac:dyDescent="0.3">
      <c r="A299" s="44">
        <f t="shared" si="7"/>
        <v>290</v>
      </c>
      <c r="B299" s="8" t="str">
        <f>CONCATENATE(Employees[[#This Row],[Lastname]]," ",Employees[[#This Row],[Firstname]], " ",LEFT(Employees[[#This Row],[Middlename]],1),IF(ISBLANK(Employees[[#This Row],[Middlename]])," ","."))</f>
        <v>HERNANDO MERIC B.</v>
      </c>
      <c r="C299" s="8" t="s">
        <v>622</v>
      </c>
      <c r="D299" s="8" t="s">
        <v>623</v>
      </c>
      <c r="E299" s="8" t="s">
        <v>145</v>
      </c>
      <c r="F299" s="8" t="s">
        <v>325</v>
      </c>
      <c r="G299" s="18" t="s">
        <v>2008</v>
      </c>
      <c r="H299" s="8" t="s">
        <v>182</v>
      </c>
    </row>
    <row r="300" spans="1:8" ht="30" hidden="1" customHeight="1" x14ac:dyDescent="0.3">
      <c r="A300" s="44">
        <f t="shared" si="7"/>
        <v>291</v>
      </c>
      <c r="B300" s="8" t="str">
        <f>CONCATENATE(Employees[[#This Row],[Lastname]]," ",Employees[[#This Row],[Firstname]], " ",LEFT(Employees[[#This Row],[Middlename]],1),IF(ISBLANK(Employees[[#This Row],[Middlename]])," ","."))</f>
        <v>HERNANDO MERLE B.</v>
      </c>
      <c r="C300" s="8" t="s">
        <v>622</v>
      </c>
      <c r="D300" s="8" t="s">
        <v>1200</v>
      </c>
      <c r="E300" s="8" t="s">
        <v>145</v>
      </c>
      <c r="F300" s="8" t="s">
        <v>1201</v>
      </c>
      <c r="G300" s="8" t="s">
        <v>2008</v>
      </c>
      <c r="H300" s="18" t="s">
        <v>1202</v>
      </c>
    </row>
    <row r="301" spans="1:8" ht="30" hidden="1" customHeight="1" x14ac:dyDescent="0.3">
      <c r="A301" s="44">
        <f t="shared" si="7"/>
        <v>292</v>
      </c>
      <c r="B301" s="8" t="str">
        <f>CONCATENATE(Employees[[#This Row],[Lastname]]," ",Employees[[#This Row],[Firstname]], " ",LEFT(Employees[[#This Row],[Middlename]],1),IF(ISBLANK(Employees[[#This Row],[Middlename]])," ","."))</f>
        <v>IGNO CRISTINA M.</v>
      </c>
      <c r="C301" s="8" t="s">
        <v>83</v>
      </c>
      <c r="D301" s="8" t="s">
        <v>432</v>
      </c>
      <c r="E301" s="8" t="s">
        <v>84</v>
      </c>
      <c r="F301" s="18" t="s">
        <v>125</v>
      </c>
      <c r="G301" s="18" t="s">
        <v>2008</v>
      </c>
      <c r="H301" s="8" t="s">
        <v>89</v>
      </c>
    </row>
    <row r="302" spans="1:8" ht="30" hidden="1" customHeight="1" x14ac:dyDescent="0.3">
      <c r="A302" s="44">
        <f t="shared" si="7"/>
        <v>293</v>
      </c>
      <c r="B302" s="8" t="str">
        <f>CONCATENATE(Employees[[#This Row],[Lastname]]," ",Employees[[#This Row],[Firstname]], " ",LEFT(Employees[[#This Row],[Middlename]],1),IF(ISBLANK(Employees[[#This Row],[Middlename]])," ","."))</f>
        <v>JABINES MARIA SHELLY D.</v>
      </c>
      <c r="C302" s="8" t="s">
        <v>1541</v>
      </c>
      <c r="D302" s="8" t="s">
        <v>1542</v>
      </c>
      <c r="E302" s="8" t="s">
        <v>119</v>
      </c>
      <c r="F302" s="8" t="s">
        <v>1295</v>
      </c>
      <c r="G302" s="18" t="s">
        <v>1295</v>
      </c>
      <c r="H302" s="8" t="s">
        <v>372</v>
      </c>
    </row>
    <row r="303" spans="1:8" ht="30" hidden="1" customHeight="1" x14ac:dyDescent="0.3">
      <c r="A303" s="44">
        <f t="shared" si="7"/>
        <v>294</v>
      </c>
      <c r="B303" s="8" t="str">
        <f>CONCATENATE(Employees[[#This Row],[Lastname]]," ",Employees[[#This Row],[Firstname]], " ",LEFT(Employees[[#This Row],[Middlename]],1),IF(ISBLANK(Employees[[#This Row],[Middlename]])," ","."))</f>
        <v>JAVIER CARMELITA M.</v>
      </c>
      <c r="C303" s="8" t="s">
        <v>193</v>
      </c>
      <c r="D303" s="8" t="s">
        <v>194</v>
      </c>
      <c r="E303" s="8" t="s">
        <v>84</v>
      </c>
      <c r="F303" s="18" t="s">
        <v>198</v>
      </c>
      <c r="G303" s="18" t="s">
        <v>2008</v>
      </c>
      <c r="H303" s="18" t="s">
        <v>369</v>
      </c>
    </row>
    <row r="304" spans="1:8" ht="30" hidden="1" customHeight="1" x14ac:dyDescent="0.3">
      <c r="A304" s="44">
        <f t="shared" si="7"/>
        <v>295</v>
      </c>
      <c r="B304" s="8" t="str">
        <f>CONCATENATE(Employees[[#This Row],[Lastname]]," ",Employees[[#This Row],[Firstname]], " ",LEFT(Employees[[#This Row],[Middlename]],1),IF(ISBLANK(Employees[[#This Row],[Middlename]])," ","."))</f>
        <v>JAVIER ELISEO B.</v>
      </c>
      <c r="C304" s="8" t="s">
        <v>193</v>
      </c>
      <c r="D304" s="8" t="s">
        <v>718</v>
      </c>
      <c r="E304" s="8" t="s">
        <v>145</v>
      </c>
      <c r="F304" s="8" t="s">
        <v>719</v>
      </c>
      <c r="G304" s="8" t="s">
        <v>2008</v>
      </c>
      <c r="H304" s="8" t="s">
        <v>540</v>
      </c>
    </row>
    <row r="305" spans="1:8" ht="30" hidden="1" customHeight="1" x14ac:dyDescent="0.3">
      <c r="A305" s="44">
        <f t="shared" si="7"/>
        <v>296</v>
      </c>
      <c r="B305" s="8" t="str">
        <f>CONCATENATE(Employees[[#This Row],[Lastname]]," ",Employees[[#This Row],[Firstname]], " ",LEFT(Employees[[#This Row],[Middlename]],1),IF(ISBLANK(Employees[[#This Row],[Middlename]])," ","."))</f>
        <v>JAVIER EMMA R.</v>
      </c>
      <c r="C305" s="8" t="s">
        <v>193</v>
      </c>
      <c r="D305" s="8" t="s">
        <v>487</v>
      </c>
      <c r="E305" s="8" t="s">
        <v>333</v>
      </c>
      <c r="F305" s="8" t="s">
        <v>108</v>
      </c>
      <c r="G305" s="18" t="s">
        <v>2008</v>
      </c>
      <c r="H305" s="8" t="s">
        <v>97</v>
      </c>
    </row>
    <row r="306" spans="1:8" ht="30" hidden="1" customHeight="1" x14ac:dyDescent="0.3">
      <c r="A306" s="44">
        <f t="shared" si="7"/>
        <v>297</v>
      </c>
      <c r="B306" s="8" t="str">
        <f>CONCATENATE(Employees[[#This Row],[Lastname]]," ",Employees[[#This Row],[Firstname]], " ",LEFT(Employees[[#This Row],[Middlename]],1),IF(ISBLANK(Employees[[#This Row],[Middlename]])," ","."))</f>
        <v xml:space="preserve">JAVIER HILARIO  </v>
      </c>
      <c r="C306" s="8" t="s">
        <v>193</v>
      </c>
      <c r="D306" s="8" t="s">
        <v>281</v>
      </c>
      <c r="E306" s="8"/>
      <c r="F306" s="18" t="s">
        <v>884</v>
      </c>
      <c r="G306" s="18" t="s">
        <v>2008</v>
      </c>
      <c r="H306" s="8" t="s">
        <v>199</v>
      </c>
    </row>
    <row r="307" spans="1:8" ht="30" hidden="1" customHeight="1" x14ac:dyDescent="0.3">
      <c r="A307" s="44">
        <f t="shared" si="7"/>
        <v>298</v>
      </c>
      <c r="B307" s="8" t="str">
        <f>CONCATENATE(Employees[[#This Row],[Lastname]]," ",Employees[[#This Row],[Firstname]], " ",LEFT(Employees[[#This Row],[Middlename]],1),IF(ISBLANK(Employees[[#This Row],[Middlename]])," ","."))</f>
        <v>JAVIER MYLENE M.</v>
      </c>
      <c r="C307" s="8" t="s">
        <v>193</v>
      </c>
      <c r="D307" s="8" t="s">
        <v>911</v>
      </c>
      <c r="E307" s="8" t="s">
        <v>912</v>
      </c>
      <c r="F307" s="8" t="s">
        <v>108</v>
      </c>
      <c r="G307" s="18" t="s">
        <v>2008</v>
      </c>
      <c r="H307" s="8" t="s">
        <v>141</v>
      </c>
    </row>
    <row r="308" spans="1:8" ht="30" hidden="1" customHeight="1" x14ac:dyDescent="0.3">
      <c r="A308" s="44">
        <f t="shared" si="7"/>
        <v>299</v>
      </c>
      <c r="B308" s="8" t="str">
        <f>CONCATENATE(Employees[[#This Row],[Lastname]]," ",Employees[[#This Row],[Firstname]], " ",LEFT(Employees[[#This Row],[Middlename]],1),IF(ISBLANK(Employees[[#This Row],[Middlename]])," ","."))</f>
        <v>JORGE CAROLINA M.</v>
      </c>
      <c r="C308" s="8" t="s">
        <v>762</v>
      </c>
      <c r="D308" s="8" t="s">
        <v>545</v>
      </c>
      <c r="E308" s="8" t="s">
        <v>143</v>
      </c>
      <c r="F308" s="8" t="s">
        <v>170</v>
      </c>
      <c r="G308" s="18" t="s">
        <v>2008</v>
      </c>
      <c r="H308" s="8" t="s">
        <v>103</v>
      </c>
    </row>
    <row r="309" spans="1:8" ht="30" hidden="1" customHeight="1" x14ac:dyDescent="0.3">
      <c r="A309" s="44">
        <f t="shared" si="7"/>
        <v>300</v>
      </c>
      <c r="B309" s="8" t="str">
        <f>CONCATENATE(Employees[[#This Row],[Lastname]]," ",Employees[[#This Row],[Firstname]], " ",LEFT(Employees[[#This Row],[Middlename]],1),IF(ISBLANK(Employees[[#This Row],[Middlename]])," ","."))</f>
        <v>JUMARANG AIME A.</v>
      </c>
      <c r="C309" s="8" t="s">
        <v>856</v>
      </c>
      <c r="D309" s="8" t="s">
        <v>895</v>
      </c>
      <c r="E309" s="8" t="s">
        <v>916</v>
      </c>
      <c r="F309" s="8" t="s">
        <v>896</v>
      </c>
      <c r="G309" s="8" t="s">
        <v>2008</v>
      </c>
      <c r="H309" s="8" t="s">
        <v>97</v>
      </c>
    </row>
    <row r="310" spans="1:8" ht="30" hidden="1" customHeight="1" x14ac:dyDescent="0.3">
      <c r="A310" s="44">
        <f t="shared" si="7"/>
        <v>301</v>
      </c>
      <c r="B310" s="8" t="str">
        <f>CONCATENATE(Employees[[#This Row],[Lastname]]," ",Employees[[#This Row],[Firstname]], " ",LEFT(Employees[[#This Row],[Middlename]],1),IF(ISBLANK(Employees[[#This Row],[Middlename]])," ","."))</f>
        <v>LABANANCIA TEDDY BOY N.</v>
      </c>
      <c r="C310" s="8" t="s">
        <v>1543</v>
      </c>
      <c r="D310" s="8" t="s">
        <v>1544</v>
      </c>
      <c r="E310" s="8" t="s">
        <v>1545</v>
      </c>
      <c r="F310" s="8" t="s">
        <v>1295</v>
      </c>
      <c r="G310" s="18" t="s">
        <v>1295</v>
      </c>
      <c r="H310" s="8" t="s">
        <v>1727</v>
      </c>
    </row>
    <row r="311" spans="1:8" ht="30" hidden="1" customHeight="1" x14ac:dyDescent="0.3">
      <c r="A311" s="44">
        <f t="shared" si="7"/>
        <v>302</v>
      </c>
      <c r="B311" s="8" t="str">
        <f>CONCATENATE(Employees[[#This Row],[Lastname]]," ",Employees[[#This Row],[Firstname]], " ",LEFT(Employees[[#This Row],[Middlename]],1),IF(ISBLANK(Employees[[#This Row],[Middlename]])," ","."))</f>
        <v>LABARDA GINA L.</v>
      </c>
      <c r="C311" s="8" t="s">
        <v>547</v>
      </c>
      <c r="D311" s="8" t="s">
        <v>548</v>
      </c>
      <c r="E311" s="8" t="s">
        <v>236</v>
      </c>
      <c r="F311" s="8" t="s">
        <v>198</v>
      </c>
      <c r="G311" s="18" t="s">
        <v>2008</v>
      </c>
      <c r="H311" s="8" t="s">
        <v>199</v>
      </c>
    </row>
    <row r="312" spans="1:8" ht="30" hidden="1" customHeight="1" x14ac:dyDescent="0.3">
      <c r="A312" s="44">
        <f t="shared" si="7"/>
        <v>303</v>
      </c>
      <c r="B312" s="8" t="str">
        <f>CONCATENATE(Employees[[#This Row],[Lastname]]," ",Employees[[#This Row],[Firstname]], " ",LEFT(Employees[[#This Row],[Middlename]],1),IF(ISBLANK(Employees[[#This Row],[Middlename]])," ","."))</f>
        <v>LAGUARDIA JOSELITO R.</v>
      </c>
      <c r="C312" s="8" t="s">
        <v>642</v>
      </c>
      <c r="D312" s="8" t="s">
        <v>643</v>
      </c>
      <c r="E312" s="8" t="s">
        <v>333</v>
      </c>
      <c r="F312" s="8" t="s">
        <v>644</v>
      </c>
      <c r="G312" s="8" t="s">
        <v>2008</v>
      </c>
      <c r="H312" s="8" t="s">
        <v>645</v>
      </c>
    </row>
    <row r="313" spans="1:8" ht="30" hidden="1" customHeight="1" x14ac:dyDescent="0.3">
      <c r="A313" s="44">
        <f t="shared" si="7"/>
        <v>304</v>
      </c>
      <c r="B313" s="8" t="str">
        <f>CONCATENATE(Employees[[#This Row],[Lastname]]," ",Employees[[#This Row],[Firstname]], " ",LEFT(Employees[[#This Row],[Middlename]],1),IF(ISBLANK(Employees[[#This Row],[Middlename]])," ","."))</f>
        <v>LANDICHO CHARLENE R.</v>
      </c>
      <c r="C313" s="8" t="s">
        <v>1546</v>
      </c>
      <c r="D313" s="8" t="s">
        <v>1547</v>
      </c>
      <c r="E313" s="8" t="s">
        <v>1548</v>
      </c>
      <c r="F313" s="8" t="s">
        <v>1295</v>
      </c>
      <c r="G313" s="18" t="s">
        <v>1295</v>
      </c>
      <c r="H313" s="8" t="s">
        <v>209</v>
      </c>
    </row>
    <row r="314" spans="1:8" ht="30" hidden="1" customHeight="1" x14ac:dyDescent="0.3">
      <c r="A314" s="44">
        <f t="shared" si="7"/>
        <v>305</v>
      </c>
      <c r="B314" s="8" t="str">
        <f>CONCATENATE(Employees[[#This Row],[Lastname]]," ",Employees[[#This Row],[Firstname]], " ",LEFT(Employees[[#This Row],[Middlename]],1),IF(ISBLANK(Employees[[#This Row],[Middlename]])," ","."))</f>
        <v>LANDICHO ROSALINA B.</v>
      </c>
      <c r="C314" s="8" t="s">
        <v>1546</v>
      </c>
      <c r="D314" s="8" t="s">
        <v>1549</v>
      </c>
      <c r="E314" s="8" t="s">
        <v>187</v>
      </c>
      <c r="F314" s="8" t="s">
        <v>1295</v>
      </c>
      <c r="G314" s="18" t="s">
        <v>1295</v>
      </c>
      <c r="H314" s="8" t="s">
        <v>1715</v>
      </c>
    </row>
    <row r="315" spans="1:8" ht="30" hidden="1" customHeight="1" x14ac:dyDescent="0.3">
      <c r="A315" s="44">
        <f t="shared" si="7"/>
        <v>306</v>
      </c>
      <c r="B315" s="8" t="str">
        <f>CONCATENATE(Employees[[#This Row],[Lastname]]," ",Employees[[#This Row],[Firstname]], " ",LEFT(Employees[[#This Row],[Middlename]],1),IF(ISBLANK(Employees[[#This Row],[Middlename]])," ","."))</f>
        <v>LANTING AILEEN D.</v>
      </c>
      <c r="C315" s="8" t="s">
        <v>117</v>
      </c>
      <c r="D315" s="8" t="s">
        <v>118</v>
      </c>
      <c r="E315" s="8" t="s">
        <v>119</v>
      </c>
      <c r="F315" s="8" t="s">
        <v>120</v>
      </c>
      <c r="G315" s="18" t="s">
        <v>2008</v>
      </c>
      <c r="H315" s="8" t="s">
        <v>115</v>
      </c>
    </row>
    <row r="316" spans="1:8" ht="30" hidden="1" customHeight="1" x14ac:dyDescent="0.3">
      <c r="A316" s="44">
        <f t="shared" ref="A316:A379" si="8">A315+1</f>
        <v>307</v>
      </c>
      <c r="B316" s="8" t="str">
        <f>CONCATENATE(Employees[[#This Row],[Lastname]]," ",Employees[[#This Row],[Firstname]], " ",LEFT(Employees[[#This Row],[Middlename]],1),IF(ISBLANK(Employees[[#This Row],[Middlename]])," ","."))</f>
        <v>LARIOSA ALBERT R.</v>
      </c>
      <c r="C316" s="8" t="s">
        <v>1550</v>
      </c>
      <c r="D316" s="8" t="s">
        <v>1551</v>
      </c>
      <c r="E316" s="8" t="s">
        <v>560</v>
      </c>
      <c r="F316" s="8" t="s">
        <v>1295</v>
      </c>
      <c r="G316" s="18" t="s">
        <v>1295</v>
      </c>
      <c r="H316" s="8" t="s">
        <v>209</v>
      </c>
    </row>
    <row r="317" spans="1:8" ht="30" hidden="1" customHeight="1" x14ac:dyDescent="0.3">
      <c r="A317" s="44">
        <f t="shared" si="8"/>
        <v>308</v>
      </c>
      <c r="B317" s="8" t="str">
        <f>CONCATENATE(Employees[[#This Row],[Lastname]]," ",Employees[[#This Row],[Firstname]], " ",LEFT(Employees[[#This Row],[Middlename]],1),IF(ISBLANK(Employees[[#This Row],[Middlename]])," ","."))</f>
        <v>LAROZA KIM VINCENT L.</v>
      </c>
      <c r="C317" s="8" t="s">
        <v>919</v>
      </c>
      <c r="D317" s="8" t="s">
        <v>920</v>
      </c>
      <c r="E317" s="8" t="s">
        <v>229</v>
      </c>
      <c r="F317" s="8" t="s">
        <v>96</v>
      </c>
      <c r="G317" s="8" t="s">
        <v>2008</v>
      </c>
      <c r="H317" s="8" t="s">
        <v>97</v>
      </c>
    </row>
    <row r="318" spans="1:8" ht="30" hidden="1" customHeight="1" x14ac:dyDescent="0.3">
      <c r="A318" s="44">
        <f t="shared" si="8"/>
        <v>309</v>
      </c>
      <c r="B318" s="8" t="str">
        <f>CONCATENATE(Employees[[#This Row],[Lastname]]," ",Employees[[#This Row],[Firstname]], " ",LEFT(Employees[[#This Row],[Middlename]],1),IF(ISBLANK(Employees[[#This Row],[Middlename]])," ","."))</f>
        <v>LEGASPI DOLORES B.</v>
      </c>
      <c r="C318" s="8" t="s">
        <v>812</v>
      </c>
      <c r="D318" s="8" t="s">
        <v>220</v>
      </c>
      <c r="E318" s="8" t="s">
        <v>145</v>
      </c>
      <c r="F318" s="8" t="s">
        <v>162</v>
      </c>
      <c r="G318" s="8" t="s">
        <v>2008</v>
      </c>
      <c r="H318" s="8" t="s">
        <v>135</v>
      </c>
    </row>
    <row r="319" spans="1:8" ht="30" hidden="1" customHeight="1" x14ac:dyDescent="0.3">
      <c r="A319" s="44">
        <f t="shared" si="8"/>
        <v>310</v>
      </c>
      <c r="B319" s="8" t="str">
        <f>CONCATENATE(Employees[[#This Row],[Lastname]]," ",Employees[[#This Row],[Firstname]], " ",LEFT(Employees[[#This Row],[Middlename]],1),IF(ISBLANK(Employees[[#This Row],[Middlename]])," ","."))</f>
        <v>LEPARDO ROWENA R.</v>
      </c>
      <c r="C319" s="8" t="s">
        <v>630</v>
      </c>
      <c r="D319" s="8" t="s">
        <v>631</v>
      </c>
      <c r="E319" s="8" t="s">
        <v>805</v>
      </c>
      <c r="F319" s="8" t="s">
        <v>632</v>
      </c>
      <c r="G319" s="18" t="s">
        <v>2008</v>
      </c>
      <c r="H319" s="8" t="s">
        <v>369</v>
      </c>
    </row>
    <row r="320" spans="1:8" ht="30" hidden="1" customHeight="1" x14ac:dyDescent="0.3">
      <c r="A320" s="44">
        <f t="shared" si="8"/>
        <v>311</v>
      </c>
      <c r="B320" s="8" t="str">
        <f>CONCATENATE(Employees[[#This Row],[Lastname]]," ",Employees[[#This Row],[Firstname]], " ",LEFT(Employees[[#This Row],[Middlename]],1),IF(ISBLANK(Employees[[#This Row],[Middlename]])," ","."))</f>
        <v>LERIO ROSEMARIE V.</v>
      </c>
      <c r="C320" s="8" t="s">
        <v>1092</v>
      </c>
      <c r="D320" s="8" t="s">
        <v>1093</v>
      </c>
      <c r="E320" s="8" t="s">
        <v>726</v>
      </c>
      <c r="F320" s="8" t="s">
        <v>1094</v>
      </c>
      <c r="G320" s="18" t="s">
        <v>2008</v>
      </c>
      <c r="H320" s="8" t="s">
        <v>442</v>
      </c>
    </row>
    <row r="321" spans="1:8" ht="30" hidden="1" customHeight="1" x14ac:dyDescent="0.3">
      <c r="A321" s="44">
        <f t="shared" si="8"/>
        <v>312</v>
      </c>
      <c r="B321" s="8" t="str">
        <f>CONCATENATE(Employees[[#This Row],[Lastname]]," ",Employees[[#This Row],[Firstname]], " ",LEFT(Employees[[#This Row],[Middlename]],1),IF(ISBLANK(Employees[[#This Row],[Middlename]])," ","."))</f>
        <v>LIMBOC FLORDELIZA J.</v>
      </c>
      <c r="C321" s="8" t="s">
        <v>355</v>
      </c>
      <c r="D321" s="8" t="s">
        <v>356</v>
      </c>
      <c r="E321" s="8" t="s">
        <v>856</v>
      </c>
      <c r="F321" s="8" t="s">
        <v>357</v>
      </c>
      <c r="G321" s="18" t="s">
        <v>2008</v>
      </c>
      <c r="H321" s="8" t="s">
        <v>540</v>
      </c>
    </row>
    <row r="322" spans="1:8" ht="30" hidden="1" customHeight="1" x14ac:dyDescent="0.3">
      <c r="A322" s="44">
        <f t="shared" si="8"/>
        <v>313</v>
      </c>
      <c r="B322" s="8" t="str">
        <f>CONCATENATE(Employees[[#This Row],[Lastname]]," ",Employees[[#This Row],[Firstname]], " ",LEFT(Employees[[#This Row],[Middlename]],1),IF(ISBLANK(Employees[[#This Row],[Middlename]])," ","."))</f>
        <v>LOGROÑO JONATHAN C.</v>
      </c>
      <c r="C322" s="8" t="s">
        <v>1552</v>
      </c>
      <c r="D322" s="8" t="s">
        <v>1553</v>
      </c>
      <c r="E322" s="8" t="s">
        <v>1554</v>
      </c>
      <c r="F322" s="8" t="s">
        <v>1712</v>
      </c>
      <c r="G322" s="18" t="s">
        <v>1712</v>
      </c>
      <c r="H322" s="8" t="s">
        <v>1715</v>
      </c>
    </row>
    <row r="323" spans="1:8" ht="30" hidden="1" customHeight="1" x14ac:dyDescent="0.3">
      <c r="A323" s="44">
        <f t="shared" si="8"/>
        <v>314</v>
      </c>
      <c r="B323" s="8" t="str">
        <f>CONCATENATE(Employees[[#This Row],[Lastname]]," ",Employees[[#This Row],[Firstname]], " ",LEFT(Employees[[#This Row],[Middlename]],1),IF(ISBLANK(Employees[[#This Row],[Middlename]])," ","."))</f>
        <v>LORILLA LOIDA P.</v>
      </c>
      <c r="C323" s="8" t="s">
        <v>1555</v>
      </c>
      <c r="D323" s="8" t="s">
        <v>1556</v>
      </c>
      <c r="E323" s="8" t="s">
        <v>460</v>
      </c>
      <c r="F323" s="8" t="s">
        <v>1295</v>
      </c>
      <c r="G323" s="18" t="s">
        <v>1295</v>
      </c>
      <c r="H323" s="8" t="s">
        <v>1728</v>
      </c>
    </row>
    <row r="324" spans="1:8" ht="30" hidden="1" customHeight="1" x14ac:dyDescent="0.3">
      <c r="A324" s="44">
        <f t="shared" si="8"/>
        <v>315</v>
      </c>
      <c r="B324" s="8" t="str">
        <f>CONCATENATE(Employees[[#This Row],[Lastname]]," ",Employees[[#This Row],[Firstname]], " ",LEFT(Employees[[#This Row],[Middlename]],1),IF(ISBLANK(Employees[[#This Row],[Middlename]])," ","."))</f>
        <v>LOYOLA JANE A.</v>
      </c>
      <c r="C324" s="8" t="s">
        <v>914</v>
      </c>
      <c r="D324" s="8" t="s">
        <v>915</v>
      </c>
      <c r="E324" s="8" t="s">
        <v>916</v>
      </c>
      <c r="F324" s="8" t="s">
        <v>917</v>
      </c>
      <c r="G324" s="8" t="s">
        <v>2008</v>
      </c>
      <c r="H324" s="8" t="s">
        <v>141</v>
      </c>
    </row>
    <row r="325" spans="1:8" ht="30" hidden="1" customHeight="1" x14ac:dyDescent="0.3">
      <c r="A325" s="44">
        <f t="shared" si="8"/>
        <v>316</v>
      </c>
      <c r="B325" s="8" t="str">
        <f>CONCATENATE(Employees[[#This Row],[Lastname]]," ",Employees[[#This Row],[Firstname]], " ",LEFT(Employees[[#This Row],[Middlename]],1),IF(ISBLANK(Employees[[#This Row],[Middlename]])," ","."))</f>
        <v>LUCIANO ADELAIDA C.</v>
      </c>
      <c r="C325" s="8" t="s">
        <v>264</v>
      </c>
      <c r="D325" s="8" t="s">
        <v>265</v>
      </c>
      <c r="E325" s="8" t="s">
        <v>789</v>
      </c>
      <c r="F325" s="8" t="s">
        <v>266</v>
      </c>
      <c r="G325" s="18" t="s">
        <v>2008</v>
      </c>
      <c r="H325" s="8" t="s">
        <v>126</v>
      </c>
    </row>
    <row r="326" spans="1:8" ht="30" hidden="1" customHeight="1" x14ac:dyDescent="0.3">
      <c r="A326" s="44">
        <f t="shared" si="8"/>
        <v>317</v>
      </c>
      <c r="B326" s="8" t="str">
        <f>CONCATENATE(Employees[[#This Row],[Lastname]]," ",Employees[[#This Row],[Firstname]], " ",LEFT(Employees[[#This Row],[Middlename]],1),IF(ISBLANK(Employees[[#This Row],[Middlename]])," ","."))</f>
        <v>LUNA LALAINE D.</v>
      </c>
      <c r="C326" s="8" t="s">
        <v>236</v>
      </c>
      <c r="D326" s="8" t="s">
        <v>1557</v>
      </c>
      <c r="E326" s="8" t="s">
        <v>1003</v>
      </c>
      <c r="F326" s="8" t="s">
        <v>1719</v>
      </c>
      <c r="G326" s="8" t="s">
        <v>1712</v>
      </c>
      <c r="H326" s="8" t="s">
        <v>1717</v>
      </c>
    </row>
    <row r="327" spans="1:8" ht="30" hidden="1" customHeight="1" x14ac:dyDescent="0.3">
      <c r="A327" s="44">
        <f t="shared" si="8"/>
        <v>318</v>
      </c>
      <c r="B327" s="8" t="str">
        <f>CONCATENATE(Employees[[#This Row],[Lastname]]," ",Employees[[#This Row],[Firstname]], " ",LEFT(Employees[[#This Row],[Middlename]],1),IF(ISBLANK(Employees[[#This Row],[Middlename]])," ","."))</f>
        <v xml:space="preserve">LUNA  FERNANDO  </v>
      </c>
      <c r="C327" s="8" t="s">
        <v>1040</v>
      </c>
      <c r="D327" s="8" t="s">
        <v>1041</v>
      </c>
      <c r="E327" s="8"/>
      <c r="F327" s="8" t="s">
        <v>198</v>
      </c>
      <c r="G327" s="18" t="s">
        <v>2008</v>
      </c>
      <c r="H327" s="8" t="s">
        <v>291</v>
      </c>
    </row>
    <row r="328" spans="1:8" ht="30" hidden="1" customHeight="1" x14ac:dyDescent="0.3">
      <c r="A328" s="44">
        <f t="shared" si="8"/>
        <v>319</v>
      </c>
      <c r="B328" s="8" t="str">
        <f>CONCATENATE(Employees[[#This Row],[Lastname]]," ",Employees[[#This Row],[Firstname]], " ",LEFT(Employees[[#This Row],[Middlename]],1),IF(ISBLANK(Employees[[#This Row],[Middlename]])," ","."))</f>
        <v>MABUTI ANA MARIE C.</v>
      </c>
      <c r="C328" s="8" t="s">
        <v>395</v>
      </c>
      <c r="D328" s="8" t="s">
        <v>396</v>
      </c>
      <c r="E328" s="8" t="s">
        <v>134</v>
      </c>
      <c r="F328" s="8" t="s">
        <v>393</v>
      </c>
      <c r="G328" s="8" t="s">
        <v>2008</v>
      </c>
      <c r="H328" s="8" t="s">
        <v>103</v>
      </c>
    </row>
    <row r="329" spans="1:8" ht="30" hidden="1" customHeight="1" x14ac:dyDescent="0.3">
      <c r="A329" s="44">
        <f t="shared" si="8"/>
        <v>320</v>
      </c>
      <c r="B329" s="8" t="str">
        <f>CONCATENATE(Employees[[#This Row],[Lastname]]," ",Employees[[#This Row],[Firstname]], " ",LEFT(Employees[[#This Row],[Middlename]],1),IF(ISBLANK(Employees[[#This Row],[Middlename]])," ","."))</f>
        <v xml:space="preserve">MACAPUNO FELIX  </v>
      </c>
      <c r="C329" s="8" t="s">
        <v>570</v>
      </c>
      <c r="D329" s="8" t="s">
        <v>571</v>
      </c>
      <c r="E329" s="8"/>
      <c r="F329" s="18" t="s">
        <v>198</v>
      </c>
      <c r="G329" s="18" t="s">
        <v>2008</v>
      </c>
      <c r="H329" s="8" t="s">
        <v>291</v>
      </c>
    </row>
    <row r="330" spans="1:8" ht="30" hidden="1" customHeight="1" x14ac:dyDescent="0.3">
      <c r="A330" s="44">
        <f t="shared" si="8"/>
        <v>321</v>
      </c>
      <c r="B330" s="8" t="str">
        <f>CONCATENATE(Employees[[#This Row],[Lastname]]," ",Employees[[#This Row],[Firstname]], " ",LEFT(Employees[[#This Row],[Middlename]],1),IF(ISBLANK(Employees[[#This Row],[Middlename]])," ","."))</f>
        <v>MACASPAC ELVIRA V.</v>
      </c>
      <c r="C330" s="8" t="s">
        <v>501</v>
      </c>
      <c r="D330" s="8" t="s">
        <v>502</v>
      </c>
      <c r="E330" s="8" t="s">
        <v>787</v>
      </c>
      <c r="F330" s="8" t="s">
        <v>503</v>
      </c>
      <c r="G330" s="8" t="s">
        <v>2008</v>
      </c>
      <c r="H330" s="8" t="s">
        <v>484</v>
      </c>
    </row>
    <row r="331" spans="1:8" ht="30" hidden="1" customHeight="1" x14ac:dyDescent="0.3">
      <c r="A331" s="44">
        <f t="shared" si="8"/>
        <v>322</v>
      </c>
      <c r="B331" s="8" t="str">
        <f>CONCATENATE(Employees[[#This Row],[Lastname]]," ",Employees[[#This Row],[Firstname]], " ",LEFT(Employees[[#This Row],[Middlename]],1),IF(ISBLANK(Employees[[#This Row],[Middlename]])," ","."))</f>
        <v>MACASPAC JOSE VICTOR P.</v>
      </c>
      <c r="C331" s="8" t="s">
        <v>501</v>
      </c>
      <c r="D331" s="8" t="s">
        <v>592</v>
      </c>
      <c r="E331" s="8" t="s">
        <v>124</v>
      </c>
      <c r="F331" s="8" t="s">
        <v>125</v>
      </c>
      <c r="G331" s="18" t="s">
        <v>2008</v>
      </c>
      <c r="H331" s="8" t="s">
        <v>593</v>
      </c>
    </row>
    <row r="332" spans="1:8" ht="30" hidden="1" customHeight="1" x14ac:dyDescent="0.3">
      <c r="A332" s="44">
        <f t="shared" si="8"/>
        <v>323</v>
      </c>
      <c r="B332" s="8" t="str">
        <f>CONCATENATE(Employees[[#This Row],[Lastname]]," ",Employees[[#This Row],[Firstname]], " ",LEFT(Employees[[#This Row],[Middlename]],1),IF(ISBLANK(Employees[[#This Row],[Middlename]])," ","."))</f>
        <v>MADRAZO ALLAN PAUL A.</v>
      </c>
      <c r="C332" s="8" t="s">
        <v>319</v>
      </c>
      <c r="D332" s="8" t="s">
        <v>320</v>
      </c>
      <c r="E332" s="8" t="s">
        <v>845</v>
      </c>
      <c r="F332" s="8" t="s">
        <v>321</v>
      </c>
      <c r="G332" s="8" t="s">
        <v>2008</v>
      </c>
      <c r="H332" s="8" t="s">
        <v>273</v>
      </c>
    </row>
    <row r="333" spans="1:8" ht="30" hidden="1" customHeight="1" x14ac:dyDescent="0.3">
      <c r="A333" s="44">
        <f t="shared" si="8"/>
        <v>324</v>
      </c>
      <c r="B333" s="8" t="str">
        <f>CONCATENATE(Employees[[#This Row],[Lastname]]," ",Employees[[#This Row],[Firstname]], " ",LEFT(Employees[[#This Row],[Middlename]],1),IF(ISBLANK(Employees[[#This Row],[Middlename]])," ","."))</f>
        <v>MAESTRECAMPO LORENA A.</v>
      </c>
      <c r="C333" s="8" t="s">
        <v>609</v>
      </c>
      <c r="D333" s="8" t="s">
        <v>191</v>
      </c>
      <c r="E333" s="8" t="s">
        <v>610</v>
      </c>
      <c r="F333" s="8" t="s">
        <v>479</v>
      </c>
      <c r="G333" s="18" t="s">
        <v>2008</v>
      </c>
      <c r="H333" s="8" t="s">
        <v>89</v>
      </c>
    </row>
    <row r="334" spans="1:8" ht="30" hidden="1" customHeight="1" x14ac:dyDescent="0.3">
      <c r="A334" s="44">
        <f t="shared" si="8"/>
        <v>325</v>
      </c>
      <c r="B334" s="8" t="str">
        <f>CONCATENATE(Employees[[#This Row],[Lastname]]," ",Employees[[#This Row],[Firstname]], " ",LEFT(Employees[[#This Row],[Middlename]],1),IF(ISBLANK(Employees[[#This Row],[Middlename]])," ","."))</f>
        <v xml:space="preserve">MAGUINAO GILBERT  </v>
      </c>
      <c r="C334" s="8" t="s">
        <v>876</v>
      </c>
      <c r="D334" s="8" t="s">
        <v>877</v>
      </c>
      <c r="E334" s="8"/>
      <c r="F334" s="8" t="s">
        <v>198</v>
      </c>
      <c r="G334" s="18" t="s">
        <v>2008</v>
      </c>
      <c r="H334" s="8" t="s">
        <v>209</v>
      </c>
    </row>
    <row r="335" spans="1:8" ht="30" hidden="1" customHeight="1" x14ac:dyDescent="0.3">
      <c r="A335" s="44">
        <f t="shared" si="8"/>
        <v>326</v>
      </c>
      <c r="B335" s="8" t="str">
        <f>CONCATENATE(Employees[[#This Row],[Lastname]]," ",Employees[[#This Row],[Firstname]], " ",LEFT(Employees[[#This Row],[Middlename]],1),IF(ISBLANK(Employees[[#This Row],[Middlename]])," ","."))</f>
        <v>MAGUINAO NIÑA F.</v>
      </c>
      <c r="C335" s="8" t="s">
        <v>876</v>
      </c>
      <c r="D335" s="8" t="s">
        <v>1558</v>
      </c>
      <c r="E335" s="8" t="s">
        <v>433</v>
      </c>
      <c r="F335" s="8" t="s">
        <v>1295</v>
      </c>
      <c r="G335" s="18" t="s">
        <v>1295</v>
      </c>
      <c r="H335" s="8" t="s">
        <v>97</v>
      </c>
    </row>
    <row r="336" spans="1:8" ht="30" customHeight="1" x14ac:dyDescent="0.3">
      <c r="A336" s="44">
        <f t="shared" si="8"/>
        <v>327</v>
      </c>
      <c r="B336" s="8" t="str">
        <f>CONCATENATE(Employees[[#This Row],[Lastname]]," ",Employees[[#This Row],[Firstname]], " ",LEFT(Employees[[#This Row],[Middlename]],1),IF(ISBLANK(Employees[[#This Row],[Middlename]])," ","."))</f>
        <v>MALABANAN ALMA A.</v>
      </c>
      <c r="C336" s="8" t="s">
        <v>86</v>
      </c>
      <c r="D336" s="8" t="s">
        <v>87</v>
      </c>
      <c r="E336" s="8" t="s">
        <v>88</v>
      </c>
      <c r="F336" s="8" t="s">
        <v>93</v>
      </c>
      <c r="G336" s="18" t="s">
        <v>2008</v>
      </c>
      <c r="H336" s="8" t="s">
        <v>89</v>
      </c>
    </row>
    <row r="337" spans="1:8" ht="30" hidden="1" customHeight="1" x14ac:dyDescent="0.3">
      <c r="A337" s="44">
        <f t="shared" si="8"/>
        <v>328</v>
      </c>
      <c r="B337" s="8" t="str">
        <f>CONCATENATE(Employees[[#This Row],[Lastname]]," ",Employees[[#This Row],[Firstname]], " ",LEFT(Employees[[#This Row],[Middlename]],1),IF(ISBLANK(Employees[[#This Row],[Middlename]])," ","."))</f>
        <v>MALANAN JENNYLYN R.</v>
      </c>
      <c r="C337" s="8" t="s">
        <v>1559</v>
      </c>
      <c r="D337" s="8" t="s">
        <v>1560</v>
      </c>
      <c r="E337" s="8" t="s">
        <v>675</v>
      </c>
      <c r="F337" s="8" t="s">
        <v>1295</v>
      </c>
      <c r="G337" s="18" t="s">
        <v>1295</v>
      </c>
      <c r="H337" s="8" t="s">
        <v>199</v>
      </c>
    </row>
    <row r="338" spans="1:8" ht="30" hidden="1" customHeight="1" x14ac:dyDescent="0.3">
      <c r="A338" s="44">
        <f t="shared" si="8"/>
        <v>329</v>
      </c>
      <c r="B338" s="8" t="str">
        <f>CONCATENATE(Employees[[#This Row],[Lastname]]," ",Employees[[#This Row],[Firstname]], " ",LEFT(Employees[[#This Row],[Middlename]],1),IF(ISBLANK(Employees[[#This Row],[Middlename]])," ","."))</f>
        <v>MALIGAYA NELITA M.</v>
      </c>
      <c r="C338" s="8" t="s">
        <v>444</v>
      </c>
      <c r="D338" s="8" t="s">
        <v>445</v>
      </c>
      <c r="E338" s="8" t="s">
        <v>84</v>
      </c>
      <c r="F338" s="8" t="s">
        <v>120</v>
      </c>
      <c r="G338" s="18" t="s">
        <v>2008</v>
      </c>
      <c r="H338" s="8" t="s">
        <v>209</v>
      </c>
    </row>
    <row r="339" spans="1:8" ht="30" hidden="1" customHeight="1" x14ac:dyDescent="0.3">
      <c r="A339" s="44">
        <f t="shared" si="8"/>
        <v>330</v>
      </c>
      <c r="B339" s="8" t="str">
        <f>CONCATENATE(Employees[[#This Row],[Lastname]]," ",Employees[[#This Row],[Firstname]], " ",LEFT(Employees[[#This Row],[Middlename]],1),IF(ISBLANK(Employees[[#This Row],[Middlename]])," ","."))</f>
        <v>MALIGAYO YOLANDA D.</v>
      </c>
      <c r="C339" s="8" t="s">
        <v>827</v>
      </c>
      <c r="D339" s="8" t="s">
        <v>828</v>
      </c>
      <c r="E339" s="8" t="s">
        <v>119</v>
      </c>
      <c r="F339" s="8" t="s">
        <v>829</v>
      </c>
      <c r="G339" s="18" t="s">
        <v>2008</v>
      </c>
      <c r="H339" s="8" t="s">
        <v>135</v>
      </c>
    </row>
    <row r="340" spans="1:8" ht="30" hidden="1" customHeight="1" x14ac:dyDescent="0.3">
      <c r="A340" s="44">
        <f t="shared" si="8"/>
        <v>331</v>
      </c>
      <c r="B340" s="8" t="str">
        <f>CONCATENATE(Employees[[#This Row],[Lastname]]," ",Employees[[#This Row],[Firstname]], " ",LEFT(Employees[[#This Row],[Middlename]],1),IF(ISBLANK(Employees[[#This Row],[Middlename]])," ","."))</f>
        <v>MALUBAY MELINDA D.</v>
      </c>
      <c r="C340" s="8" t="s">
        <v>505</v>
      </c>
      <c r="D340" s="8" t="s">
        <v>506</v>
      </c>
      <c r="E340" s="8" t="s">
        <v>119</v>
      </c>
      <c r="F340" s="8" t="s">
        <v>125</v>
      </c>
      <c r="G340" s="18" t="s">
        <v>2008</v>
      </c>
      <c r="H340" s="8" t="s">
        <v>490</v>
      </c>
    </row>
    <row r="341" spans="1:8" ht="30" hidden="1" customHeight="1" x14ac:dyDescent="0.3">
      <c r="A341" s="44">
        <f t="shared" si="8"/>
        <v>332</v>
      </c>
      <c r="B341" s="8" t="str">
        <f>CONCATENATE(Employees[[#This Row],[Lastname]]," ",Employees[[#This Row],[Firstname]], " ",LEFT(Employees[[#This Row],[Middlename]],1),IF(ISBLANK(Employees[[#This Row],[Middlename]])," ","."))</f>
        <v>MAMARIL JOSEFINA P.</v>
      </c>
      <c r="C341" s="8" t="s">
        <v>1561</v>
      </c>
      <c r="D341" s="8" t="s">
        <v>1562</v>
      </c>
      <c r="E341" s="8" t="s">
        <v>582</v>
      </c>
      <c r="F341" s="8" t="s">
        <v>1295</v>
      </c>
      <c r="G341" s="18" t="s">
        <v>1295</v>
      </c>
      <c r="H341" s="8" t="s">
        <v>1713</v>
      </c>
    </row>
    <row r="342" spans="1:8" ht="30" hidden="1" customHeight="1" x14ac:dyDescent="0.3">
      <c r="A342" s="44">
        <f t="shared" si="8"/>
        <v>333</v>
      </c>
      <c r="B342" s="8" t="str">
        <f>CONCATENATE(Employees[[#This Row],[Lastname]]," ",Employees[[#This Row],[Firstname]], " ",LEFT(Employees[[#This Row],[Middlename]],1),IF(ISBLANK(Employees[[#This Row],[Middlename]])," ","."))</f>
        <v>MANALO CELSA B.</v>
      </c>
      <c r="C342" s="8" t="s">
        <v>143</v>
      </c>
      <c r="D342" s="8" t="s">
        <v>144</v>
      </c>
      <c r="E342" s="8" t="s">
        <v>345</v>
      </c>
      <c r="F342" s="8" t="s">
        <v>146</v>
      </c>
      <c r="G342" s="8" t="s">
        <v>2008</v>
      </c>
      <c r="H342" s="8" t="s">
        <v>141</v>
      </c>
    </row>
    <row r="343" spans="1:8" ht="30" hidden="1" customHeight="1" x14ac:dyDescent="0.3">
      <c r="A343" s="44">
        <f t="shared" si="8"/>
        <v>334</v>
      </c>
      <c r="B343" s="8" t="str">
        <f>CONCATENATE(Employees[[#This Row],[Lastname]]," ",Employees[[#This Row],[Firstname]], " ",LEFT(Employees[[#This Row],[Middlename]],1),IF(ISBLANK(Employees[[#This Row],[Middlename]])," ","."))</f>
        <v>MANALO CYNTHIA D.</v>
      </c>
      <c r="C343" s="8" t="s">
        <v>143</v>
      </c>
      <c r="D343" s="8" t="s">
        <v>924</v>
      </c>
      <c r="E343" s="8" t="s">
        <v>1199</v>
      </c>
      <c r="F343" s="8" t="s">
        <v>925</v>
      </c>
      <c r="G343" s="18" t="s">
        <v>2008</v>
      </c>
      <c r="H343" s="8" t="s">
        <v>97</v>
      </c>
    </row>
    <row r="344" spans="1:8" ht="30" hidden="1" customHeight="1" x14ac:dyDescent="0.3">
      <c r="A344" s="44">
        <f t="shared" si="8"/>
        <v>335</v>
      </c>
      <c r="B344" s="8" t="str">
        <f>CONCATENATE(Employees[[#This Row],[Lastname]]," ",Employees[[#This Row],[Firstname]], " ",LEFT(Employees[[#This Row],[Middlename]],1),IF(ISBLANK(Employees[[#This Row],[Middlename]])," ","."))</f>
        <v>MANALO EDITHA V.</v>
      </c>
      <c r="C344" s="8" t="s">
        <v>143</v>
      </c>
      <c r="D344" s="8" t="s">
        <v>510</v>
      </c>
      <c r="E344" s="8" t="s">
        <v>865</v>
      </c>
      <c r="F344" s="8" t="s">
        <v>511</v>
      </c>
      <c r="G344" s="18" t="s">
        <v>2008</v>
      </c>
      <c r="H344" s="8" t="s">
        <v>442</v>
      </c>
    </row>
    <row r="345" spans="1:8" ht="30" hidden="1" customHeight="1" x14ac:dyDescent="0.3">
      <c r="A345" s="44">
        <f t="shared" si="8"/>
        <v>336</v>
      </c>
      <c r="B345" s="8" t="str">
        <f>CONCATENATE(Employees[[#This Row],[Lastname]]," ",Employees[[#This Row],[Firstname]], " ",LEFT(Employees[[#This Row],[Middlename]],1),IF(ISBLANK(Employees[[#This Row],[Middlename]])," ","."))</f>
        <v>MANALO ELIADA F.</v>
      </c>
      <c r="C345" s="8" t="s">
        <v>143</v>
      </c>
      <c r="D345" s="8" t="s">
        <v>673</v>
      </c>
      <c r="E345" s="8" t="s">
        <v>239</v>
      </c>
      <c r="F345" s="8" t="s">
        <v>198</v>
      </c>
      <c r="G345" s="18" t="s">
        <v>2008</v>
      </c>
      <c r="H345" s="8" t="s">
        <v>364</v>
      </c>
    </row>
    <row r="346" spans="1:8" ht="30" hidden="1" customHeight="1" x14ac:dyDescent="0.3">
      <c r="A346" s="44">
        <f t="shared" si="8"/>
        <v>337</v>
      </c>
      <c r="B346" s="8" t="str">
        <f>CONCATENATE(Employees[[#This Row],[Lastname]]," ",Employees[[#This Row],[Firstname]], " ",LEFT(Employees[[#This Row],[Middlename]],1),IF(ISBLANK(Employees[[#This Row],[Middlename]])," ","."))</f>
        <v>MANALO FERNANDO G.</v>
      </c>
      <c r="C346" s="8" t="s">
        <v>143</v>
      </c>
      <c r="D346" s="8" t="s">
        <v>1041</v>
      </c>
      <c r="E346" s="8" t="s">
        <v>219</v>
      </c>
      <c r="F346" s="8" t="s">
        <v>1295</v>
      </c>
      <c r="G346" s="18" t="s">
        <v>1295</v>
      </c>
      <c r="H346" s="8" t="s">
        <v>97</v>
      </c>
    </row>
    <row r="347" spans="1:8" ht="30" hidden="1" customHeight="1" x14ac:dyDescent="0.3">
      <c r="A347" s="44">
        <f t="shared" si="8"/>
        <v>338</v>
      </c>
      <c r="B347" s="8" t="str">
        <f>CONCATENATE(Employees[[#This Row],[Lastname]]," ",Employees[[#This Row],[Firstname]], " ",LEFT(Employees[[#This Row],[Middlename]],1),IF(ISBLANK(Employees[[#This Row],[Middlename]])," ","."))</f>
        <v xml:space="preserve">MANGUINAO GILBERT  </v>
      </c>
      <c r="C347" s="8" t="s">
        <v>967</v>
      </c>
      <c r="D347" s="8" t="s">
        <v>877</v>
      </c>
      <c r="E347" s="8"/>
      <c r="F347" s="8" t="s">
        <v>968</v>
      </c>
      <c r="G347" s="18" t="s">
        <v>2008</v>
      </c>
      <c r="H347" s="8" t="s">
        <v>209</v>
      </c>
    </row>
    <row r="348" spans="1:8" ht="30" hidden="1" customHeight="1" x14ac:dyDescent="0.3">
      <c r="A348" s="44">
        <f t="shared" si="8"/>
        <v>339</v>
      </c>
      <c r="B348" s="8" t="str">
        <f>CONCATENATE(Employees[[#This Row],[Lastname]]," ",Employees[[#This Row],[Firstname]], " ",LEFT(Employees[[#This Row],[Middlename]],1),IF(ISBLANK(Employees[[#This Row],[Middlename]])," ","."))</f>
        <v>MANLANGIT LEONILA R.</v>
      </c>
      <c r="C348" s="8" t="s">
        <v>1563</v>
      </c>
      <c r="D348" s="8" t="s">
        <v>1392</v>
      </c>
      <c r="E348" s="8" t="s">
        <v>1564</v>
      </c>
      <c r="F348" s="8" t="s">
        <v>1295</v>
      </c>
      <c r="G348" s="18" t="s">
        <v>1295</v>
      </c>
      <c r="H348" s="8" t="s">
        <v>1713</v>
      </c>
    </row>
    <row r="349" spans="1:8" ht="30" hidden="1" customHeight="1" x14ac:dyDescent="0.3">
      <c r="A349" s="44">
        <f t="shared" si="8"/>
        <v>340</v>
      </c>
      <c r="B349" s="8" t="str">
        <f>CONCATENATE(Employees[[#This Row],[Lastname]]," ",Employees[[#This Row],[Firstname]], " ",LEFT(Employees[[#This Row],[Middlename]],1),IF(ISBLANK(Employees[[#This Row],[Middlename]])," ","."))</f>
        <v>MARAÑON AMY LOU T.</v>
      </c>
      <c r="C349" s="8" t="s">
        <v>1565</v>
      </c>
      <c r="D349" s="8" t="s">
        <v>1566</v>
      </c>
      <c r="E349" s="8" t="s">
        <v>1567</v>
      </c>
      <c r="F349" s="8" t="s">
        <v>1295</v>
      </c>
      <c r="G349" s="18" t="s">
        <v>1295</v>
      </c>
      <c r="H349" s="8" t="s">
        <v>1714</v>
      </c>
    </row>
    <row r="350" spans="1:8" ht="30" hidden="1" customHeight="1" x14ac:dyDescent="0.3">
      <c r="A350" s="44">
        <f t="shared" si="8"/>
        <v>341</v>
      </c>
      <c r="B350" s="8" t="str">
        <f>CONCATENATE(Employees[[#This Row],[Lastname]]," ",Employees[[#This Row],[Firstname]], " ",LEFT(Employees[[#This Row],[Middlename]],1),IF(ISBLANK(Employees[[#This Row],[Middlename]])," ","."))</f>
        <v>MARASIGAN AGUINO D.</v>
      </c>
      <c r="C350" s="8" t="s">
        <v>557</v>
      </c>
      <c r="D350" s="8" t="s">
        <v>1568</v>
      </c>
      <c r="E350" s="8" t="s">
        <v>119</v>
      </c>
      <c r="F350" s="8" t="s">
        <v>1295</v>
      </c>
      <c r="G350" s="18" t="s">
        <v>1295</v>
      </c>
      <c r="H350" s="8" t="s">
        <v>1724</v>
      </c>
    </row>
    <row r="351" spans="1:8" ht="30" hidden="1" customHeight="1" x14ac:dyDescent="0.3">
      <c r="A351" s="44">
        <f t="shared" si="8"/>
        <v>342</v>
      </c>
      <c r="B351" s="8" t="str">
        <f>CONCATENATE(Employees[[#This Row],[Lastname]]," ",Employees[[#This Row],[Firstname]], " ",LEFT(Employees[[#This Row],[Middlename]],1),IF(ISBLANK(Employees[[#This Row],[Middlename]])," ","."))</f>
        <v>MARASIGAN BIENVENIDO E.</v>
      </c>
      <c r="C351" s="8" t="s">
        <v>557</v>
      </c>
      <c r="D351" s="8" t="s">
        <v>1569</v>
      </c>
      <c r="E351" s="8" t="s">
        <v>1530</v>
      </c>
      <c r="F351" s="8" t="s">
        <v>1295</v>
      </c>
      <c r="G351" s="18" t="s">
        <v>1295</v>
      </c>
      <c r="H351" s="8" t="s">
        <v>209</v>
      </c>
    </row>
    <row r="352" spans="1:8" ht="30" hidden="1" customHeight="1" x14ac:dyDescent="0.3">
      <c r="A352" s="44">
        <f t="shared" si="8"/>
        <v>343</v>
      </c>
      <c r="B352" s="8" t="str">
        <f>CONCATENATE(Employees[[#This Row],[Lastname]]," ",Employees[[#This Row],[Firstname]], " ",LEFT(Employees[[#This Row],[Middlename]],1),IF(ISBLANK(Employees[[#This Row],[Middlename]])," ","."))</f>
        <v>MARASIGAN CHRISTIAN M.</v>
      </c>
      <c r="C352" s="8" t="s">
        <v>557</v>
      </c>
      <c r="D352" s="8" t="s">
        <v>1499</v>
      </c>
      <c r="E352" s="8" t="s">
        <v>84</v>
      </c>
      <c r="F352" s="8" t="s">
        <v>1295</v>
      </c>
      <c r="G352" s="18" t="s">
        <v>1295</v>
      </c>
      <c r="H352" s="8" t="s">
        <v>126</v>
      </c>
    </row>
    <row r="353" spans="1:8" ht="30" hidden="1" customHeight="1" x14ac:dyDescent="0.3">
      <c r="A353" s="44">
        <f t="shared" si="8"/>
        <v>344</v>
      </c>
      <c r="B353" s="8" t="str">
        <f>CONCATENATE(Employees[[#This Row],[Lastname]]," ",Employees[[#This Row],[Firstname]], " ",LEFT(Employees[[#This Row],[Middlename]],1),IF(ISBLANK(Employees[[#This Row],[Middlename]])," ","."))</f>
        <v xml:space="preserve">MARASIGAN DANIEL  </v>
      </c>
      <c r="C353" s="8" t="s">
        <v>557</v>
      </c>
      <c r="D353" s="8" t="s">
        <v>558</v>
      </c>
      <c r="E353" s="8"/>
      <c r="F353" s="18" t="s">
        <v>198</v>
      </c>
      <c r="G353" s="18" t="s">
        <v>2008</v>
      </c>
      <c r="H353" s="8" t="s">
        <v>291</v>
      </c>
    </row>
    <row r="354" spans="1:8" ht="30" hidden="1" customHeight="1" x14ac:dyDescent="0.3">
      <c r="A354" s="44">
        <f t="shared" si="8"/>
        <v>345</v>
      </c>
      <c r="B354" s="8" t="str">
        <f>CONCATENATE(Employees[[#This Row],[Lastname]]," ",Employees[[#This Row],[Firstname]], " ",LEFT(Employees[[#This Row],[Middlename]],1),IF(ISBLANK(Employees[[#This Row],[Middlename]])," ","."))</f>
        <v>MARASIGAN GINALYN D.</v>
      </c>
      <c r="C354" s="8" t="s">
        <v>557</v>
      </c>
      <c r="D354" s="8" t="s">
        <v>1085</v>
      </c>
      <c r="E354" s="8" t="s">
        <v>1086</v>
      </c>
      <c r="F354" s="8" t="s">
        <v>125</v>
      </c>
      <c r="G354" s="18" t="s">
        <v>2008</v>
      </c>
      <c r="H354" s="8" t="s">
        <v>442</v>
      </c>
    </row>
    <row r="355" spans="1:8" ht="30" hidden="1" customHeight="1" x14ac:dyDescent="0.3">
      <c r="A355" s="44">
        <f t="shared" si="8"/>
        <v>346</v>
      </c>
      <c r="B355" s="8" t="str">
        <f>CONCATENATE(Employees[[#This Row],[Lastname]]," ",Employees[[#This Row],[Firstname]], " ",LEFT(Employees[[#This Row],[Middlename]],1),IF(ISBLANK(Employees[[#This Row],[Middlename]])," ","."))</f>
        <v>MARASIGAN INOCENCIA P.</v>
      </c>
      <c r="C355" s="8" t="s">
        <v>557</v>
      </c>
      <c r="D355" s="8" t="s">
        <v>1022</v>
      </c>
      <c r="E355" s="8" t="s">
        <v>715</v>
      </c>
      <c r="F355" s="8" t="s">
        <v>212</v>
      </c>
      <c r="G355" s="18" t="s">
        <v>2008</v>
      </c>
      <c r="H355" s="8" t="s">
        <v>213</v>
      </c>
    </row>
    <row r="356" spans="1:8" ht="30" hidden="1" customHeight="1" x14ac:dyDescent="0.3">
      <c r="A356" s="44">
        <f t="shared" si="8"/>
        <v>347</v>
      </c>
      <c r="B356" s="8" t="str">
        <f>CONCATENATE(Employees[[#This Row],[Lastname]]," ",Employees[[#This Row],[Firstname]], " ",LEFT(Employees[[#This Row],[Middlename]],1),IF(ISBLANK(Employees[[#This Row],[Middlename]])," ","."))</f>
        <v>MARASIGAN JANINE C.</v>
      </c>
      <c r="C356" s="8" t="s">
        <v>557</v>
      </c>
      <c r="D356" s="8" t="s">
        <v>1570</v>
      </c>
      <c r="E356" s="8" t="s">
        <v>1571</v>
      </c>
      <c r="F356" s="8" t="s">
        <v>1729</v>
      </c>
      <c r="G356" s="8" t="s">
        <v>2008</v>
      </c>
      <c r="H356" s="8" t="s">
        <v>97</v>
      </c>
    </row>
    <row r="357" spans="1:8" ht="30" hidden="1" customHeight="1" x14ac:dyDescent="0.3">
      <c r="A357" s="44">
        <f t="shared" si="8"/>
        <v>348</v>
      </c>
      <c r="B357" s="8" t="str">
        <f>CONCATENATE(Employees[[#This Row],[Lastname]]," ",Employees[[#This Row],[Firstname]], " ",LEFT(Employees[[#This Row],[Middlename]],1),IF(ISBLANK(Employees[[#This Row],[Middlename]])," ","."))</f>
        <v>MARCIAL RUSTICO B.</v>
      </c>
      <c r="C357" s="8" t="s">
        <v>980</v>
      </c>
      <c r="D357" s="8" t="s">
        <v>981</v>
      </c>
      <c r="E357" s="8" t="s">
        <v>145</v>
      </c>
      <c r="F357" s="8" t="s">
        <v>973</v>
      </c>
      <c r="G357" s="8" t="s">
        <v>2008</v>
      </c>
      <c r="H357" s="8" t="s">
        <v>298</v>
      </c>
    </row>
    <row r="358" spans="1:8" ht="30" hidden="1" customHeight="1" x14ac:dyDescent="0.3">
      <c r="A358" s="44">
        <f t="shared" si="8"/>
        <v>349</v>
      </c>
      <c r="B358" s="8" t="str">
        <f>CONCATENATE(Employees[[#This Row],[Lastname]]," ",Employees[[#This Row],[Firstname]], " ",LEFT(Employees[[#This Row],[Middlename]],1),IF(ISBLANK(Employees[[#This Row],[Middlename]])," ","."))</f>
        <v>MARDO MELINDA E.</v>
      </c>
      <c r="C358" s="8" t="s">
        <v>1572</v>
      </c>
      <c r="D358" s="8" t="s">
        <v>506</v>
      </c>
      <c r="E358" s="8" t="s">
        <v>381</v>
      </c>
      <c r="F358" s="8" t="s">
        <v>1295</v>
      </c>
      <c r="G358" s="18" t="s">
        <v>1295</v>
      </c>
      <c r="H358" s="8" t="s">
        <v>1730</v>
      </c>
    </row>
    <row r="359" spans="1:8" ht="30" hidden="1" customHeight="1" x14ac:dyDescent="0.3">
      <c r="A359" s="44">
        <f t="shared" si="8"/>
        <v>350</v>
      </c>
      <c r="B359" s="8" t="str">
        <f>CONCATENATE(Employees[[#This Row],[Lastname]]," ",Employees[[#This Row],[Firstname]], " ",LEFT(Employees[[#This Row],[Middlename]],1),IF(ISBLANK(Employees[[#This Row],[Middlename]])," ","."))</f>
        <v>MARINDUQUE ANNE RENELYN P.</v>
      </c>
      <c r="C359" s="8" t="s">
        <v>132</v>
      </c>
      <c r="D359" s="8" t="s">
        <v>359</v>
      </c>
      <c r="E359" s="8" t="s">
        <v>124</v>
      </c>
      <c r="F359" s="8" t="s">
        <v>125</v>
      </c>
      <c r="G359" s="18" t="s">
        <v>2008</v>
      </c>
      <c r="H359" s="8" t="s">
        <v>360</v>
      </c>
    </row>
    <row r="360" spans="1:8" ht="30" hidden="1" customHeight="1" x14ac:dyDescent="0.3">
      <c r="A360" s="44">
        <f t="shared" si="8"/>
        <v>351</v>
      </c>
      <c r="B360" s="8" t="str">
        <f>CONCATENATE(Employees[[#This Row],[Lastname]]," ",Employees[[#This Row],[Firstname]], " ",LEFT(Employees[[#This Row],[Middlename]],1),IF(ISBLANK(Employees[[#This Row],[Middlename]])," ","."))</f>
        <v>MARINDUQUE AURORA A.</v>
      </c>
      <c r="C360" s="8" t="s">
        <v>132</v>
      </c>
      <c r="D360" s="8" t="s">
        <v>1097</v>
      </c>
      <c r="E360" s="8" t="s">
        <v>907</v>
      </c>
      <c r="F360" s="8" t="s">
        <v>1098</v>
      </c>
      <c r="G360" s="8" t="s">
        <v>2008</v>
      </c>
      <c r="H360" s="8" t="s">
        <v>360</v>
      </c>
    </row>
    <row r="361" spans="1:8" ht="30" hidden="1" customHeight="1" x14ac:dyDescent="0.3">
      <c r="A361" s="44">
        <f t="shared" si="8"/>
        <v>352</v>
      </c>
      <c r="B361" s="8" t="str">
        <f>CONCATENATE(Employees[[#This Row],[Lastname]]," ",Employees[[#This Row],[Firstname]], " ",LEFT(Employees[[#This Row],[Middlename]],1),IF(ISBLANK(Employees[[#This Row],[Middlename]])," ","."))</f>
        <v>MARINDUQUE ERNESTO P.</v>
      </c>
      <c r="C361" s="8" t="s">
        <v>132</v>
      </c>
      <c r="D361" s="8" t="s">
        <v>909</v>
      </c>
      <c r="E361" s="8" t="s">
        <v>870</v>
      </c>
      <c r="F361" s="8" t="s">
        <v>198</v>
      </c>
      <c r="G361" s="18" t="s">
        <v>2008</v>
      </c>
      <c r="H361" s="8" t="s">
        <v>273</v>
      </c>
    </row>
    <row r="362" spans="1:8" ht="30" hidden="1" customHeight="1" x14ac:dyDescent="0.3">
      <c r="A362" s="44">
        <f t="shared" si="8"/>
        <v>353</v>
      </c>
      <c r="B362" s="8" t="str">
        <f>CONCATENATE(Employees[[#This Row],[Lastname]]," ",Employees[[#This Row],[Firstname]], " ",LEFT(Employees[[#This Row],[Middlename]],1),IF(ISBLANK(Employees[[#This Row],[Middlename]])," ","."))</f>
        <v>MARINDUQUE GERRY C.</v>
      </c>
      <c r="C362" s="8" t="s">
        <v>132</v>
      </c>
      <c r="D362" s="8" t="s">
        <v>133</v>
      </c>
      <c r="E362" s="8" t="s">
        <v>134</v>
      </c>
      <c r="F362" s="8" t="s">
        <v>198</v>
      </c>
      <c r="G362" s="18" t="s">
        <v>2008</v>
      </c>
      <c r="H362" s="8" t="s">
        <v>135</v>
      </c>
    </row>
    <row r="363" spans="1:8" ht="30" hidden="1" customHeight="1" x14ac:dyDescent="0.3">
      <c r="A363" s="44">
        <f t="shared" si="8"/>
        <v>354</v>
      </c>
      <c r="B363" s="8" t="str">
        <f>CONCATENATE(Employees[[#This Row],[Lastname]]," ",Employees[[#This Row],[Firstname]], " ",LEFT(Employees[[#This Row],[Middlename]],1),IF(ISBLANK(Employees[[#This Row],[Middlename]])," ","."))</f>
        <v>MARINDUQUE MARISSA M.</v>
      </c>
      <c r="C363" s="8" t="s">
        <v>132</v>
      </c>
      <c r="D363" s="8" t="s">
        <v>185</v>
      </c>
      <c r="E363" s="8" t="s">
        <v>84</v>
      </c>
      <c r="F363" s="8" t="s">
        <v>468</v>
      </c>
      <c r="G363" s="18" t="s">
        <v>2008</v>
      </c>
      <c r="H363" s="8" t="s">
        <v>466</v>
      </c>
    </row>
    <row r="364" spans="1:8" ht="30" hidden="1" customHeight="1" x14ac:dyDescent="0.3">
      <c r="A364" s="44">
        <f t="shared" si="8"/>
        <v>355</v>
      </c>
      <c r="B364" s="8" t="str">
        <f>CONCATENATE(Employees[[#This Row],[Lastname]]," ",Employees[[#This Row],[Firstname]], " ",LEFT(Employees[[#This Row],[Middlename]],1),IF(ISBLANK(Employees[[#This Row],[Middlename]])," ","."))</f>
        <v>MARINDUQUE ROWENA G.</v>
      </c>
      <c r="C364" s="8" t="s">
        <v>132</v>
      </c>
      <c r="D364" s="8" t="s">
        <v>631</v>
      </c>
      <c r="E364" s="8" t="s">
        <v>166</v>
      </c>
      <c r="F364" s="8" t="s">
        <v>1295</v>
      </c>
      <c r="G364" s="18" t="s">
        <v>1295</v>
      </c>
      <c r="H364" s="8" t="s">
        <v>364</v>
      </c>
    </row>
    <row r="365" spans="1:8" ht="30" hidden="1" customHeight="1" x14ac:dyDescent="0.3">
      <c r="A365" s="44">
        <f t="shared" si="8"/>
        <v>356</v>
      </c>
      <c r="B365" s="8" t="str">
        <f>CONCATENATE(Employees[[#This Row],[Lastname]]," ",Employees[[#This Row],[Firstname]], " ",LEFT(Employees[[#This Row],[Middlename]],1),IF(ISBLANK(Employees[[#This Row],[Middlename]])," ","."))</f>
        <v>MARINDUQUE ROWENA G.</v>
      </c>
      <c r="C365" s="8" t="s">
        <v>132</v>
      </c>
      <c r="D365" s="8" t="s">
        <v>631</v>
      </c>
      <c r="E365" s="8" t="s">
        <v>166</v>
      </c>
      <c r="F365" s="8" t="s">
        <v>1295</v>
      </c>
      <c r="G365" s="18" t="s">
        <v>1295</v>
      </c>
      <c r="H365" s="8" t="s">
        <v>364</v>
      </c>
    </row>
    <row r="366" spans="1:8" ht="30" hidden="1" customHeight="1" x14ac:dyDescent="0.3">
      <c r="A366" s="44">
        <f t="shared" si="8"/>
        <v>357</v>
      </c>
      <c r="B366" s="8" t="str">
        <f>CONCATENATE(Employees[[#This Row],[Lastname]]," ",Employees[[#This Row],[Firstname]], " ",LEFT(Employees[[#This Row],[Middlename]],1),IF(ISBLANK(Employees[[#This Row],[Middlename]])," ","."))</f>
        <v>MARQUEZ LOLITA R.</v>
      </c>
      <c r="C366" s="8" t="s">
        <v>331</v>
      </c>
      <c r="D366" s="8" t="s">
        <v>332</v>
      </c>
      <c r="E366" s="8" t="s">
        <v>333</v>
      </c>
      <c r="F366" s="8" t="s">
        <v>125</v>
      </c>
      <c r="G366" s="18" t="s">
        <v>2008</v>
      </c>
      <c r="H366" s="8" t="s">
        <v>334</v>
      </c>
    </row>
    <row r="367" spans="1:8" ht="30" hidden="1" customHeight="1" x14ac:dyDescent="0.3">
      <c r="A367" s="44">
        <f t="shared" si="8"/>
        <v>358</v>
      </c>
      <c r="B367" s="8" t="str">
        <f>CONCATENATE(Employees[[#This Row],[Lastname]]," ",Employees[[#This Row],[Firstname]], " ",LEFT(Employees[[#This Row],[Middlename]],1),IF(ISBLANK(Employees[[#This Row],[Middlename]])," ","."))</f>
        <v>MARTINEZ BELEN B.</v>
      </c>
      <c r="C367" s="8" t="s">
        <v>148</v>
      </c>
      <c r="D367" s="8" t="s">
        <v>709</v>
      </c>
      <c r="E367" s="8" t="s">
        <v>187</v>
      </c>
      <c r="F367" s="8" t="s">
        <v>710</v>
      </c>
      <c r="G367" s="18" t="s">
        <v>2008</v>
      </c>
      <c r="H367" s="8" t="s">
        <v>182</v>
      </c>
    </row>
    <row r="368" spans="1:8" ht="30" hidden="1" customHeight="1" x14ac:dyDescent="0.3">
      <c r="A368" s="44">
        <f t="shared" si="8"/>
        <v>359</v>
      </c>
      <c r="B368" s="8" t="str">
        <f>CONCATENATE(Employees[[#This Row],[Lastname]]," ",Employees[[#This Row],[Firstname]], " ",LEFT(Employees[[#This Row],[Middlename]],1),IF(ISBLANK(Employees[[#This Row],[Middlename]])," ","."))</f>
        <v>MARTINEZ EMER V.</v>
      </c>
      <c r="C368" s="8" t="s">
        <v>148</v>
      </c>
      <c r="D368" s="8" t="s">
        <v>149</v>
      </c>
      <c r="E368" s="8" t="s">
        <v>150</v>
      </c>
      <c r="F368" s="8" t="s">
        <v>151</v>
      </c>
      <c r="G368" s="18" t="s">
        <v>2008</v>
      </c>
      <c r="H368" s="8" t="s">
        <v>152</v>
      </c>
    </row>
    <row r="369" spans="1:8" ht="30" hidden="1" customHeight="1" x14ac:dyDescent="0.3">
      <c r="A369" s="44">
        <f t="shared" si="8"/>
        <v>360</v>
      </c>
      <c r="B369" s="8" t="str">
        <f>CONCATENATE(Employees[[#This Row],[Lastname]]," ",Employees[[#This Row],[Firstname]], " ",LEFT(Employees[[#This Row],[Middlename]],1),IF(ISBLANK(Employees[[#This Row],[Middlename]])," ","."))</f>
        <v>MARUNDAN MARIA FLOR M.</v>
      </c>
      <c r="C369" s="8" t="s">
        <v>94</v>
      </c>
      <c r="D369" s="8" t="s">
        <v>95</v>
      </c>
      <c r="E369" s="8" t="s">
        <v>84</v>
      </c>
      <c r="F369" s="8" t="s">
        <v>96</v>
      </c>
      <c r="G369" s="8" t="s">
        <v>2008</v>
      </c>
      <c r="H369" s="8" t="s">
        <v>97</v>
      </c>
    </row>
    <row r="370" spans="1:8" ht="30" hidden="1" customHeight="1" x14ac:dyDescent="0.3">
      <c r="A370" s="44">
        <f t="shared" si="8"/>
        <v>361</v>
      </c>
      <c r="B370" s="8" t="str">
        <f>CONCATENATE(Employees[[#This Row],[Lastname]]," ",Employees[[#This Row],[Firstname]], " ",LEFT(Employees[[#This Row],[Middlename]],1),IF(ISBLANK(Employees[[#This Row],[Middlename]])," ","."))</f>
        <v>MATIENZO NORMITA S.</v>
      </c>
      <c r="C370" s="8" t="s">
        <v>721</v>
      </c>
      <c r="D370" s="8" t="s">
        <v>722</v>
      </c>
      <c r="E370" s="8" t="s">
        <v>955</v>
      </c>
      <c r="F370" s="8" t="s">
        <v>125</v>
      </c>
      <c r="G370" s="18" t="s">
        <v>2008</v>
      </c>
      <c r="H370" s="8" t="s">
        <v>540</v>
      </c>
    </row>
    <row r="371" spans="1:8" ht="30" hidden="1" customHeight="1" x14ac:dyDescent="0.3">
      <c r="A371" s="44">
        <f t="shared" si="8"/>
        <v>362</v>
      </c>
      <c r="B371" s="8" t="str">
        <f>CONCATENATE(Employees[[#This Row],[Lastname]]," ",Employees[[#This Row],[Firstname]], " ",LEFT(Employees[[#This Row],[Middlename]],1),IF(ISBLANK(Employees[[#This Row],[Middlename]])," ","."))</f>
        <v>MAULLON JAENA F.</v>
      </c>
      <c r="C371" s="8" t="s">
        <v>1573</v>
      </c>
      <c r="D371" s="8" t="s">
        <v>1574</v>
      </c>
      <c r="E371" s="8" t="s">
        <v>239</v>
      </c>
      <c r="F371" s="8" t="s">
        <v>1295</v>
      </c>
      <c r="G371" s="18" t="s">
        <v>1295</v>
      </c>
      <c r="H371" s="8" t="s">
        <v>364</v>
      </c>
    </row>
    <row r="372" spans="1:8" ht="30" hidden="1" customHeight="1" x14ac:dyDescent="0.3">
      <c r="A372" s="44">
        <f t="shared" si="8"/>
        <v>363</v>
      </c>
      <c r="B372" s="8" t="str">
        <f>CONCATENATE(Employees[[#This Row],[Lastname]]," ",Employees[[#This Row],[Firstname]], " ",LEFT(Employees[[#This Row],[Middlename]],1),IF(ISBLANK(Employees[[#This Row],[Middlename]])," ","."))</f>
        <v>MAURICIO MARIZIEL M.</v>
      </c>
      <c r="C372" s="8" t="s">
        <v>1296</v>
      </c>
      <c r="D372" s="8" t="s">
        <v>1297</v>
      </c>
      <c r="E372" s="8" t="s">
        <v>84</v>
      </c>
      <c r="F372" s="8" t="s">
        <v>1295</v>
      </c>
      <c r="G372" s="18" t="s">
        <v>1295</v>
      </c>
      <c r="H372" s="8" t="s">
        <v>364</v>
      </c>
    </row>
    <row r="373" spans="1:8" ht="30" hidden="1" customHeight="1" x14ac:dyDescent="0.3">
      <c r="A373" s="44">
        <f t="shared" si="8"/>
        <v>364</v>
      </c>
      <c r="B373" s="8" t="str">
        <f>CONCATENATE(Employees[[#This Row],[Lastname]]," ",Employees[[#This Row],[Firstname]], " ",LEFT(Employees[[#This Row],[Middlename]],1),IF(ISBLANK(Employees[[#This Row],[Middlename]])," ","."))</f>
        <v>MAURICIO MARIZIEL M.</v>
      </c>
      <c r="C373" s="8" t="s">
        <v>1296</v>
      </c>
      <c r="D373" s="8" t="s">
        <v>1297</v>
      </c>
      <c r="E373" s="8" t="s">
        <v>84</v>
      </c>
      <c r="F373" s="8" t="s">
        <v>1295</v>
      </c>
      <c r="G373" s="18" t="s">
        <v>1295</v>
      </c>
      <c r="H373" s="8" t="s">
        <v>364</v>
      </c>
    </row>
    <row r="374" spans="1:8" ht="30" hidden="1" customHeight="1" x14ac:dyDescent="0.3">
      <c r="A374" s="44">
        <f t="shared" si="8"/>
        <v>365</v>
      </c>
      <c r="B374" s="8" t="str">
        <f>CONCATENATE(Employees[[#This Row],[Lastname]]," ",Employees[[#This Row],[Firstname]], " ",LEFT(Employees[[#This Row],[Middlename]],1),IF(ISBLANK(Employees[[#This Row],[Middlename]])," ","."))</f>
        <v>MAWAK MIA PAULEEN B.</v>
      </c>
      <c r="C374" s="8" t="s">
        <v>1009</v>
      </c>
      <c r="D374" s="8" t="s">
        <v>1010</v>
      </c>
      <c r="E374" s="8" t="s">
        <v>1011</v>
      </c>
      <c r="F374" s="8" t="s">
        <v>120</v>
      </c>
      <c r="G374" s="18" t="s">
        <v>2008</v>
      </c>
      <c r="H374" s="8" t="s">
        <v>442</v>
      </c>
    </row>
    <row r="375" spans="1:8" ht="30" hidden="1" customHeight="1" x14ac:dyDescent="0.3">
      <c r="A375" s="44">
        <f t="shared" si="8"/>
        <v>366</v>
      </c>
      <c r="B375" s="8" t="str">
        <f>CONCATENATE(Employees[[#This Row],[Lastname]]," ",Employees[[#This Row],[Firstname]], " ",LEFT(Employees[[#This Row],[Middlename]],1),IF(ISBLANK(Employees[[#This Row],[Middlename]])," ","."))</f>
        <v>MELADO LEONILA JR P.</v>
      </c>
      <c r="C375" s="8" t="s">
        <v>1575</v>
      </c>
      <c r="D375" s="8" t="s">
        <v>1576</v>
      </c>
      <c r="E375" s="8" t="s">
        <v>1577</v>
      </c>
      <c r="F375" s="8" t="s">
        <v>1712</v>
      </c>
      <c r="G375" s="18" t="s">
        <v>1712</v>
      </c>
      <c r="H375" s="8" t="s">
        <v>1713</v>
      </c>
    </row>
    <row r="376" spans="1:8" ht="30" hidden="1" customHeight="1" x14ac:dyDescent="0.3">
      <c r="A376" s="44">
        <f t="shared" si="8"/>
        <v>367</v>
      </c>
      <c r="B376" s="8" t="str">
        <f>CONCATENATE(Employees[[#This Row],[Lastname]]," ",Employees[[#This Row],[Firstname]], " ",LEFT(Employees[[#This Row],[Middlename]],1),IF(ISBLANK(Employees[[#This Row],[Middlename]])," ","."))</f>
        <v>MENDOZA ARRIES N.</v>
      </c>
      <c r="C376" s="8" t="s">
        <v>323</v>
      </c>
      <c r="D376" s="8" t="s">
        <v>336</v>
      </c>
      <c r="E376" s="8" t="s">
        <v>337</v>
      </c>
      <c r="F376" s="8" t="s">
        <v>125</v>
      </c>
      <c r="G376" s="18" t="s">
        <v>2008</v>
      </c>
      <c r="H376" s="8" t="s">
        <v>338</v>
      </c>
    </row>
    <row r="377" spans="1:8" ht="30" hidden="1" customHeight="1" x14ac:dyDescent="0.3">
      <c r="A377" s="44">
        <f t="shared" si="8"/>
        <v>368</v>
      </c>
      <c r="B377" s="8" t="str">
        <f>CONCATENATE(Employees[[#This Row],[Lastname]]," ",Employees[[#This Row],[Firstname]], " ",LEFT(Employees[[#This Row],[Middlename]],1),IF(ISBLANK(Employees[[#This Row],[Middlename]])," ","."))</f>
        <v>MENDOZA JUANITO N.</v>
      </c>
      <c r="C377" s="8" t="s">
        <v>323</v>
      </c>
      <c r="D377" s="8" t="s">
        <v>551</v>
      </c>
      <c r="E377" s="8" t="s">
        <v>337</v>
      </c>
      <c r="F377" s="8" t="s">
        <v>198</v>
      </c>
      <c r="G377" s="18" t="s">
        <v>2008</v>
      </c>
      <c r="H377" s="8" t="s">
        <v>199</v>
      </c>
    </row>
    <row r="378" spans="1:8" ht="30" hidden="1" customHeight="1" x14ac:dyDescent="0.3">
      <c r="A378" s="44">
        <f t="shared" si="8"/>
        <v>369</v>
      </c>
      <c r="B378" s="8" t="str">
        <f>CONCATENATE(Employees[[#This Row],[Lastname]]," ",Employees[[#This Row],[Firstname]], " ",LEFT(Employees[[#This Row],[Middlename]],1),IF(ISBLANK(Employees[[#This Row],[Middlename]])," ","."))</f>
        <v>MENDOZA LELISA L.</v>
      </c>
      <c r="C378" s="8" t="s">
        <v>323</v>
      </c>
      <c r="D378" s="8" t="s">
        <v>1342</v>
      </c>
      <c r="E378" s="8" t="s">
        <v>547</v>
      </c>
      <c r="F378" s="8" t="s">
        <v>479</v>
      </c>
      <c r="G378" s="18" t="s">
        <v>2008</v>
      </c>
      <c r="H378" s="8" t="s">
        <v>364</v>
      </c>
    </row>
    <row r="379" spans="1:8" ht="30" hidden="1" customHeight="1" x14ac:dyDescent="0.3">
      <c r="A379" s="44">
        <f t="shared" si="8"/>
        <v>370</v>
      </c>
      <c r="B379" s="8" t="str">
        <f>CONCATENATE(Employees[[#This Row],[Lastname]]," ",Employees[[#This Row],[Firstname]], " ",LEFT(Employees[[#This Row],[Middlename]],1),IF(ISBLANK(Employees[[#This Row],[Middlename]])," ","."))</f>
        <v>MENDOZA LOURDES G.</v>
      </c>
      <c r="C379" s="8" t="s">
        <v>323</v>
      </c>
      <c r="D379" s="8" t="s">
        <v>278</v>
      </c>
      <c r="E379" s="8" t="s">
        <v>166</v>
      </c>
      <c r="F379" s="8" t="s">
        <v>125</v>
      </c>
      <c r="G379" s="18" t="s">
        <v>2008</v>
      </c>
      <c r="H379" s="8" t="s">
        <v>156</v>
      </c>
    </row>
    <row r="380" spans="1:8" ht="30" hidden="1" customHeight="1" x14ac:dyDescent="0.3">
      <c r="A380" s="44">
        <f t="shared" ref="A380:A444" si="9">A379+1</f>
        <v>371</v>
      </c>
      <c r="B380" s="8" t="str">
        <f>CONCATENATE(Employees[[#This Row],[Lastname]]," ",Employees[[#This Row],[Firstname]], " ",LEFT(Employees[[#This Row],[Middlename]],1),IF(ISBLANK(Employees[[#This Row],[Middlename]])," ","."))</f>
        <v>MENDOZA MARIA ABIGAIL A.</v>
      </c>
      <c r="C380" s="8" t="s">
        <v>323</v>
      </c>
      <c r="D380" s="8" t="s">
        <v>1578</v>
      </c>
      <c r="E380" s="8" t="s">
        <v>1044</v>
      </c>
      <c r="F380" s="8" t="s">
        <v>688</v>
      </c>
      <c r="G380" s="8" t="s">
        <v>2008</v>
      </c>
      <c r="H380" s="8" t="s">
        <v>135</v>
      </c>
    </row>
    <row r="381" spans="1:8" ht="30" hidden="1" customHeight="1" x14ac:dyDescent="0.3">
      <c r="A381" s="44">
        <f t="shared" si="9"/>
        <v>372</v>
      </c>
      <c r="B381" s="8" t="str">
        <f>CONCATENATE(Employees[[#This Row],[Lastname]]," ",Employees[[#This Row],[Firstname]], " ",LEFT(Employees[[#This Row],[Middlename]],1),IF(ISBLANK(Employees[[#This Row],[Middlename]])," ","."))</f>
        <v>MENDOZA MARICEL C.</v>
      </c>
      <c r="C381" s="8" t="s">
        <v>323</v>
      </c>
      <c r="D381" s="8" t="s">
        <v>1579</v>
      </c>
      <c r="E381" s="8" t="s">
        <v>1580</v>
      </c>
      <c r="F381" s="8" t="s">
        <v>1295</v>
      </c>
      <c r="G381" s="18" t="s">
        <v>1295</v>
      </c>
      <c r="H381" s="8" t="s">
        <v>97</v>
      </c>
    </row>
    <row r="382" spans="1:8" ht="30" hidden="1" customHeight="1" x14ac:dyDescent="0.3">
      <c r="A382" s="44">
        <f t="shared" si="9"/>
        <v>373</v>
      </c>
      <c r="B382" s="8" t="str">
        <f>CONCATENATE(Employees[[#This Row],[Lastname]]," ",Employees[[#This Row],[Firstname]], " ",LEFT(Employees[[#This Row],[Middlename]],1),IF(ISBLANK(Employees[[#This Row],[Middlename]])," ","."))</f>
        <v>MENDOZA MARVIC M.</v>
      </c>
      <c r="C382" s="8" t="s">
        <v>323</v>
      </c>
      <c r="D382" s="8" t="s">
        <v>1581</v>
      </c>
      <c r="E382" s="8" t="s">
        <v>1582</v>
      </c>
      <c r="F382" s="8" t="s">
        <v>688</v>
      </c>
      <c r="G382" s="8" t="s">
        <v>2008</v>
      </c>
      <c r="H382" s="8" t="s">
        <v>97</v>
      </c>
    </row>
    <row r="383" spans="1:8" ht="30" hidden="1" customHeight="1" x14ac:dyDescent="0.3">
      <c r="A383" s="44">
        <f t="shared" si="9"/>
        <v>374</v>
      </c>
      <c r="B383" s="8" t="str">
        <f>CONCATENATE(Employees[[#This Row],[Lastname]]," ",Employees[[#This Row],[Firstname]], " ",LEFT(Employees[[#This Row],[Middlename]],1),IF(ISBLANK(Employees[[#This Row],[Middlename]])," ","."))</f>
        <v>MENDOZA NORA A.</v>
      </c>
      <c r="C383" s="8" t="s">
        <v>323</v>
      </c>
      <c r="D383" s="8" t="s">
        <v>508</v>
      </c>
      <c r="E383" s="8" t="s">
        <v>222</v>
      </c>
      <c r="F383" s="8" t="s">
        <v>125</v>
      </c>
      <c r="G383" s="18" t="s">
        <v>2008</v>
      </c>
      <c r="H383" s="8" t="s">
        <v>442</v>
      </c>
    </row>
    <row r="384" spans="1:8" ht="30" hidden="1" customHeight="1" x14ac:dyDescent="0.3">
      <c r="A384" s="44">
        <f t="shared" si="9"/>
        <v>375</v>
      </c>
      <c r="B384" s="8" t="str">
        <f>CONCATENATE(Employees[[#This Row],[Lastname]]," ",Employees[[#This Row],[Firstname]], " ",LEFT(Employees[[#This Row],[Middlename]],1),IF(ISBLANK(Employees[[#This Row],[Middlename]])," ","."))</f>
        <v>MENDOZA PATRICK O.</v>
      </c>
      <c r="C384" s="8" t="s">
        <v>323</v>
      </c>
      <c r="D384" s="8" t="s">
        <v>1583</v>
      </c>
      <c r="E384" s="8" t="s">
        <v>1584</v>
      </c>
      <c r="F384" s="8" t="s">
        <v>1712</v>
      </c>
      <c r="G384" s="18" t="s">
        <v>1712</v>
      </c>
      <c r="H384" s="8" t="s">
        <v>1713</v>
      </c>
    </row>
    <row r="385" spans="1:8" ht="30" hidden="1" customHeight="1" x14ac:dyDescent="0.3">
      <c r="A385" s="44">
        <f t="shared" si="9"/>
        <v>376</v>
      </c>
      <c r="B385" s="8" t="str">
        <f>CONCATENATE(Employees[[#This Row],[Lastname]]," ",Employees[[#This Row],[Firstname]], " ",LEFT(Employees[[#This Row],[Middlename]],1),IF(ISBLANK(Employees[[#This Row],[Middlename]])," ","."))</f>
        <v>MENDOZA PRESCILA S.</v>
      </c>
      <c r="C385" s="8" t="s">
        <v>323</v>
      </c>
      <c r="D385" s="8" t="s">
        <v>324</v>
      </c>
      <c r="E385" s="8" t="s">
        <v>161</v>
      </c>
      <c r="F385" s="8" t="s">
        <v>325</v>
      </c>
      <c r="G385" s="18" t="s">
        <v>2008</v>
      </c>
      <c r="H385" s="8" t="s">
        <v>273</v>
      </c>
    </row>
    <row r="386" spans="1:8" ht="30" hidden="1" customHeight="1" x14ac:dyDescent="0.3">
      <c r="A386" s="44">
        <f t="shared" si="9"/>
        <v>377</v>
      </c>
      <c r="B386" s="8" t="str">
        <f>CONCATENATE(Employees[[#This Row],[Lastname]]," ",Employees[[#This Row],[Firstname]], " ",LEFT(Employees[[#This Row],[Middlename]],1),IF(ISBLANK(Employees[[#This Row],[Middlename]])," ","."))</f>
        <v>MENDOZA ROMEO B.</v>
      </c>
      <c r="C386" s="8" t="s">
        <v>323</v>
      </c>
      <c r="D386" s="8" t="s">
        <v>796</v>
      </c>
      <c r="E386" s="8" t="s">
        <v>98</v>
      </c>
      <c r="F386" s="8" t="s">
        <v>854</v>
      </c>
      <c r="G386" s="8" t="s">
        <v>2008</v>
      </c>
      <c r="H386" s="8" t="s">
        <v>288</v>
      </c>
    </row>
    <row r="387" spans="1:8" ht="30" hidden="1" customHeight="1" x14ac:dyDescent="0.3">
      <c r="A387" s="44">
        <f t="shared" si="9"/>
        <v>378</v>
      </c>
      <c r="B387" s="8" t="str">
        <f>CONCATENATE(Employees[[#This Row],[Lastname]]," ",Employees[[#This Row],[Firstname]], " ",LEFT(Employees[[#This Row],[Middlename]],1),IF(ISBLANK(Employees[[#This Row],[Middlename]])," ","."))</f>
        <v>MERCADO ARLENNIE D.</v>
      </c>
      <c r="C387" s="8" t="s">
        <v>563</v>
      </c>
      <c r="D387" s="8" t="s">
        <v>1585</v>
      </c>
      <c r="E387" s="8" t="s">
        <v>1586</v>
      </c>
      <c r="F387" s="8" t="s">
        <v>1295</v>
      </c>
      <c r="G387" s="18" t="s">
        <v>1295</v>
      </c>
      <c r="H387" s="8" t="s">
        <v>152</v>
      </c>
    </row>
    <row r="388" spans="1:8" ht="30" hidden="1" customHeight="1" x14ac:dyDescent="0.3">
      <c r="A388" s="44">
        <f t="shared" si="9"/>
        <v>379</v>
      </c>
      <c r="B388" s="8" t="str">
        <f>CONCATENATE(Employees[[#This Row],[Lastname]]," ",Employees[[#This Row],[Firstname]], " ",LEFT(Employees[[#This Row],[Middlename]],1),IF(ISBLANK(Employees[[#This Row],[Middlename]])," ","."))</f>
        <v xml:space="preserve">MERCADO NAZARIO  </v>
      </c>
      <c r="C388" s="8" t="s">
        <v>563</v>
      </c>
      <c r="D388" s="8" t="s">
        <v>564</v>
      </c>
      <c r="E388" s="8"/>
      <c r="F388" s="18" t="s">
        <v>198</v>
      </c>
      <c r="G388" s="18" t="s">
        <v>2008</v>
      </c>
      <c r="H388" s="8" t="s">
        <v>291</v>
      </c>
    </row>
    <row r="389" spans="1:8" ht="30" hidden="1" customHeight="1" x14ac:dyDescent="0.3">
      <c r="A389" s="44">
        <f t="shared" si="9"/>
        <v>380</v>
      </c>
      <c r="B389" s="8" t="str">
        <f>CONCATENATE(Employees[[#This Row],[Lastname]]," ",Employees[[#This Row],[Firstname]], " ",LEFT(Employees[[#This Row],[Middlename]],1),IF(ISBLANK(Employees[[#This Row],[Middlename]])," ","."))</f>
        <v>MERCARDO RENGIE M.</v>
      </c>
      <c r="C389" s="8" t="s">
        <v>1587</v>
      </c>
      <c r="D389" s="8" t="s">
        <v>1588</v>
      </c>
      <c r="E389" s="8" t="s">
        <v>323</v>
      </c>
      <c r="F389" s="8" t="s">
        <v>1295</v>
      </c>
      <c r="G389" s="18" t="s">
        <v>1295</v>
      </c>
      <c r="H389" s="8" t="s">
        <v>540</v>
      </c>
    </row>
    <row r="390" spans="1:8" ht="30" hidden="1" customHeight="1" x14ac:dyDescent="0.3">
      <c r="A390" s="44">
        <f t="shared" si="9"/>
        <v>381</v>
      </c>
      <c r="B390" s="8" t="str">
        <f>CONCATENATE(Employees[[#This Row],[Lastname]]," ",Employees[[#This Row],[Firstname]], " ",LEFT(Employees[[#This Row],[Middlename]],1),IF(ISBLANK(Employees[[#This Row],[Middlename]])," ","."))</f>
        <v xml:space="preserve">MERHAN FRANCISCO  </v>
      </c>
      <c r="C390" s="8" t="s">
        <v>1589</v>
      </c>
      <c r="D390" s="8" t="s">
        <v>1590</v>
      </c>
      <c r="E390" s="8"/>
      <c r="F390" s="8" t="s">
        <v>1295</v>
      </c>
      <c r="G390" s="18" t="s">
        <v>1295</v>
      </c>
      <c r="H390" s="8" t="s">
        <v>291</v>
      </c>
    </row>
    <row r="391" spans="1:8" ht="30" hidden="1" customHeight="1" x14ac:dyDescent="0.3">
      <c r="A391" s="44">
        <f t="shared" si="9"/>
        <v>382</v>
      </c>
      <c r="B391" s="8" t="str">
        <f>CONCATENATE(Employees[[#This Row],[Lastname]]," ",Employees[[#This Row],[Firstname]], " ",LEFT(Employees[[#This Row],[Middlename]],1),IF(ISBLANK(Employees[[#This Row],[Middlename]])," ","."))</f>
        <v>MERJILLA JEANETTE B.</v>
      </c>
      <c r="C391" s="8" t="s">
        <v>1591</v>
      </c>
      <c r="D391" s="8" t="s">
        <v>1592</v>
      </c>
      <c r="E391" s="8" t="s">
        <v>187</v>
      </c>
      <c r="F391" s="8" t="s">
        <v>1295</v>
      </c>
      <c r="G391" s="18" t="s">
        <v>1295</v>
      </c>
      <c r="H391" s="8" t="s">
        <v>1713</v>
      </c>
    </row>
    <row r="392" spans="1:8" ht="30" hidden="1" customHeight="1" x14ac:dyDescent="0.3">
      <c r="A392" s="44">
        <f t="shared" si="9"/>
        <v>383</v>
      </c>
      <c r="B392" s="8" t="str">
        <f>CONCATENATE(Employees[[#This Row],[Lastname]]," ",Employees[[#This Row],[Firstname]], " ",LEFT(Employees[[#This Row],[Middlename]],1),IF(ISBLANK(Employees[[#This Row],[Middlename]])," ","."))</f>
        <v>MIRANDA MARIA LOIDA M.</v>
      </c>
      <c r="C392" s="8" t="s">
        <v>692</v>
      </c>
      <c r="D392" s="8" t="s">
        <v>873</v>
      </c>
      <c r="E392" s="8" t="s">
        <v>323</v>
      </c>
      <c r="F392" s="8" t="s">
        <v>874</v>
      </c>
      <c r="G392" s="18" t="s">
        <v>2008</v>
      </c>
      <c r="H392" s="8" t="s">
        <v>442</v>
      </c>
    </row>
    <row r="393" spans="1:8" ht="30" hidden="1" customHeight="1" x14ac:dyDescent="0.3">
      <c r="A393" s="44">
        <f t="shared" si="9"/>
        <v>384</v>
      </c>
      <c r="B393" s="8" t="str">
        <f>CONCATENATE(Employees[[#This Row],[Lastname]]," ",Employees[[#This Row],[Firstname]], " ",LEFT(Employees[[#This Row],[Middlename]],1),IF(ISBLANK(Employees[[#This Row],[Middlename]])," ","."))</f>
        <v>MIRANDA NICOLE MAY B.</v>
      </c>
      <c r="C393" s="8" t="s">
        <v>692</v>
      </c>
      <c r="D393" s="8" t="s">
        <v>1301</v>
      </c>
      <c r="E393" s="8" t="s">
        <v>145</v>
      </c>
      <c r="F393" s="8" t="s">
        <v>125</v>
      </c>
      <c r="G393" s="18" t="s">
        <v>2008</v>
      </c>
      <c r="H393" s="8" t="s">
        <v>103</v>
      </c>
    </row>
    <row r="394" spans="1:8" ht="30" hidden="1" customHeight="1" x14ac:dyDescent="0.3">
      <c r="A394" s="44">
        <f t="shared" si="9"/>
        <v>385</v>
      </c>
      <c r="B394" s="8" t="str">
        <f>CONCATENATE(Employees[[#This Row],[Lastname]]," ",Employees[[#This Row],[Firstname]], " ",LEFT(Employees[[#This Row],[Middlename]],1),IF(ISBLANK(Employees[[#This Row],[Middlename]])," ","."))</f>
        <v>MIRANDA ROBERTO D.</v>
      </c>
      <c r="C394" s="8" t="s">
        <v>692</v>
      </c>
      <c r="D394" s="8" t="s">
        <v>129</v>
      </c>
      <c r="E394" s="8" t="s">
        <v>119</v>
      </c>
      <c r="F394" s="8" t="s">
        <v>198</v>
      </c>
      <c r="G394" s="18" t="s">
        <v>2008</v>
      </c>
      <c r="H394" s="8" t="s">
        <v>135</v>
      </c>
    </row>
    <row r="395" spans="1:8" ht="30" hidden="1" customHeight="1" x14ac:dyDescent="0.3">
      <c r="A395" s="44">
        <f t="shared" si="9"/>
        <v>386</v>
      </c>
      <c r="B395" s="8" t="str">
        <f>CONCATENATE(Employees[[#This Row],[Lastname]]," ",Employees[[#This Row],[Firstname]], " ",LEFT(Employees[[#This Row],[Middlename]],1),IF(ISBLANK(Employees[[#This Row],[Middlename]])," ","."))</f>
        <v>MIRANDO EDITH B.</v>
      </c>
      <c r="C395" s="8" t="s">
        <v>690</v>
      </c>
      <c r="D395" s="8" t="s">
        <v>155</v>
      </c>
      <c r="E395" s="8" t="s">
        <v>819</v>
      </c>
      <c r="F395" s="8" t="s">
        <v>192</v>
      </c>
      <c r="G395" s="8" t="s">
        <v>2008</v>
      </c>
      <c r="H395" s="8" t="s">
        <v>135</v>
      </c>
    </row>
    <row r="396" spans="1:8" ht="30" hidden="1" customHeight="1" x14ac:dyDescent="0.3">
      <c r="A396" s="44">
        <f t="shared" si="9"/>
        <v>387</v>
      </c>
      <c r="B396" s="8" t="str">
        <f>CONCATENATE(Employees[[#This Row],[Lastname]]," ",Employees[[#This Row],[Firstname]], " ",LEFT(Employees[[#This Row],[Middlename]],1),IF(ISBLANK(Employees[[#This Row],[Middlename]])," ","."))</f>
        <v>MOLOD EMMA D.</v>
      </c>
      <c r="C396" s="8" t="s">
        <v>486</v>
      </c>
      <c r="D396" s="8" t="s">
        <v>487</v>
      </c>
      <c r="E396" s="8" t="s">
        <v>488</v>
      </c>
      <c r="F396" s="18" t="s">
        <v>2016</v>
      </c>
      <c r="G396" s="18" t="s">
        <v>2008</v>
      </c>
      <c r="H396" s="8" t="s">
        <v>135</v>
      </c>
    </row>
    <row r="397" spans="1:8" ht="30" hidden="1" customHeight="1" x14ac:dyDescent="0.3">
      <c r="A397" s="44">
        <f t="shared" si="9"/>
        <v>388</v>
      </c>
      <c r="B397" s="8" t="str">
        <f>CONCATENATE(Employees[[#This Row],[Lastname]]," ",Employees[[#This Row],[Firstname]], " ",LEFT(Employees[[#This Row],[Middlename]],1),IF(ISBLANK(Employees[[#This Row],[Middlename]])," ","."))</f>
        <v>MONTEALEGRE CHARLIE JR. O.</v>
      </c>
      <c r="C397" s="8" t="s">
        <v>934</v>
      </c>
      <c r="D397" s="8" t="s">
        <v>935</v>
      </c>
      <c r="E397" s="8" t="s">
        <v>584</v>
      </c>
      <c r="F397" s="8" t="s">
        <v>96</v>
      </c>
      <c r="G397" s="8" t="s">
        <v>2008</v>
      </c>
      <c r="H397" s="8" t="s">
        <v>97</v>
      </c>
    </row>
    <row r="398" spans="1:8" ht="30" hidden="1" customHeight="1" x14ac:dyDescent="0.3">
      <c r="A398" s="44">
        <f t="shared" si="9"/>
        <v>389</v>
      </c>
      <c r="B398" s="8" t="str">
        <f>CONCATENATE(Employees[[#This Row],[Lastname]]," ",Employees[[#This Row],[Firstname]], " ",LEFT(Employees[[#This Row],[Middlename]],1),IF(ISBLANK(Employees[[#This Row],[Middlename]])," ","."))</f>
        <v>MONTENEGRO EDWIN D.</v>
      </c>
      <c r="C398" s="8" t="s">
        <v>184</v>
      </c>
      <c r="D398" s="8" t="s">
        <v>252</v>
      </c>
      <c r="E398" s="8" t="s">
        <v>249</v>
      </c>
      <c r="F398" s="18" t="s">
        <v>874</v>
      </c>
      <c r="G398" s="18" t="s">
        <v>2008</v>
      </c>
      <c r="H398" s="8" t="s">
        <v>273</v>
      </c>
    </row>
    <row r="399" spans="1:8" ht="30" hidden="1" customHeight="1" x14ac:dyDescent="0.3">
      <c r="A399" s="44">
        <f t="shared" si="9"/>
        <v>390</v>
      </c>
      <c r="B399" s="8" t="str">
        <f>CONCATENATE(Employees[[#This Row],[Lastname]]," ",Employees[[#This Row],[Firstname]], " ",LEFT(Employees[[#This Row],[Middlename]],1),IF(ISBLANK(Employees[[#This Row],[Middlename]])," ","."))</f>
        <v>MONTENEGRO HELEN L.</v>
      </c>
      <c r="C399" s="8" t="s">
        <v>184</v>
      </c>
      <c r="D399" s="8" t="s">
        <v>305</v>
      </c>
      <c r="E399" s="8" t="s">
        <v>229</v>
      </c>
      <c r="F399" s="8" t="s">
        <v>198</v>
      </c>
      <c r="G399" s="18" t="s">
        <v>2008</v>
      </c>
      <c r="H399" s="8" t="s">
        <v>298</v>
      </c>
    </row>
    <row r="400" spans="1:8" ht="30" hidden="1" customHeight="1" x14ac:dyDescent="0.3">
      <c r="A400" s="44">
        <f t="shared" si="9"/>
        <v>391</v>
      </c>
      <c r="B400" s="8" t="str">
        <f>CONCATENATE(Employees[[#This Row],[Lastname]]," ",Employees[[#This Row],[Firstname]], " ",LEFT(Employees[[#This Row],[Middlename]],1),IF(ISBLANK(Employees[[#This Row],[Middlename]])," ","."))</f>
        <v>MONTENEGRO HENRY S.</v>
      </c>
      <c r="C400" s="8" t="s">
        <v>184</v>
      </c>
      <c r="D400" s="8" t="s">
        <v>728</v>
      </c>
      <c r="E400" s="8" t="s">
        <v>161</v>
      </c>
      <c r="F400" s="8" t="s">
        <v>125</v>
      </c>
      <c r="G400" s="18" t="s">
        <v>2008</v>
      </c>
      <c r="H400" s="8" t="s">
        <v>364</v>
      </c>
    </row>
    <row r="401" spans="1:8" ht="30" hidden="1" customHeight="1" x14ac:dyDescent="0.3">
      <c r="A401" s="44">
        <f t="shared" si="9"/>
        <v>392</v>
      </c>
      <c r="B401" s="8" t="str">
        <f>CONCATENATE(Employees[[#This Row],[Lastname]]," ",Employees[[#This Row],[Firstname]], " ",LEFT(Employees[[#This Row],[Middlename]],1),IF(ISBLANK(Employees[[#This Row],[Middlename]])," ","."))</f>
        <v>MONTENEGRO MARISSA P.</v>
      </c>
      <c r="C401" s="8" t="s">
        <v>184</v>
      </c>
      <c r="D401" s="8" t="s">
        <v>185</v>
      </c>
      <c r="E401" s="8" t="s">
        <v>124</v>
      </c>
      <c r="F401" s="18" t="s">
        <v>874</v>
      </c>
      <c r="G401" s="18" t="s">
        <v>2008</v>
      </c>
      <c r="H401" s="8" t="s">
        <v>182</v>
      </c>
    </row>
    <row r="402" spans="1:8" ht="30" hidden="1" customHeight="1" x14ac:dyDescent="0.3">
      <c r="A402" s="44">
        <f t="shared" si="9"/>
        <v>393</v>
      </c>
      <c r="B402" s="8" t="str">
        <f>CONCATENATE(Employees[[#This Row],[Lastname]]," ",Employees[[#This Row],[Firstname]], " ",LEFT(Employees[[#This Row],[Middlename]],1),IF(ISBLANK(Employees[[#This Row],[Middlename]])," ","."))</f>
        <v>MONTENEGRO RODELIO A.</v>
      </c>
      <c r="C402" s="8" t="s">
        <v>184</v>
      </c>
      <c r="D402" s="8" t="s">
        <v>701</v>
      </c>
      <c r="E402" s="8" t="s">
        <v>88</v>
      </c>
      <c r="F402" s="8" t="s">
        <v>198</v>
      </c>
      <c r="G402" s="18" t="s">
        <v>2008</v>
      </c>
      <c r="H402" s="8" t="s">
        <v>273</v>
      </c>
    </row>
    <row r="403" spans="1:8" ht="30" hidden="1" customHeight="1" x14ac:dyDescent="0.3">
      <c r="A403" s="44">
        <f t="shared" si="9"/>
        <v>394</v>
      </c>
      <c r="B403" s="8" t="str">
        <f>CONCATENATE(Employees[[#This Row],[Lastname]]," ",Employees[[#This Row],[Firstname]], " ",LEFT(Employees[[#This Row],[Middlename]],1),IF(ISBLANK(Employees[[#This Row],[Middlename]])," ","."))</f>
        <v>MULINGTAPANG GUILLERMA O.</v>
      </c>
      <c r="C403" s="8" t="s">
        <v>1593</v>
      </c>
      <c r="D403" s="8" t="s">
        <v>716</v>
      </c>
      <c r="E403" s="8" t="s">
        <v>1594</v>
      </c>
      <c r="F403" s="8" t="s">
        <v>1295</v>
      </c>
      <c r="G403" s="18" t="s">
        <v>1295</v>
      </c>
      <c r="H403" s="8" t="s">
        <v>209</v>
      </c>
    </row>
    <row r="404" spans="1:8" ht="30" hidden="1" customHeight="1" x14ac:dyDescent="0.3">
      <c r="A404" s="44">
        <f t="shared" si="9"/>
        <v>395</v>
      </c>
      <c r="B404" s="8" t="str">
        <f>CONCATENATE(Employees[[#This Row],[Lastname]]," ",Employees[[#This Row],[Firstname]], " ",LEFT(Employees[[#This Row],[Middlename]],1),IF(ISBLANK(Employees[[#This Row],[Middlename]])," ","."))</f>
        <v>NACARIO GLENN B.</v>
      </c>
      <c r="C404" s="8" t="s">
        <v>1595</v>
      </c>
      <c r="D404" s="8" t="s">
        <v>1596</v>
      </c>
      <c r="E404" s="8" t="s">
        <v>345</v>
      </c>
      <c r="F404" s="8" t="s">
        <v>1295</v>
      </c>
      <c r="G404" s="18" t="s">
        <v>1295</v>
      </c>
      <c r="H404" s="8" t="s">
        <v>1307</v>
      </c>
    </row>
    <row r="405" spans="1:8" ht="30" hidden="1" customHeight="1" x14ac:dyDescent="0.3">
      <c r="A405" s="44">
        <f t="shared" si="9"/>
        <v>396</v>
      </c>
      <c r="B405" s="8" t="str">
        <f>CONCATENATE(Employees[[#This Row],[Lastname]]," ",Employees[[#This Row],[Firstname]], " ",LEFT(Employees[[#This Row],[Middlename]],1),IF(ISBLANK(Employees[[#This Row],[Middlename]])," ","."))</f>
        <v>NATANAUAN MARY JANE G.</v>
      </c>
      <c r="C405" s="8" t="s">
        <v>1597</v>
      </c>
      <c r="D405" s="8" t="s">
        <v>1502</v>
      </c>
      <c r="E405" s="8" t="s">
        <v>1598</v>
      </c>
      <c r="F405" s="8" t="s">
        <v>1295</v>
      </c>
      <c r="G405" s="18" t="s">
        <v>1295</v>
      </c>
      <c r="H405" s="8" t="s">
        <v>199</v>
      </c>
    </row>
    <row r="406" spans="1:8" ht="30" hidden="1" customHeight="1" x14ac:dyDescent="0.3">
      <c r="A406" s="44">
        <f t="shared" si="9"/>
        <v>397</v>
      </c>
      <c r="B406" s="8" t="str">
        <f>CONCATENATE(Employees[[#This Row],[Lastname]]," ",Employees[[#This Row],[Firstname]], " ",LEFT(Employees[[#This Row],[Middlename]],1),IF(ISBLANK(Employees[[#This Row],[Middlename]])," ","."))</f>
        <v>NAVARRO RITA A.</v>
      </c>
      <c r="C406" s="8" t="s">
        <v>255</v>
      </c>
      <c r="D406" s="8" t="s">
        <v>256</v>
      </c>
      <c r="E406" s="8" t="s">
        <v>88</v>
      </c>
      <c r="F406" s="8" t="s">
        <v>198</v>
      </c>
      <c r="G406" s="18" t="s">
        <v>2008</v>
      </c>
      <c r="H406" s="8" t="s">
        <v>243</v>
      </c>
    </row>
    <row r="407" spans="1:8" ht="30" hidden="1" customHeight="1" x14ac:dyDescent="0.3">
      <c r="A407" s="44">
        <f t="shared" si="9"/>
        <v>398</v>
      </c>
      <c r="B407" s="8" t="str">
        <f>CONCATENATE(Employees[[#This Row],[Lastname]]," ",Employees[[#This Row],[Firstname]], " ",LEFT(Employees[[#This Row],[Middlename]],1),IF(ISBLANK(Employees[[#This Row],[Middlename]])," ","."))</f>
        <v>NAVARRO RITA A.</v>
      </c>
      <c r="C407" s="8" t="s">
        <v>255</v>
      </c>
      <c r="D407" s="8" t="s">
        <v>256</v>
      </c>
      <c r="E407" s="8" t="s">
        <v>1599</v>
      </c>
      <c r="F407" s="8" t="s">
        <v>1295</v>
      </c>
      <c r="G407" s="18" t="s">
        <v>1295</v>
      </c>
      <c r="H407" s="8" t="s">
        <v>1721</v>
      </c>
    </row>
    <row r="408" spans="1:8" ht="30" hidden="1" customHeight="1" x14ac:dyDescent="0.3">
      <c r="A408" s="44">
        <f t="shared" si="9"/>
        <v>399</v>
      </c>
      <c r="B408" s="8" t="str">
        <f>CONCATENATE(Employees[[#This Row],[Lastname]]," ",Employees[[#This Row],[Firstname]], " ",LEFT(Employees[[#This Row],[Middlename]],1),IF(ISBLANK(Employees[[#This Row],[Middlename]])," ","."))</f>
        <v>NELSON CATHERINE L.</v>
      </c>
      <c r="C408" s="8" t="s">
        <v>1336</v>
      </c>
      <c r="D408" s="8" t="s">
        <v>1167</v>
      </c>
      <c r="E408" s="8" t="s">
        <v>236</v>
      </c>
      <c r="F408" s="8" t="s">
        <v>1337</v>
      </c>
      <c r="G408" s="18" t="s">
        <v>2008</v>
      </c>
      <c r="H408" s="8" t="s">
        <v>135</v>
      </c>
    </row>
    <row r="409" spans="1:8" ht="30" hidden="1" customHeight="1" x14ac:dyDescent="0.3">
      <c r="A409" s="44">
        <f t="shared" si="9"/>
        <v>400</v>
      </c>
      <c r="B409" s="8" t="str">
        <f>CONCATENATE(Employees[[#This Row],[Lastname]]," ",Employees[[#This Row],[Firstname]], " ",LEFT(Employees[[#This Row],[Middlename]],1),IF(ISBLANK(Employees[[#This Row],[Middlename]])," ","."))</f>
        <v>NIBAY ELEONOR E.</v>
      </c>
      <c r="C409" s="8" t="s">
        <v>1545</v>
      </c>
      <c r="D409" s="8" t="s">
        <v>1600</v>
      </c>
      <c r="E409" s="8" t="s">
        <v>1601</v>
      </c>
      <c r="F409" s="8" t="s">
        <v>1295</v>
      </c>
      <c r="G409" s="18" t="s">
        <v>1295</v>
      </c>
      <c r="H409" s="8" t="s">
        <v>135</v>
      </c>
    </row>
    <row r="410" spans="1:8" ht="30" hidden="1" customHeight="1" x14ac:dyDescent="0.3">
      <c r="A410" s="44">
        <f t="shared" si="9"/>
        <v>401</v>
      </c>
      <c r="B410" s="8" t="str">
        <f>CONCATENATE(Employees[[#This Row],[Lastname]]," ",Employees[[#This Row],[Firstname]], " ",LEFT(Employees[[#This Row],[Middlename]],1),IF(ISBLANK(Employees[[#This Row],[Middlename]])," ","."))</f>
        <v>NOVICIO PERLITA G.</v>
      </c>
      <c r="C410" s="8" t="s">
        <v>327</v>
      </c>
      <c r="D410" s="8" t="s">
        <v>328</v>
      </c>
      <c r="E410" s="8" t="s">
        <v>166</v>
      </c>
      <c r="F410" s="8" t="s">
        <v>170</v>
      </c>
      <c r="G410" s="18" t="s">
        <v>2008</v>
      </c>
      <c r="H410" s="8" t="s">
        <v>329</v>
      </c>
    </row>
    <row r="411" spans="1:8" ht="30" hidden="1" customHeight="1" x14ac:dyDescent="0.3">
      <c r="A411" s="44">
        <f t="shared" si="9"/>
        <v>402</v>
      </c>
      <c r="B411" s="8" t="str">
        <f>CONCATENATE(Employees[[#This Row],[Lastname]]," ",Employees[[#This Row],[Firstname]], " ",LEFT(Employees[[#This Row],[Middlename]],1),IF(ISBLANK(Employees[[#This Row],[Middlename]])," ","."))</f>
        <v>NUESTRO RICA MAY G.</v>
      </c>
      <c r="C411" s="8" t="s">
        <v>1602</v>
      </c>
      <c r="D411" s="8" t="s">
        <v>1603</v>
      </c>
      <c r="E411" s="8" t="s">
        <v>166</v>
      </c>
      <c r="F411" s="8" t="s">
        <v>1295</v>
      </c>
      <c r="G411" s="18" t="s">
        <v>1295</v>
      </c>
      <c r="H411" s="8" t="s">
        <v>1731</v>
      </c>
    </row>
    <row r="412" spans="1:8" ht="30" hidden="1" customHeight="1" x14ac:dyDescent="0.3">
      <c r="A412" s="44">
        <f t="shared" si="9"/>
        <v>403</v>
      </c>
      <c r="B412" s="8" t="str">
        <f>CONCATENATE(Employees[[#This Row],[Lastname]]," ",Employees[[#This Row],[Firstname]], " ",LEFT(Employees[[#This Row],[Middlename]],1),IF(ISBLANK(Employees[[#This Row],[Middlename]])," ","."))</f>
        <v>NUÑEZ RUBEN JR J.</v>
      </c>
      <c r="C412" s="8" t="s">
        <v>1604</v>
      </c>
      <c r="D412" s="8" t="s">
        <v>1605</v>
      </c>
      <c r="E412" s="8" t="s">
        <v>1606</v>
      </c>
      <c r="F412" s="8" t="s">
        <v>1712</v>
      </c>
      <c r="G412" s="18" t="s">
        <v>1712</v>
      </c>
      <c r="H412" s="8" t="s">
        <v>1713</v>
      </c>
    </row>
    <row r="413" spans="1:8" ht="30" hidden="1" customHeight="1" x14ac:dyDescent="0.3">
      <c r="A413" s="44">
        <f t="shared" si="9"/>
        <v>404</v>
      </c>
      <c r="B413" s="8" t="str">
        <f>CONCATENATE(Employees[[#This Row],[Lastname]]," ",Employees[[#This Row],[Firstname]], " ",LEFT(Employees[[#This Row],[Middlename]],1),IF(ISBLANK(Employees[[#This Row],[Middlename]])," ","."))</f>
        <v>OBINA APOLINARIO B.</v>
      </c>
      <c r="C413" s="8" t="s">
        <v>1607</v>
      </c>
      <c r="D413" s="8" t="s">
        <v>1608</v>
      </c>
      <c r="E413" s="8" t="s">
        <v>1609</v>
      </c>
      <c r="F413" s="8" t="s">
        <v>1295</v>
      </c>
      <c r="G413" s="18" t="s">
        <v>1295</v>
      </c>
      <c r="H413" s="8" t="s">
        <v>291</v>
      </c>
    </row>
    <row r="414" spans="1:8" ht="30" hidden="1" customHeight="1" x14ac:dyDescent="0.3">
      <c r="A414" s="44">
        <f t="shared" si="9"/>
        <v>405</v>
      </c>
      <c r="B414" s="8" t="str">
        <f>CONCATENATE(Employees[[#This Row],[Lastname]]," ",Employees[[#This Row],[Firstname]], " ",LEFT(Employees[[#This Row],[Middlename]],1),IF(ISBLANK(Employees[[#This Row],[Middlename]])," ","."))</f>
        <v xml:space="preserve">OBINA JAIME  </v>
      </c>
      <c r="C414" s="8" t="s">
        <v>1607</v>
      </c>
      <c r="D414" s="8" t="s">
        <v>1373</v>
      </c>
      <c r="E414" s="8"/>
      <c r="F414" s="8" t="s">
        <v>1295</v>
      </c>
      <c r="G414" s="18" t="s">
        <v>1295</v>
      </c>
      <c r="H414" s="8" t="s">
        <v>291</v>
      </c>
    </row>
    <row r="415" spans="1:8" ht="30" hidden="1" customHeight="1" x14ac:dyDescent="0.3">
      <c r="A415" s="44">
        <f t="shared" si="9"/>
        <v>406</v>
      </c>
      <c r="B415" s="8" t="str">
        <f>CONCATENATE(Employees[[#This Row],[Lastname]]," ",Employees[[#This Row],[Firstname]], " ",LEFT(Employees[[#This Row],[Middlename]],1),IF(ISBLANK(Employees[[#This Row],[Middlename]])," ","."))</f>
        <v>OCAMPO MERLINDA R.</v>
      </c>
      <c r="C415" s="8" t="s">
        <v>842</v>
      </c>
      <c r="D415" s="8" t="s">
        <v>1610</v>
      </c>
      <c r="E415" s="8" t="s">
        <v>154</v>
      </c>
      <c r="F415" s="8" t="s">
        <v>1295</v>
      </c>
      <c r="G415" s="18" t="s">
        <v>1295</v>
      </c>
      <c r="H415" s="8" t="s">
        <v>97</v>
      </c>
    </row>
    <row r="416" spans="1:8" ht="30" hidden="1" customHeight="1" x14ac:dyDescent="0.3">
      <c r="A416" s="44">
        <f>A414+1</f>
        <v>406</v>
      </c>
      <c r="B416" s="8" t="str">
        <f>CONCATENATE(Employees[[#This Row],[Lastname]]," ",Employees[[#This Row],[Firstname]], " ",LEFT(Employees[[#This Row],[Middlename]],1),IF(ISBLANK(Employees[[#This Row],[Middlename]])," ","."))</f>
        <v>OCAMPO EDRALYN B.</v>
      </c>
      <c r="C416" s="18" t="s">
        <v>842</v>
      </c>
      <c r="D416" s="18" t="s">
        <v>2031</v>
      </c>
      <c r="E416" s="18" t="s">
        <v>2032</v>
      </c>
      <c r="F416" s="18" t="s">
        <v>315</v>
      </c>
      <c r="G416" s="18" t="s">
        <v>2008</v>
      </c>
      <c r="H416" s="18" t="s">
        <v>89</v>
      </c>
    </row>
    <row r="417" spans="1:8" ht="30" hidden="1" customHeight="1" x14ac:dyDescent="0.3">
      <c r="A417" s="44">
        <f>A415+1</f>
        <v>407</v>
      </c>
      <c r="B417" s="8" t="str">
        <f>CONCATENATE(Employees[[#This Row],[Lastname]]," ",Employees[[#This Row],[Firstname]], " ",LEFT(Employees[[#This Row],[Middlename]],1),IF(ISBLANK(Employees[[#This Row],[Middlename]])," ","."))</f>
        <v>OCAMPO NOVELYN U.</v>
      </c>
      <c r="C417" s="8" t="s">
        <v>842</v>
      </c>
      <c r="D417" s="8" t="s">
        <v>1611</v>
      </c>
      <c r="E417" s="8" t="s">
        <v>1612</v>
      </c>
      <c r="F417" s="8" t="s">
        <v>1295</v>
      </c>
      <c r="G417" s="18" t="s">
        <v>1295</v>
      </c>
      <c r="H417" s="8" t="s">
        <v>213</v>
      </c>
    </row>
    <row r="418" spans="1:8" ht="30" hidden="1" customHeight="1" x14ac:dyDescent="0.3">
      <c r="A418" s="44">
        <f t="shared" si="9"/>
        <v>408</v>
      </c>
      <c r="B418" s="8" t="str">
        <f>CONCATENATE(Employees[[#This Row],[Lastname]]," ",Employees[[#This Row],[Firstname]], " ",LEFT(Employees[[#This Row],[Middlename]],1),IF(ISBLANK(Employees[[#This Row],[Middlename]])," ","."))</f>
        <v>OCAMPO ORLANDO R.</v>
      </c>
      <c r="C418" s="8" t="s">
        <v>842</v>
      </c>
      <c r="D418" s="8" t="s">
        <v>843</v>
      </c>
      <c r="E418" s="8" t="s">
        <v>333</v>
      </c>
      <c r="F418" s="8" t="s">
        <v>198</v>
      </c>
      <c r="G418" s="18" t="s">
        <v>2008</v>
      </c>
      <c r="H418" s="8" t="s">
        <v>273</v>
      </c>
    </row>
    <row r="419" spans="1:8" ht="30" hidden="1" customHeight="1" x14ac:dyDescent="0.3">
      <c r="A419" s="44">
        <f t="shared" si="9"/>
        <v>409</v>
      </c>
      <c r="B419" s="8" t="str">
        <f>CONCATENATE(Employees[[#This Row],[Lastname]]," ",Employees[[#This Row],[Firstname]], " ",LEFT(Employees[[#This Row],[Middlename]],1),IF(ISBLANK(Employees[[#This Row],[Middlename]])," ","."))</f>
        <v>OLARTE GREATCHEL B.</v>
      </c>
      <c r="C419" s="8" t="s">
        <v>440</v>
      </c>
      <c r="D419" s="8" t="s">
        <v>441</v>
      </c>
      <c r="E419" s="8" t="s">
        <v>145</v>
      </c>
      <c r="F419" s="8" t="s">
        <v>174</v>
      </c>
      <c r="G419" s="18" t="s">
        <v>2008</v>
      </c>
      <c r="H419" s="8" t="s">
        <v>442</v>
      </c>
    </row>
    <row r="420" spans="1:8" ht="30" hidden="1" customHeight="1" x14ac:dyDescent="0.3">
      <c r="A420" s="44">
        <f t="shared" si="9"/>
        <v>410</v>
      </c>
      <c r="B420" s="8" t="str">
        <f>CONCATENATE(Employees[[#This Row],[Lastname]]," ",Employees[[#This Row],[Firstname]], " ",LEFT(Employees[[#This Row],[Middlename]],1),IF(ISBLANK(Employees[[#This Row],[Middlename]])," ","."))</f>
        <v>OLAZO LIZA E.</v>
      </c>
      <c r="C420" s="8" t="s">
        <v>1613</v>
      </c>
      <c r="D420" s="8" t="s">
        <v>1614</v>
      </c>
      <c r="E420" s="8" t="s">
        <v>381</v>
      </c>
      <c r="F420" s="8" t="s">
        <v>1712</v>
      </c>
      <c r="G420" s="18" t="s">
        <v>1712</v>
      </c>
      <c r="H420" s="8" t="s">
        <v>439</v>
      </c>
    </row>
    <row r="421" spans="1:8" ht="30" hidden="1" customHeight="1" x14ac:dyDescent="0.3">
      <c r="A421" s="44">
        <f t="shared" si="9"/>
        <v>411</v>
      </c>
      <c r="B421" s="8" t="str">
        <f>CONCATENATE(Employees[[#This Row],[Lastname]]," ",Employees[[#This Row],[Firstname]], " ",LEFT(Employees[[#This Row],[Middlename]],1),IF(ISBLANK(Employees[[#This Row],[Middlename]])," ","."))</f>
        <v>OLEGARIO LEONARD ERIC B.</v>
      </c>
      <c r="C421" s="8" t="s">
        <v>373</v>
      </c>
      <c r="D421" s="8" t="s">
        <v>1004</v>
      </c>
      <c r="E421" s="8" t="s">
        <v>145</v>
      </c>
      <c r="F421" s="8" t="s">
        <v>1005</v>
      </c>
      <c r="G421" s="18" t="s">
        <v>2008</v>
      </c>
      <c r="H421" s="8" t="s">
        <v>273</v>
      </c>
    </row>
    <row r="422" spans="1:8" ht="30" hidden="1" customHeight="1" x14ac:dyDescent="0.3">
      <c r="A422" s="44">
        <f t="shared" si="9"/>
        <v>412</v>
      </c>
      <c r="B422" s="8" t="str">
        <f>CONCATENATE(Employees[[#This Row],[Lastname]]," ",Employees[[#This Row],[Firstname]], " ",LEFT(Employees[[#This Row],[Middlename]],1),IF(ISBLANK(Employees[[#This Row],[Middlename]])," ","."))</f>
        <v>OLEGARIO NENITA A.</v>
      </c>
      <c r="C422" s="8" t="s">
        <v>373</v>
      </c>
      <c r="D422" s="8" t="s">
        <v>371</v>
      </c>
      <c r="E422" s="8" t="s">
        <v>88</v>
      </c>
      <c r="F422" s="8" t="s">
        <v>125</v>
      </c>
      <c r="G422" s="18" t="s">
        <v>2008</v>
      </c>
      <c r="H422" s="8" t="s">
        <v>372</v>
      </c>
    </row>
    <row r="423" spans="1:8" ht="30" hidden="1" customHeight="1" x14ac:dyDescent="0.3">
      <c r="A423" s="44">
        <f t="shared" si="9"/>
        <v>413</v>
      </c>
      <c r="B423" s="8" t="str">
        <f>CONCATENATE(Employees[[#This Row],[Lastname]]," ",Employees[[#This Row],[Firstname]], " ",LEFT(Employees[[#This Row],[Middlename]],1),IF(ISBLANK(Employees[[#This Row],[Middlename]])," ","."))</f>
        <v>OLEGARIO TEOFISTA B.</v>
      </c>
      <c r="C423" s="8" t="s">
        <v>373</v>
      </c>
      <c r="D423" s="8" t="s">
        <v>1083</v>
      </c>
      <c r="E423" s="8" t="s">
        <v>345</v>
      </c>
      <c r="F423" s="8" t="s">
        <v>417</v>
      </c>
      <c r="G423" s="8" t="s">
        <v>2008</v>
      </c>
      <c r="H423" s="8" t="s">
        <v>103</v>
      </c>
    </row>
    <row r="424" spans="1:8" ht="30" hidden="1" customHeight="1" x14ac:dyDescent="0.3">
      <c r="A424" s="44">
        <f t="shared" si="9"/>
        <v>414</v>
      </c>
      <c r="B424" s="8" t="str">
        <f>CONCATENATE(Employees[[#This Row],[Lastname]]," ",Employees[[#This Row],[Firstname]], " ",LEFT(Employees[[#This Row],[Middlename]],1),IF(ISBLANK(Employees[[#This Row],[Middlename]])," ","."))</f>
        <v>OLINO PRECIOSA A.</v>
      </c>
      <c r="C424" s="8" t="s">
        <v>996</v>
      </c>
      <c r="D424" s="8" t="s">
        <v>997</v>
      </c>
      <c r="E424" s="8" t="s">
        <v>998</v>
      </c>
      <c r="F424" s="8" t="s">
        <v>198</v>
      </c>
      <c r="G424" s="18" t="s">
        <v>2008</v>
      </c>
      <c r="H424" s="8" t="s">
        <v>209</v>
      </c>
    </row>
    <row r="425" spans="1:8" ht="30" hidden="1" customHeight="1" x14ac:dyDescent="0.3">
      <c r="A425" s="44">
        <f t="shared" si="9"/>
        <v>415</v>
      </c>
      <c r="B425" s="8" t="str">
        <f>CONCATENATE(Employees[[#This Row],[Lastname]]," ",Employees[[#This Row],[Firstname]], " ",LEFT(Employees[[#This Row],[Middlename]],1),IF(ISBLANK(Employees[[#This Row],[Middlename]])," ","."))</f>
        <v>OLIVAR MARINA B.</v>
      </c>
      <c r="C425" s="8" t="s">
        <v>495</v>
      </c>
      <c r="D425" s="8" t="s">
        <v>496</v>
      </c>
      <c r="E425" s="8" t="s">
        <v>145</v>
      </c>
      <c r="F425" s="8" t="s">
        <v>125</v>
      </c>
      <c r="G425" s="18" t="s">
        <v>2008</v>
      </c>
      <c r="H425" s="8" t="s">
        <v>484</v>
      </c>
    </row>
    <row r="426" spans="1:8" ht="30" hidden="1" customHeight="1" x14ac:dyDescent="0.3">
      <c r="A426" s="44">
        <f t="shared" si="9"/>
        <v>416</v>
      </c>
      <c r="B426" s="8" t="str">
        <f>CONCATENATE(Employees[[#This Row],[Lastname]]," ",Employees[[#This Row],[Firstname]], " ",LEFT(Employees[[#This Row],[Middlename]],1),IF(ISBLANK(Employees[[#This Row],[Middlename]])," ","."))</f>
        <v>OPO CONEY V.</v>
      </c>
      <c r="C426" s="8" t="s">
        <v>1594</v>
      </c>
      <c r="D426" s="8" t="s">
        <v>1615</v>
      </c>
      <c r="E426" s="8" t="s">
        <v>726</v>
      </c>
      <c r="F426" s="8" t="s">
        <v>1295</v>
      </c>
      <c r="G426" s="18" t="s">
        <v>1295</v>
      </c>
      <c r="H426" s="8" t="s">
        <v>1732</v>
      </c>
    </row>
    <row r="427" spans="1:8" ht="30" hidden="1" customHeight="1" x14ac:dyDescent="0.3">
      <c r="A427" s="44">
        <f t="shared" si="9"/>
        <v>417</v>
      </c>
      <c r="B427" s="8" t="str">
        <f>CONCATENATE(Employees[[#This Row],[Lastname]]," ",Employees[[#This Row],[Firstname]], " ",LEFT(Employees[[#This Row],[Middlename]],1),IF(ISBLANK(Employees[[#This Row],[Middlename]])," ","."))</f>
        <v>ORSAL MARK LESTER B.</v>
      </c>
      <c r="C427" s="8" t="s">
        <v>1105</v>
      </c>
      <c r="D427" s="8" t="s">
        <v>1106</v>
      </c>
      <c r="E427" s="8" t="s">
        <v>819</v>
      </c>
      <c r="F427" s="8" t="s">
        <v>198</v>
      </c>
      <c r="G427" s="18" t="s">
        <v>2008</v>
      </c>
      <c r="H427" s="8" t="s">
        <v>141</v>
      </c>
    </row>
    <row r="428" spans="1:8" ht="30" hidden="1" customHeight="1" x14ac:dyDescent="0.3">
      <c r="A428" s="44">
        <f t="shared" si="9"/>
        <v>418</v>
      </c>
      <c r="B428" s="8" t="str">
        <f>CONCATENATE(Employees[[#This Row],[Lastname]]," ",Employees[[#This Row],[Firstname]], " ",LEFT(Employees[[#This Row],[Middlename]],1),IF(ISBLANK(Employees[[#This Row],[Middlename]])," ","."))</f>
        <v>ORTIZ TRINIDAD D.</v>
      </c>
      <c r="C428" s="8" t="s">
        <v>534</v>
      </c>
      <c r="D428" s="8" t="s">
        <v>535</v>
      </c>
      <c r="E428" s="8" t="s">
        <v>536</v>
      </c>
      <c r="F428" s="8" t="s">
        <v>125</v>
      </c>
      <c r="G428" s="18" t="s">
        <v>2008</v>
      </c>
      <c r="H428" s="8" t="s">
        <v>209</v>
      </c>
    </row>
    <row r="429" spans="1:8" ht="30" hidden="1" customHeight="1" x14ac:dyDescent="0.3">
      <c r="A429" s="44">
        <f t="shared" si="9"/>
        <v>419</v>
      </c>
      <c r="B429" s="8" t="str">
        <f>CONCATENATE(Employees[[#This Row],[Lastname]]," ",Employees[[#This Row],[Firstname]], " ",LEFT(Employees[[#This Row],[Middlename]],1),IF(ISBLANK(Employees[[#This Row],[Middlename]])," ","."))</f>
        <v>OSTONAL IVY S.</v>
      </c>
      <c r="C429" s="8" t="s">
        <v>1028</v>
      </c>
      <c r="D429" s="8" t="s">
        <v>778</v>
      </c>
      <c r="E429" s="8" t="s">
        <v>777</v>
      </c>
      <c r="F429" s="8" t="s">
        <v>96</v>
      </c>
      <c r="G429" s="8" t="s">
        <v>2008</v>
      </c>
      <c r="H429" s="8" t="s">
        <v>97</v>
      </c>
    </row>
    <row r="430" spans="1:8" ht="30" hidden="1" customHeight="1" x14ac:dyDescent="0.3">
      <c r="A430" s="44">
        <f t="shared" si="9"/>
        <v>420</v>
      </c>
      <c r="B430" s="8" t="str">
        <f>CONCATENATE(Employees[[#This Row],[Lastname]]," ",Employees[[#This Row],[Firstname]], " ",LEFT(Employees[[#This Row],[Middlename]],1),IF(ISBLANK(Employees[[#This Row],[Middlename]])," ","."))</f>
        <v xml:space="preserve">OTACAN JAY  </v>
      </c>
      <c r="C430" s="8" t="s">
        <v>1616</v>
      </c>
      <c r="D430" s="8" t="s">
        <v>1617</v>
      </c>
      <c r="E430" s="8"/>
      <c r="F430" s="8" t="s">
        <v>1295</v>
      </c>
      <c r="G430" s="18" t="s">
        <v>1295</v>
      </c>
      <c r="H430" s="8" t="s">
        <v>291</v>
      </c>
    </row>
    <row r="431" spans="1:8" ht="30" hidden="1" customHeight="1" x14ac:dyDescent="0.3">
      <c r="A431" s="44">
        <f t="shared" si="9"/>
        <v>421</v>
      </c>
      <c r="B431" s="8" t="str">
        <f>CONCATENATE(Employees[[#This Row],[Lastname]]," ",Employees[[#This Row],[Firstname]], " ",LEFT(Employees[[#This Row],[Middlename]],1),IF(ISBLANK(Employees[[#This Row],[Middlename]])," ","."))</f>
        <v>PADILLA JANE Z.</v>
      </c>
      <c r="C431" s="8" t="s">
        <v>1618</v>
      </c>
      <c r="D431" s="8" t="s">
        <v>915</v>
      </c>
      <c r="E431" s="8" t="s">
        <v>1619</v>
      </c>
      <c r="F431" s="8" t="s">
        <v>1733</v>
      </c>
      <c r="G431" s="18" t="s">
        <v>2008</v>
      </c>
      <c r="H431" s="8" t="s">
        <v>141</v>
      </c>
    </row>
    <row r="432" spans="1:8" ht="30" hidden="1" customHeight="1" x14ac:dyDescent="0.3">
      <c r="A432" s="44">
        <f t="shared" si="9"/>
        <v>422</v>
      </c>
      <c r="B432" s="8" t="str">
        <f>CONCATENATE(Employees[[#This Row],[Lastname]]," ",Employees[[#This Row],[Firstname]], " ",LEFT(Employees[[#This Row],[Middlename]],1),IF(ISBLANK(Employees[[#This Row],[Middlename]])," ","."))</f>
        <v>PAGLINAWAN JESSIE M.</v>
      </c>
      <c r="C432" s="8" t="s">
        <v>1620</v>
      </c>
      <c r="D432" s="8" t="s">
        <v>1621</v>
      </c>
      <c r="E432" s="8" t="s">
        <v>84</v>
      </c>
      <c r="F432" s="8" t="s">
        <v>1295</v>
      </c>
      <c r="G432" s="18" t="s">
        <v>1295</v>
      </c>
      <c r="H432" s="8" t="s">
        <v>291</v>
      </c>
    </row>
    <row r="433" spans="1:8" ht="30" hidden="1" customHeight="1" x14ac:dyDescent="0.3">
      <c r="A433" s="44">
        <f t="shared" si="9"/>
        <v>423</v>
      </c>
      <c r="B433" s="8" t="str">
        <f>CONCATENATE(Employees[[#This Row],[Lastname]]," ",Employees[[#This Row],[Firstname]], " ",LEFT(Employees[[#This Row],[Middlename]],1),IF(ISBLANK(Employees[[#This Row],[Middlename]])," ","."))</f>
        <v>PAITON MARY ANN M.</v>
      </c>
      <c r="C433" s="8" t="s">
        <v>113</v>
      </c>
      <c r="D433" s="8" t="s">
        <v>114</v>
      </c>
      <c r="E433" s="8" t="s">
        <v>84</v>
      </c>
      <c r="F433" s="18" t="s">
        <v>874</v>
      </c>
      <c r="G433" s="18" t="s">
        <v>2008</v>
      </c>
      <c r="H433" s="8" t="s">
        <v>115</v>
      </c>
    </row>
    <row r="434" spans="1:8" ht="30" hidden="1" customHeight="1" x14ac:dyDescent="0.3">
      <c r="A434" s="44">
        <f t="shared" si="9"/>
        <v>424</v>
      </c>
      <c r="B434" s="8" t="str">
        <f>CONCATENATE(Employees[[#This Row],[Lastname]]," ",Employees[[#This Row],[Firstname]], " ",LEFT(Employees[[#This Row],[Middlename]],1),IF(ISBLANK(Employees[[#This Row],[Middlename]])," ","."))</f>
        <v>PAJENAGO FRANCIS B.</v>
      </c>
      <c r="C434" s="8" t="s">
        <v>1030</v>
      </c>
      <c r="D434" s="8" t="s">
        <v>603</v>
      </c>
      <c r="E434" s="8" t="s">
        <v>145</v>
      </c>
      <c r="F434" s="8" t="s">
        <v>1295</v>
      </c>
      <c r="G434" s="18" t="s">
        <v>1295</v>
      </c>
      <c r="H434" s="8" t="s">
        <v>213</v>
      </c>
    </row>
    <row r="435" spans="1:8" ht="30" hidden="1" customHeight="1" x14ac:dyDescent="0.3">
      <c r="A435" s="44">
        <f t="shared" si="9"/>
        <v>425</v>
      </c>
      <c r="B435" s="8" t="str">
        <f>CONCATENATE(Employees[[#This Row],[Lastname]]," ",Employees[[#This Row],[Firstname]], " ",LEFT(Employees[[#This Row],[Middlename]],1),IF(ISBLANK(Employees[[#This Row],[Middlename]])," ","."))</f>
        <v>PAJENAGO MAIDEN A.</v>
      </c>
      <c r="C435" s="8" t="s">
        <v>1030</v>
      </c>
      <c r="D435" s="8" t="s">
        <v>1031</v>
      </c>
      <c r="E435" s="8" t="s">
        <v>1032</v>
      </c>
      <c r="F435" s="8" t="s">
        <v>1033</v>
      </c>
      <c r="G435" s="18" t="s">
        <v>1295</v>
      </c>
      <c r="H435" s="8" t="s">
        <v>135</v>
      </c>
    </row>
    <row r="436" spans="1:8" ht="30" hidden="1" customHeight="1" x14ac:dyDescent="0.3">
      <c r="A436" s="44">
        <f t="shared" si="9"/>
        <v>426</v>
      </c>
      <c r="B436" s="8" t="str">
        <f>CONCATENATE(Employees[[#This Row],[Lastname]]," ",Employees[[#This Row],[Firstname]], " ",LEFT(Employees[[#This Row],[Middlename]],1),IF(ISBLANK(Employees[[#This Row],[Middlename]])," ","."))</f>
        <v xml:space="preserve">PALADAN VICENTE  </v>
      </c>
      <c r="C436" s="8" t="s">
        <v>554</v>
      </c>
      <c r="D436" s="8" t="s">
        <v>555</v>
      </c>
      <c r="E436" s="8"/>
      <c r="F436" s="18" t="s">
        <v>874</v>
      </c>
      <c r="G436" s="18" t="s">
        <v>2008</v>
      </c>
      <c r="H436" s="8" t="s">
        <v>291</v>
      </c>
    </row>
    <row r="437" spans="1:8" ht="30" hidden="1" customHeight="1" x14ac:dyDescent="0.3">
      <c r="A437" s="44">
        <f t="shared" si="9"/>
        <v>427</v>
      </c>
      <c r="B437" s="8" t="str">
        <f>CONCATENATE(Employees[[#This Row],[Lastname]]," ",Employees[[#This Row],[Firstname]], " ",LEFT(Employees[[#This Row],[Middlename]],1),IF(ISBLANK(Employees[[#This Row],[Middlename]])," ","."))</f>
        <v>PALOMA ERICKA SHAYNE E.</v>
      </c>
      <c r="C437" s="8" t="s">
        <v>1622</v>
      </c>
      <c r="D437" s="8" t="s">
        <v>1623</v>
      </c>
      <c r="E437" s="8" t="s">
        <v>381</v>
      </c>
      <c r="F437" s="8" t="s">
        <v>1295</v>
      </c>
      <c r="G437" s="18" t="s">
        <v>1295</v>
      </c>
      <c r="H437" s="8" t="s">
        <v>1713</v>
      </c>
    </row>
    <row r="438" spans="1:8" ht="30" hidden="1" customHeight="1" x14ac:dyDescent="0.3">
      <c r="A438" s="44">
        <f t="shared" si="9"/>
        <v>428</v>
      </c>
      <c r="B438" s="8" t="str">
        <f>CONCATENATE(Employees[[#This Row],[Lastname]]," ",Employees[[#This Row],[Firstname]], " ",LEFT(Employees[[#This Row],[Middlename]],1),IF(ISBLANK(Employees[[#This Row],[Middlename]])," ","."))</f>
        <v>PANALIGAN ERICSON R.</v>
      </c>
      <c r="C438" s="8" t="s">
        <v>670</v>
      </c>
      <c r="D438" s="8" t="s">
        <v>1624</v>
      </c>
      <c r="E438" s="8" t="s">
        <v>333</v>
      </c>
      <c r="F438" s="8" t="s">
        <v>1295</v>
      </c>
      <c r="G438" s="18" t="s">
        <v>1295</v>
      </c>
      <c r="H438" s="8" t="s">
        <v>199</v>
      </c>
    </row>
    <row r="439" spans="1:8" ht="30" hidden="1" customHeight="1" x14ac:dyDescent="0.3">
      <c r="A439" s="44">
        <f t="shared" si="9"/>
        <v>429</v>
      </c>
      <c r="B439" s="8" t="str">
        <f>CONCATENATE(Employees[[#This Row],[Lastname]]," ",Employees[[#This Row],[Firstname]], " ",LEFT(Employees[[#This Row],[Middlename]],1),IF(ISBLANK(Employees[[#This Row],[Middlename]])," ","."))</f>
        <v>PANALIGAN GIL L.</v>
      </c>
      <c r="C439" s="8" t="s">
        <v>670</v>
      </c>
      <c r="D439" s="8" t="s">
        <v>671</v>
      </c>
      <c r="E439" s="8" t="s">
        <v>672</v>
      </c>
      <c r="F439" s="8" t="s">
        <v>198</v>
      </c>
      <c r="G439" s="18" t="s">
        <v>2008</v>
      </c>
      <c r="H439" s="8" t="s">
        <v>645</v>
      </c>
    </row>
    <row r="440" spans="1:8" ht="30" hidden="1" customHeight="1" x14ac:dyDescent="0.3">
      <c r="A440" s="44">
        <f t="shared" si="9"/>
        <v>430</v>
      </c>
      <c r="B440" s="8" t="str">
        <f>CONCATENATE(Employees[[#This Row],[Lastname]]," ",Employees[[#This Row],[Firstname]], " ",LEFT(Employees[[#This Row],[Middlename]],1),IF(ISBLANK(Employees[[#This Row],[Middlename]])," ","."))</f>
        <v>PANGANIBAN CAROLINA L.</v>
      </c>
      <c r="C440" s="8" t="s">
        <v>176</v>
      </c>
      <c r="D440" s="8" t="s">
        <v>545</v>
      </c>
      <c r="E440" s="8" t="s">
        <v>229</v>
      </c>
      <c r="F440" s="8" t="s">
        <v>1295</v>
      </c>
      <c r="G440" s="18" t="s">
        <v>1295</v>
      </c>
      <c r="H440" s="8" t="s">
        <v>1713</v>
      </c>
    </row>
    <row r="441" spans="1:8" ht="30" hidden="1" customHeight="1" x14ac:dyDescent="0.3">
      <c r="A441" s="44">
        <f t="shared" si="9"/>
        <v>431</v>
      </c>
      <c r="B441" s="8" t="str">
        <f>CONCATENATE(Employees[[#This Row],[Lastname]]," ",Employees[[#This Row],[Firstname]], " ",LEFT(Employees[[#This Row],[Middlename]],1),IF(ISBLANK(Employees[[#This Row],[Middlename]])," ","."))</f>
        <v>PANGANIBAN CRISTETA M.</v>
      </c>
      <c r="C441" s="8" t="s">
        <v>176</v>
      </c>
      <c r="D441" s="8" t="s">
        <v>177</v>
      </c>
      <c r="E441" s="8" t="s">
        <v>790</v>
      </c>
      <c r="F441" s="8" t="s">
        <v>125</v>
      </c>
      <c r="G441" s="18" t="s">
        <v>2008</v>
      </c>
      <c r="H441" s="8" t="s">
        <v>178</v>
      </c>
    </row>
    <row r="442" spans="1:8" ht="30" hidden="1" customHeight="1" x14ac:dyDescent="0.3">
      <c r="A442" s="44">
        <f t="shared" si="9"/>
        <v>432</v>
      </c>
      <c r="B442" s="8" t="str">
        <f>CONCATENATE(Employees[[#This Row],[Lastname]]," ",Employees[[#This Row],[Firstname]], " ",LEFT(Employees[[#This Row],[Middlename]],1),IF(ISBLANK(Employees[[#This Row],[Middlename]])," ","."))</f>
        <v>PARAISO MARIA LORENA D.</v>
      </c>
      <c r="C442" s="8" t="s">
        <v>1625</v>
      </c>
      <c r="D442" s="8" t="s">
        <v>1626</v>
      </c>
      <c r="E442" s="8" t="s">
        <v>1627</v>
      </c>
      <c r="F442" s="8" t="s">
        <v>1295</v>
      </c>
      <c r="G442" s="18" t="s">
        <v>1295</v>
      </c>
      <c r="H442" s="8" t="s">
        <v>1715</v>
      </c>
    </row>
    <row r="443" spans="1:8" ht="30" hidden="1" customHeight="1" x14ac:dyDescent="0.3">
      <c r="A443" s="44">
        <f t="shared" si="9"/>
        <v>433</v>
      </c>
      <c r="B443" s="8" t="str">
        <f>CONCATENATE(Employees[[#This Row],[Lastname]]," ",Employees[[#This Row],[Firstname]], " ",LEFT(Employees[[#This Row],[Middlename]],1),IF(ISBLANK(Employees[[#This Row],[Middlename]])," ","."))</f>
        <v>PARAS TEOFILA A.</v>
      </c>
      <c r="C443" s="8" t="s">
        <v>313</v>
      </c>
      <c r="D443" s="8" t="s">
        <v>314</v>
      </c>
      <c r="E443" s="8" t="s">
        <v>88</v>
      </c>
      <c r="F443" s="8" t="s">
        <v>315</v>
      </c>
      <c r="G443" s="18" t="s">
        <v>2008</v>
      </c>
      <c r="H443" s="8" t="s">
        <v>273</v>
      </c>
    </row>
    <row r="444" spans="1:8" ht="30" hidden="1" customHeight="1" x14ac:dyDescent="0.3">
      <c r="A444" s="44">
        <f t="shared" si="9"/>
        <v>434</v>
      </c>
      <c r="B444" s="8" t="str">
        <f>CONCATENATE(Employees[[#This Row],[Lastname]]," ",Employees[[#This Row],[Firstname]], " ",LEFT(Employees[[#This Row],[Middlename]],1),IF(ISBLANK(Employees[[#This Row],[Middlename]])," ","."))</f>
        <v>PARASDAS OFELIA C.</v>
      </c>
      <c r="C444" s="8" t="s">
        <v>1102</v>
      </c>
      <c r="D444" s="8" t="s">
        <v>197</v>
      </c>
      <c r="E444" s="8" t="s">
        <v>1323</v>
      </c>
      <c r="F444" s="8" t="s">
        <v>198</v>
      </c>
      <c r="G444" s="18" t="s">
        <v>2008</v>
      </c>
      <c r="H444" s="18" t="s">
        <v>369</v>
      </c>
    </row>
    <row r="445" spans="1:8" ht="30" hidden="1" customHeight="1" x14ac:dyDescent="0.3">
      <c r="A445" s="44">
        <f t="shared" ref="A445:A508" si="10">A444+1</f>
        <v>435</v>
      </c>
      <c r="B445" s="8" t="str">
        <f>CONCATENATE(Employees[[#This Row],[Lastname]]," ",Employees[[#This Row],[Firstname]], " ",LEFT(Employees[[#This Row],[Middlename]],1),IF(ISBLANK(Employees[[#This Row],[Middlename]])," ","."))</f>
        <v>PARRA LORNA A.</v>
      </c>
      <c r="C445" s="8" t="s">
        <v>227</v>
      </c>
      <c r="D445" s="8" t="s">
        <v>1354</v>
      </c>
      <c r="E445" s="8" t="s">
        <v>88</v>
      </c>
      <c r="F445" s="8" t="s">
        <v>1349</v>
      </c>
      <c r="G445" s="18" t="s">
        <v>2008</v>
      </c>
      <c r="H445" s="8" t="s">
        <v>364</v>
      </c>
    </row>
    <row r="446" spans="1:8" ht="30" hidden="1" customHeight="1" x14ac:dyDescent="0.3">
      <c r="A446" s="44">
        <f t="shared" si="10"/>
        <v>436</v>
      </c>
      <c r="B446" s="8" t="str">
        <f>CONCATENATE(Employees[[#This Row],[Lastname]]," ",Employees[[#This Row],[Firstname]], " ",LEFT(Employees[[#This Row],[Middlename]],1),IF(ISBLANK(Employees[[#This Row],[Middlename]])," ","."))</f>
        <v>PARRA MARCIANA L.</v>
      </c>
      <c r="C446" s="8" t="s">
        <v>227</v>
      </c>
      <c r="D446" s="8" t="s">
        <v>228</v>
      </c>
      <c r="E446" s="8" t="s">
        <v>229</v>
      </c>
      <c r="F446" s="8" t="s">
        <v>224</v>
      </c>
      <c r="G446" s="8" t="s">
        <v>2008</v>
      </c>
      <c r="H446" s="8" t="s">
        <v>213</v>
      </c>
    </row>
    <row r="447" spans="1:8" ht="30" hidden="1" customHeight="1" x14ac:dyDescent="0.3">
      <c r="A447" s="44">
        <f t="shared" si="10"/>
        <v>437</v>
      </c>
      <c r="B447" s="8" t="str">
        <f>CONCATENATE(Employees[[#This Row],[Lastname]]," ",Employees[[#This Row],[Firstname]], " ",LEFT(Employees[[#This Row],[Middlename]],1),IF(ISBLANK(Employees[[#This Row],[Middlename]])," ","."))</f>
        <v>PARRA VICTORIA S.</v>
      </c>
      <c r="C447" s="8" t="s">
        <v>227</v>
      </c>
      <c r="D447" s="8" t="s">
        <v>628</v>
      </c>
      <c r="E447" s="8" t="s">
        <v>161</v>
      </c>
      <c r="F447" s="8" t="s">
        <v>198</v>
      </c>
      <c r="G447" s="18" t="s">
        <v>2008</v>
      </c>
      <c r="H447" s="8" t="s">
        <v>288</v>
      </c>
    </row>
    <row r="448" spans="1:8" ht="30" hidden="1" customHeight="1" x14ac:dyDescent="0.3">
      <c r="A448" s="44">
        <f t="shared" si="10"/>
        <v>438</v>
      </c>
      <c r="B448" s="8" t="str">
        <f>CONCATENATE(Employees[[#This Row],[Lastname]]," ",Employees[[#This Row],[Firstname]], " ",LEFT(Employees[[#This Row],[Middlename]],1),IF(ISBLANK(Employees[[#This Row],[Middlename]])," ","."))</f>
        <v>PARRA VIOLETA C.</v>
      </c>
      <c r="C448" s="8" t="s">
        <v>227</v>
      </c>
      <c r="D448" s="8" t="s">
        <v>99</v>
      </c>
      <c r="E448" s="8" t="s">
        <v>134</v>
      </c>
      <c r="F448" s="8" t="s">
        <v>901</v>
      </c>
      <c r="G448" s="8" t="s">
        <v>2008</v>
      </c>
      <c r="H448" s="8" t="s">
        <v>156</v>
      </c>
    </row>
    <row r="449" spans="1:8" ht="30" hidden="1" customHeight="1" x14ac:dyDescent="0.3">
      <c r="A449" s="44">
        <f t="shared" si="10"/>
        <v>439</v>
      </c>
      <c r="B449" s="8" t="str">
        <f>CONCATENATE(Employees[[#This Row],[Lastname]]," ",Employees[[#This Row],[Firstname]], " ",LEFT(Employees[[#This Row],[Middlename]],1),IF(ISBLANK(Employees[[#This Row],[Middlename]])," ","."))</f>
        <v>PASCUA LORENA D.</v>
      </c>
      <c r="C449" s="8" t="s">
        <v>190</v>
      </c>
      <c r="D449" s="8" t="s">
        <v>191</v>
      </c>
      <c r="E449" s="8" t="s">
        <v>450</v>
      </c>
      <c r="F449" s="8" t="s">
        <v>192</v>
      </c>
      <c r="G449" s="8" t="s">
        <v>2008</v>
      </c>
      <c r="H449" s="8" t="s">
        <v>97</v>
      </c>
    </row>
    <row r="450" spans="1:8" ht="30" hidden="1" customHeight="1" x14ac:dyDescent="0.3">
      <c r="A450" s="44">
        <f t="shared" si="10"/>
        <v>440</v>
      </c>
      <c r="B450" s="8" t="str">
        <f>CONCATENATE(Employees[[#This Row],[Lastname]]," ",Employees[[#This Row],[Firstname]], " ",LEFT(Employees[[#This Row],[Middlename]],1),IF(ISBLANK(Employees[[#This Row],[Middlename]])," ","."))</f>
        <v>PATAWE ELMA M.</v>
      </c>
      <c r="C450" s="8" t="s">
        <v>1232</v>
      </c>
      <c r="D450" s="8" t="s">
        <v>1233</v>
      </c>
      <c r="E450" s="8" t="s">
        <v>84</v>
      </c>
      <c r="F450" s="18" t="s">
        <v>2017</v>
      </c>
      <c r="G450" s="18" t="s">
        <v>2008</v>
      </c>
      <c r="H450" s="18" t="s">
        <v>1234</v>
      </c>
    </row>
    <row r="451" spans="1:8" ht="30" hidden="1" customHeight="1" x14ac:dyDescent="0.3">
      <c r="A451" s="44">
        <f t="shared" si="10"/>
        <v>441</v>
      </c>
      <c r="B451" s="8" t="str">
        <f>CONCATENATE(Employees[[#This Row],[Lastname]]," ",Employees[[#This Row],[Firstname]], " ",LEFT(Employees[[#This Row],[Middlename]],1),IF(ISBLANK(Employees[[#This Row],[Middlename]])," ","."))</f>
        <v>PATERNO MARIA LOURDERS P.</v>
      </c>
      <c r="C451" s="8" t="s">
        <v>636</v>
      </c>
      <c r="D451" s="8" t="s">
        <v>1628</v>
      </c>
      <c r="E451" s="8" t="s">
        <v>124</v>
      </c>
      <c r="F451" s="8" t="s">
        <v>1295</v>
      </c>
      <c r="G451" s="18" t="s">
        <v>1295</v>
      </c>
      <c r="H451" s="8" t="s">
        <v>369</v>
      </c>
    </row>
    <row r="452" spans="1:8" ht="30" hidden="1" customHeight="1" x14ac:dyDescent="0.3">
      <c r="A452" s="44">
        <f t="shared" si="10"/>
        <v>442</v>
      </c>
      <c r="B452" s="8" t="str">
        <f>CONCATENATE(Employees[[#This Row],[Lastname]]," ",Employees[[#This Row],[Firstname]], " ",LEFT(Employees[[#This Row],[Middlename]],1),IF(ISBLANK(Employees[[#This Row],[Middlename]])," ","."))</f>
        <v>PATERNO PAULINO P.</v>
      </c>
      <c r="C452" s="8" t="s">
        <v>636</v>
      </c>
      <c r="D452" s="8" t="s">
        <v>637</v>
      </c>
      <c r="E452" s="8" t="s">
        <v>124</v>
      </c>
      <c r="F452" s="8" t="s">
        <v>198</v>
      </c>
      <c r="G452" s="18" t="s">
        <v>2008</v>
      </c>
      <c r="H452" s="8" t="s">
        <v>288</v>
      </c>
    </row>
    <row r="453" spans="1:8" ht="30" hidden="1" customHeight="1" x14ac:dyDescent="0.3">
      <c r="A453" s="44">
        <f t="shared" si="10"/>
        <v>443</v>
      </c>
      <c r="B453" s="8" t="str">
        <f>CONCATENATE(Employees[[#This Row],[Lastname]]," ",Employees[[#This Row],[Firstname]], " ",LEFT(Employees[[#This Row],[Middlename]],1),IF(ISBLANK(Employees[[#This Row],[Middlename]])," ","."))</f>
        <v>PATRICIO APRIL V.</v>
      </c>
      <c r="C453" s="8" t="s">
        <v>1228</v>
      </c>
      <c r="D453" s="8" t="s">
        <v>1229</v>
      </c>
      <c r="E453" s="8" t="s">
        <v>348</v>
      </c>
      <c r="F453" s="8" t="s">
        <v>1295</v>
      </c>
      <c r="G453" s="18" t="s">
        <v>1295</v>
      </c>
      <c r="H453" s="8" t="s">
        <v>213</v>
      </c>
    </row>
    <row r="454" spans="1:8" ht="30" hidden="1" customHeight="1" x14ac:dyDescent="0.3">
      <c r="A454" s="44">
        <f t="shared" si="10"/>
        <v>444</v>
      </c>
      <c r="B454" s="8" t="str">
        <f>CONCATENATE(Employees[[#This Row],[Lastname]]," ",Employees[[#This Row],[Firstname]], " ",LEFT(Employees[[#This Row],[Middlename]],1),IF(ISBLANK(Employees[[#This Row],[Middlename]])," ","."))</f>
        <v>PATRICIO APRIL V.</v>
      </c>
      <c r="C454" s="8" t="s">
        <v>1228</v>
      </c>
      <c r="D454" s="8" t="s">
        <v>1229</v>
      </c>
      <c r="E454" s="8" t="s">
        <v>150</v>
      </c>
      <c r="F454" s="18" t="s">
        <v>212</v>
      </c>
      <c r="G454" s="18" t="s">
        <v>2008</v>
      </c>
      <c r="H454" s="8"/>
    </row>
    <row r="455" spans="1:8" ht="30" hidden="1" customHeight="1" x14ac:dyDescent="0.3">
      <c r="A455" s="44">
        <f t="shared" si="10"/>
        <v>445</v>
      </c>
      <c r="B455" s="8" t="str">
        <f>CONCATENATE(Employees[[#This Row],[Lastname]]," ",Employees[[#This Row],[Firstname]], " ",LEFT(Employees[[#This Row],[Middlename]],1),IF(ISBLANK(Employees[[#This Row],[Middlename]])," ","."))</f>
        <v xml:space="preserve">PAYAD ALEXANDER  </v>
      </c>
      <c r="C455" s="8" t="s">
        <v>460</v>
      </c>
      <c r="D455" s="8" t="s">
        <v>568</v>
      </c>
      <c r="E455" s="8"/>
      <c r="F455" s="18" t="s">
        <v>198</v>
      </c>
      <c r="G455" s="18" t="s">
        <v>2008</v>
      </c>
      <c r="H455" s="8" t="s">
        <v>291</v>
      </c>
    </row>
    <row r="456" spans="1:8" ht="30" hidden="1" customHeight="1" x14ac:dyDescent="0.3">
      <c r="A456" s="44">
        <f t="shared" si="10"/>
        <v>446</v>
      </c>
      <c r="B456" s="8" t="str">
        <f>CONCATENATE(Employees[[#This Row],[Lastname]]," ",Employees[[#This Row],[Firstname]], " ",LEFT(Employees[[#This Row],[Middlename]],1),IF(ISBLANK(Employees[[#This Row],[Middlename]])," ","."))</f>
        <v>PAYAD EDGARDO F.</v>
      </c>
      <c r="C456" s="8" t="s">
        <v>460</v>
      </c>
      <c r="D456" s="8" t="s">
        <v>1112</v>
      </c>
      <c r="E456" s="8" t="s">
        <v>239</v>
      </c>
      <c r="F456" s="18" t="s">
        <v>125</v>
      </c>
      <c r="G456" s="18" t="s">
        <v>2008</v>
      </c>
      <c r="H456" s="8" t="s">
        <v>291</v>
      </c>
    </row>
    <row r="457" spans="1:8" ht="30" hidden="1" customHeight="1" x14ac:dyDescent="0.3">
      <c r="A457" s="44">
        <f t="shared" si="10"/>
        <v>447</v>
      </c>
      <c r="B457" s="8" t="str">
        <f>CONCATENATE(Employees[[#This Row],[Lastname]]," ",Employees[[#This Row],[Firstname]], " ",LEFT(Employees[[#This Row],[Middlename]],1),IF(ISBLANK(Employees[[#This Row],[Middlename]])," ","."))</f>
        <v>PAYAD MARICEL  Q.</v>
      </c>
      <c r="C457" s="8" t="s">
        <v>460</v>
      </c>
      <c r="D457" s="8" t="s">
        <v>461</v>
      </c>
      <c r="E457" s="8" t="s">
        <v>1111</v>
      </c>
      <c r="F457" s="18" t="s">
        <v>198</v>
      </c>
      <c r="G457" s="18" t="s">
        <v>2008</v>
      </c>
      <c r="H457" s="8" t="s">
        <v>89</v>
      </c>
    </row>
    <row r="458" spans="1:8" ht="30" hidden="1" customHeight="1" x14ac:dyDescent="0.3">
      <c r="A458" s="44">
        <f t="shared" si="10"/>
        <v>448</v>
      </c>
      <c r="B458" s="8" t="str">
        <f>CONCATENATE(Employees[[#This Row],[Lastname]]," ",Employees[[#This Row],[Firstname]], " ",LEFT(Employees[[#This Row],[Middlename]],1),IF(ISBLANK(Employees[[#This Row],[Middlename]])," ","."))</f>
        <v xml:space="preserve">PAYAD RONALDO  </v>
      </c>
      <c r="C458" s="8" t="s">
        <v>460</v>
      </c>
      <c r="D458" s="8" t="s">
        <v>1629</v>
      </c>
      <c r="E458" s="8"/>
      <c r="F458" s="8" t="s">
        <v>1295</v>
      </c>
      <c r="G458" s="18" t="s">
        <v>1295</v>
      </c>
      <c r="H458" s="8" t="s">
        <v>291</v>
      </c>
    </row>
    <row r="459" spans="1:8" ht="30" hidden="1" customHeight="1" x14ac:dyDescent="0.3">
      <c r="A459" s="44">
        <f t="shared" si="10"/>
        <v>449</v>
      </c>
      <c r="B459" s="8" t="str">
        <f>CONCATENATE(Employees[[#This Row],[Lastname]]," ",Employees[[#This Row],[Firstname]], " ",LEFT(Employees[[#This Row],[Middlename]],1),IF(ISBLANK(Employees[[#This Row],[Middlename]])," ","."))</f>
        <v>PAZ JOSUE O.</v>
      </c>
      <c r="C459" s="8" t="s">
        <v>1630</v>
      </c>
      <c r="D459" s="8" t="s">
        <v>1631</v>
      </c>
      <c r="E459" s="8" t="s">
        <v>1632</v>
      </c>
      <c r="F459" s="8" t="s">
        <v>1295</v>
      </c>
      <c r="G459" s="18" t="s">
        <v>1295</v>
      </c>
      <c r="H459" s="8" t="s">
        <v>291</v>
      </c>
    </row>
    <row r="460" spans="1:8" ht="30" hidden="1" customHeight="1" x14ac:dyDescent="0.3">
      <c r="A460" s="44">
        <f t="shared" si="10"/>
        <v>450</v>
      </c>
      <c r="B460" s="8" t="str">
        <f>CONCATENATE(Employees[[#This Row],[Lastname]]," ",Employees[[#This Row],[Firstname]], " ",LEFT(Employees[[#This Row],[Middlename]],1),IF(ISBLANK(Employees[[#This Row],[Middlename]])," ","."))</f>
        <v>PEJI NARCISO V.</v>
      </c>
      <c r="C460" s="8" t="s">
        <v>870</v>
      </c>
      <c r="D460" s="8" t="s">
        <v>1633</v>
      </c>
      <c r="E460" s="8" t="s">
        <v>865</v>
      </c>
      <c r="F460" s="8" t="s">
        <v>1712</v>
      </c>
      <c r="G460" s="18" t="s">
        <v>1712</v>
      </c>
      <c r="H460" s="8" t="s">
        <v>1717</v>
      </c>
    </row>
    <row r="461" spans="1:8" ht="30" hidden="1" customHeight="1" x14ac:dyDescent="0.3">
      <c r="A461" s="44">
        <f t="shared" si="10"/>
        <v>451</v>
      </c>
      <c r="B461" s="8" t="str">
        <f>CONCATENATE(Employees[[#This Row],[Lastname]]," ",Employees[[#This Row],[Firstname]], " ",LEFT(Employees[[#This Row],[Middlename]],1),IF(ISBLANK(Employees[[#This Row],[Middlename]])," ","."))</f>
        <v>PEJI REGINE B.</v>
      </c>
      <c r="C461" s="8" t="s">
        <v>870</v>
      </c>
      <c r="D461" s="8" t="s">
        <v>1634</v>
      </c>
      <c r="E461" s="8" t="s">
        <v>1635</v>
      </c>
      <c r="F461" s="8" t="s">
        <v>1295</v>
      </c>
      <c r="G461" s="18" t="s">
        <v>1295</v>
      </c>
      <c r="H461" s="8" t="s">
        <v>126</v>
      </c>
    </row>
    <row r="462" spans="1:8" ht="30" hidden="1" customHeight="1" x14ac:dyDescent="0.3">
      <c r="A462" s="44">
        <f t="shared" si="10"/>
        <v>452</v>
      </c>
      <c r="B462" s="8" t="str">
        <f>CONCATENATE(Employees[[#This Row],[Lastname]]," ",Employees[[#This Row],[Firstname]], " ",LEFT(Employees[[#This Row],[Middlename]],1),IF(ISBLANK(Employees[[#This Row],[Middlename]])," ","."))</f>
        <v>PELIMBERGO MICHELLE A.</v>
      </c>
      <c r="C462" s="8" t="s">
        <v>1015</v>
      </c>
      <c r="D462" s="8" t="s">
        <v>1016</v>
      </c>
      <c r="E462" s="8" t="s">
        <v>1017</v>
      </c>
      <c r="F462" s="8" t="s">
        <v>212</v>
      </c>
      <c r="G462" s="18" t="s">
        <v>2008</v>
      </c>
      <c r="H462" s="8" t="s">
        <v>213</v>
      </c>
    </row>
    <row r="463" spans="1:8" ht="30" hidden="1" customHeight="1" x14ac:dyDescent="0.3">
      <c r="A463" s="44">
        <f t="shared" si="10"/>
        <v>453</v>
      </c>
      <c r="B463" s="8" t="str">
        <f>CONCATENATE(Employees[[#This Row],[Lastname]]," ",Employees[[#This Row],[Firstname]], " ",LEFT(Employees[[#This Row],[Middlename]],1),IF(ISBLANK(Employees[[#This Row],[Middlename]])," ","."))</f>
        <v>PEÑAFIEL MELISSA Q.</v>
      </c>
      <c r="C463" s="8" t="s">
        <v>616</v>
      </c>
      <c r="D463" s="8" t="s">
        <v>617</v>
      </c>
      <c r="E463" s="8" t="s">
        <v>1111</v>
      </c>
      <c r="F463" s="8" t="s">
        <v>125</v>
      </c>
      <c r="G463" s="18" t="s">
        <v>2008</v>
      </c>
      <c r="H463" s="8" t="s">
        <v>182</v>
      </c>
    </row>
    <row r="464" spans="1:8" ht="30" hidden="1" customHeight="1" x14ac:dyDescent="0.3">
      <c r="A464" s="44">
        <f t="shared" si="10"/>
        <v>454</v>
      </c>
      <c r="B464" s="8" t="str">
        <f>CONCATENATE(Employees[[#This Row],[Lastname]]," ",Employees[[#This Row],[Firstname]], " ",LEFT(Employees[[#This Row],[Middlename]],1),IF(ISBLANK(Employees[[#This Row],[Middlename]])," ","."))</f>
        <v>PEÑAFLORIDA LORYN B.</v>
      </c>
      <c r="C464" s="8" t="s">
        <v>742</v>
      </c>
      <c r="D464" s="8" t="s">
        <v>743</v>
      </c>
      <c r="E464" s="8" t="s">
        <v>145</v>
      </c>
      <c r="F464" s="8" t="s">
        <v>212</v>
      </c>
      <c r="G464" s="18" t="s">
        <v>2008</v>
      </c>
      <c r="H464" s="8" t="s">
        <v>213</v>
      </c>
    </row>
    <row r="465" spans="1:8" ht="30" hidden="1" customHeight="1" x14ac:dyDescent="0.3">
      <c r="A465" s="44">
        <f t="shared" si="10"/>
        <v>455</v>
      </c>
      <c r="B465" s="8" t="str">
        <f>CONCATENATE(Employees[[#This Row],[Lastname]]," ",Employees[[#This Row],[Firstname]], " ",LEFT(Employees[[#This Row],[Middlename]],1),IF(ISBLANK(Employees[[#This Row],[Middlename]])," ","."))</f>
        <v>PENALES GLORIA P.</v>
      </c>
      <c r="C465" s="8" t="s">
        <v>715</v>
      </c>
      <c r="D465" s="8" t="s">
        <v>664</v>
      </c>
      <c r="E465" s="8" t="s">
        <v>124</v>
      </c>
      <c r="F465" s="8" t="s">
        <v>760</v>
      </c>
      <c r="G465" s="8" t="s">
        <v>2008</v>
      </c>
      <c r="H465" s="8" t="s">
        <v>466</v>
      </c>
    </row>
    <row r="466" spans="1:8" ht="30" hidden="1" customHeight="1" x14ac:dyDescent="0.3">
      <c r="A466" s="44">
        <f t="shared" si="10"/>
        <v>456</v>
      </c>
      <c r="B466" s="8" t="str">
        <f>CONCATENATE(Employees[[#This Row],[Lastname]]," ",Employees[[#This Row],[Firstname]], " ",LEFT(Employees[[#This Row],[Middlename]],1),IF(ISBLANK(Employees[[#This Row],[Middlename]])," ","."))</f>
        <v>PENALES GUILLERMA B.</v>
      </c>
      <c r="C466" s="8" t="s">
        <v>715</v>
      </c>
      <c r="D466" s="8" t="s">
        <v>716</v>
      </c>
      <c r="E466" s="8" t="s">
        <v>145</v>
      </c>
      <c r="F466" s="8" t="s">
        <v>315</v>
      </c>
      <c r="G466" s="18" t="s">
        <v>2008</v>
      </c>
      <c r="H466" s="8" t="s">
        <v>182</v>
      </c>
    </row>
    <row r="467" spans="1:8" ht="30" hidden="1" customHeight="1" x14ac:dyDescent="0.3">
      <c r="A467" s="44">
        <f t="shared" si="10"/>
        <v>457</v>
      </c>
      <c r="B467" s="8" t="str">
        <f>CONCATENATE(Employees[[#This Row],[Lastname]]," ",Employees[[#This Row],[Firstname]], " ",LEFT(Employees[[#This Row],[Middlename]],1),IF(ISBLANK(Employees[[#This Row],[Middlename]])," ","."))</f>
        <v>PEÑANO DARYL BAMBI B.</v>
      </c>
      <c r="C467" s="8" t="s">
        <v>1318</v>
      </c>
      <c r="D467" s="8" t="s">
        <v>1036</v>
      </c>
      <c r="E467" s="8" t="s">
        <v>1037</v>
      </c>
      <c r="F467" s="8" t="s">
        <v>96</v>
      </c>
      <c r="G467" s="8" t="s">
        <v>2008</v>
      </c>
      <c r="H467" s="8" t="s">
        <v>97</v>
      </c>
    </row>
    <row r="468" spans="1:8" ht="30" hidden="1" customHeight="1" x14ac:dyDescent="0.3">
      <c r="A468" s="44">
        <f t="shared" si="10"/>
        <v>458</v>
      </c>
      <c r="B468" s="8" t="str">
        <f>CONCATENATE(Employees[[#This Row],[Lastname]]," ",Employees[[#This Row],[Firstname]], " ",LEFT(Employees[[#This Row],[Middlename]],1),IF(ISBLANK(Employees[[#This Row],[Middlename]])," ","."))</f>
        <v>PEÑARANDA MARIA KEREN N.</v>
      </c>
      <c r="C468" s="8" t="s">
        <v>1281</v>
      </c>
      <c r="D468" s="8" t="s">
        <v>1282</v>
      </c>
      <c r="E468" s="8" t="s">
        <v>337</v>
      </c>
      <c r="F468" s="8" t="s">
        <v>1283</v>
      </c>
      <c r="G468" s="8" t="s">
        <v>2008</v>
      </c>
      <c r="H468" s="8"/>
    </row>
    <row r="469" spans="1:8" ht="30" hidden="1" customHeight="1" x14ac:dyDescent="0.3">
      <c r="A469" s="44">
        <f t="shared" si="10"/>
        <v>459</v>
      </c>
      <c r="B469" s="8" t="str">
        <f>CONCATENATE(Employees[[#This Row],[Lastname]]," ",Employees[[#This Row],[Firstname]], " ",LEFT(Employees[[#This Row],[Middlename]],1),IF(ISBLANK(Employees[[#This Row],[Middlename]])," ","."))</f>
        <v>PEÑERO LILIBETH B.</v>
      </c>
      <c r="C469" s="8" t="s">
        <v>216</v>
      </c>
      <c r="D469" s="8" t="s">
        <v>217</v>
      </c>
      <c r="E469" s="8" t="s">
        <v>145</v>
      </c>
      <c r="F469" s="8" t="s">
        <v>212</v>
      </c>
      <c r="G469" s="18" t="s">
        <v>2008</v>
      </c>
      <c r="H469" s="8" t="s">
        <v>213</v>
      </c>
    </row>
    <row r="470" spans="1:8" ht="30" hidden="1" customHeight="1" x14ac:dyDescent="0.3">
      <c r="A470" s="44">
        <f t="shared" si="10"/>
        <v>460</v>
      </c>
      <c r="B470" s="8" t="str">
        <f>CONCATENATE(Employees[[#This Row],[Lastname]]," ",Employees[[#This Row],[Firstname]], " ",LEFT(Employees[[#This Row],[Middlename]],1),IF(ISBLANK(Employees[[#This Row],[Middlename]])," ","."))</f>
        <v>PEPA ARIEL N.</v>
      </c>
      <c r="C470" s="8" t="s">
        <v>1636</v>
      </c>
      <c r="D470" s="8" t="s">
        <v>403</v>
      </c>
      <c r="E470" s="8" t="s">
        <v>1597</v>
      </c>
      <c r="F470" s="8" t="s">
        <v>1295</v>
      </c>
      <c r="G470" s="18" t="s">
        <v>1295</v>
      </c>
      <c r="H470" s="8" t="s">
        <v>135</v>
      </c>
    </row>
    <row r="471" spans="1:8" ht="30" hidden="1" customHeight="1" x14ac:dyDescent="0.3">
      <c r="A471" s="44">
        <f t="shared" si="10"/>
        <v>461</v>
      </c>
      <c r="B471" s="8" t="str">
        <f>CONCATENATE(Employees[[#This Row],[Lastname]]," ",Employees[[#This Row],[Firstname]], " ",LEFT(Employees[[#This Row],[Middlename]],1),IF(ISBLANK(Employees[[#This Row],[Middlename]])," ","."))</f>
        <v>PEREA BABEL G.</v>
      </c>
      <c r="C471" s="8" t="s">
        <v>1637</v>
      </c>
      <c r="D471" s="8" t="s">
        <v>1638</v>
      </c>
      <c r="E471" s="8" t="s">
        <v>166</v>
      </c>
      <c r="F471" s="8" t="s">
        <v>1295</v>
      </c>
      <c r="G471" s="18" t="s">
        <v>1295</v>
      </c>
      <c r="H471" s="8" t="s">
        <v>1732</v>
      </c>
    </row>
    <row r="472" spans="1:8" ht="30" hidden="1" customHeight="1" x14ac:dyDescent="0.3">
      <c r="A472" s="44">
        <f t="shared" si="10"/>
        <v>462</v>
      </c>
      <c r="B472" s="8" t="str">
        <f>CONCATENATE(Employees[[#This Row],[Lastname]]," ",Employees[[#This Row],[Firstname]], " ",LEFT(Employees[[#This Row],[Middlename]],1),IF(ISBLANK(Employees[[#This Row],[Middlename]])," ","."))</f>
        <v>PERENA RUBILINDA C.</v>
      </c>
      <c r="C472" s="8" t="s">
        <v>699</v>
      </c>
      <c r="D472" s="8" t="s">
        <v>700</v>
      </c>
      <c r="E472" s="8" t="s">
        <v>851</v>
      </c>
      <c r="F472" s="8" t="s">
        <v>852</v>
      </c>
      <c r="G472" s="8" t="s">
        <v>2008</v>
      </c>
      <c r="H472" s="8" t="s">
        <v>126</v>
      </c>
    </row>
    <row r="473" spans="1:8" ht="30" hidden="1" customHeight="1" x14ac:dyDescent="0.3">
      <c r="A473" s="44">
        <f t="shared" si="10"/>
        <v>463</v>
      </c>
      <c r="B473" s="8" t="str">
        <f>CONCATENATE(Employees[[#This Row],[Lastname]]," ",Employees[[#This Row],[Firstname]], " ",LEFT(Employees[[#This Row],[Middlename]],1),IF(ISBLANK(Employees[[#This Row],[Middlename]])," ","."))</f>
        <v>PEREÑA VERGILIO R.</v>
      </c>
      <c r="C473" s="8" t="s">
        <v>840</v>
      </c>
      <c r="D473" s="8" t="s">
        <v>1639</v>
      </c>
      <c r="E473" s="8" t="s">
        <v>333</v>
      </c>
      <c r="F473" s="8" t="s">
        <v>1295</v>
      </c>
      <c r="G473" s="18" t="s">
        <v>1295</v>
      </c>
      <c r="H473" s="8" t="s">
        <v>1713</v>
      </c>
    </row>
    <row r="474" spans="1:8" ht="30" hidden="1" customHeight="1" x14ac:dyDescent="0.3">
      <c r="A474" s="44">
        <f t="shared" si="10"/>
        <v>464</v>
      </c>
      <c r="B474" s="8" t="str">
        <f>CONCATENATE(Employees[[#This Row],[Lastname]]," ",Employees[[#This Row],[Firstname]], " ",LEFT(Employees[[#This Row],[Middlename]],1),IF(ISBLANK(Employees[[#This Row],[Middlename]])," ","."))</f>
        <v>PEREY AIRENE O.</v>
      </c>
      <c r="C474" s="8" t="s">
        <v>582</v>
      </c>
      <c r="D474" s="8" t="s">
        <v>583</v>
      </c>
      <c r="E474" s="8" t="s">
        <v>584</v>
      </c>
      <c r="F474" s="8" t="s">
        <v>585</v>
      </c>
      <c r="G474" s="18" t="s">
        <v>2008</v>
      </c>
      <c r="H474" s="8" t="s">
        <v>369</v>
      </c>
    </row>
    <row r="475" spans="1:8" ht="30" hidden="1" customHeight="1" x14ac:dyDescent="0.3">
      <c r="A475" s="44">
        <f t="shared" si="10"/>
        <v>465</v>
      </c>
      <c r="B475" s="8" t="str">
        <f>CONCATENATE(Employees[[#This Row],[Lastname]]," ",Employees[[#This Row],[Firstname]], " ",LEFT(Employees[[#This Row],[Middlename]],1),IF(ISBLANK(Employees[[#This Row],[Middlename]])," ","."))</f>
        <v>PEREY EDWIN M.</v>
      </c>
      <c r="C475" s="8" t="s">
        <v>582</v>
      </c>
      <c r="D475" s="8" t="s">
        <v>252</v>
      </c>
      <c r="E475" s="8" t="s">
        <v>84</v>
      </c>
      <c r="F475" s="8" t="s">
        <v>1295</v>
      </c>
      <c r="G475" s="18" t="s">
        <v>1295</v>
      </c>
      <c r="H475" s="8" t="s">
        <v>1717</v>
      </c>
    </row>
    <row r="476" spans="1:8" ht="30" hidden="1" customHeight="1" x14ac:dyDescent="0.3">
      <c r="A476" s="44">
        <f t="shared" si="10"/>
        <v>466</v>
      </c>
      <c r="B476" s="8" t="str">
        <f>CONCATENATE(Employees[[#This Row],[Lastname]]," ",Employees[[#This Row],[Firstname]], " ",LEFT(Employees[[#This Row],[Middlename]],1),IF(ISBLANK(Employees[[#This Row],[Middlename]])," ","."))</f>
        <v xml:space="preserve">PEREY GENNILYN  </v>
      </c>
      <c r="C476" s="8" t="s">
        <v>582</v>
      </c>
      <c r="D476" s="8" t="s">
        <v>847</v>
      </c>
      <c r="E476" s="8"/>
      <c r="F476" s="18" t="s">
        <v>1295</v>
      </c>
      <c r="G476" s="18" t="s">
        <v>1295</v>
      </c>
      <c r="H476" s="8" t="s">
        <v>369</v>
      </c>
    </row>
    <row r="477" spans="1:8" ht="30" hidden="1" customHeight="1" x14ac:dyDescent="0.3">
      <c r="A477" s="44">
        <f t="shared" si="10"/>
        <v>467</v>
      </c>
      <c r="B477" s="8" t="str">
        <f>CONCATENATE(Employees[[#This Row],[Lastname]]," ",Employees[[#This Row],[Firstname]], " ",LEFT(Employees[[#This Row],[Middlename]],1),IF(ISBLANK(Employees[[#This Row],[Middlename]])," ","."))</f>
        <v>PEREY GENNILYN M.</v>
      </c>
      <c r="C477" s="8" t="s">
        <v>582</v>
      </c>
      <c r="D477" s="8" t="s">
        <v>847</v>
      </c>
      <c r="E477" s="8" t="s">
        <v>148</v>
      </c>
      <c r="F477" s="8" t="s">
        <v>1295</v>
      </c>
      <c r="G477" s="18" t="s">
        <v>1295</v>
      </c>
      <c r="H477" s="8" t="s">
        <v>369</v>
      </c>
    </row>
    <row r="478" spans="1:8" ht="30" hidden="1" customHeight="1" x14ac:dyDescent="0.3">
      <c r="A478" s="44">
        <f t="shared" si="10"/>
        <v>468</v>
      </c>
      <c r="B478" s="8" t="str">
        <f>CONCATENATE(Employees[[#This Row],[Lastname]]," ",Employees[[#This Row],[Firstname]], " ",LEFT(Employees[[#This Row],[Middlename]],1),IF(ISBLANK(Employees[[#This Row],[Middlename]])," ","."))</f>
        <v>PERIDO BEVERLY T.</v>
      </c>
      <c r="C478" s="8" t="s">
        <v>245</v>
      </c>
      <c r="D478" s="8" t="s">
        <v>1312</v>
      </c>
      <c r="E478" s="8" t="s">
        <v>107</v>
      </c>
      <c r="F478" s="8" t="s">
        <v>198</v>
      </c>
      <c r="G478" s="18" t="s">
        <v>2008</v>
      </c>
      <c r="H478" s="8" t="s">
        <v>103</v>
      </c>
    </row>
    <row r="479" spans="1:8" ht="30" hidden="1" customHeight="1" x14ac:dyDescent="0.3">
      <c r="A479" s="44">
        <f t="shared" si="10"/>
        <v>469</v>
      </c>
      <c r="B479" s="8" t="str">
        <f>CONCATENATE(Employees[[#This Row],[Lastname]]," ",Employees[[#This Row],[Firstname]], " ",LEFT(Employees[[#This Row],[Middlename]],1),IF(ISBLANK(Employees[[#This Row],[Middlename]])," ","."))</f>
        <v>PERIDO EDWIN A.</v>
      </c>
      <c r="C479" s="8" t="s">
        <v>245</v>
      </c>
      <c r="D479" s="8" t="s">
        <v>252</v>
      </c>
      <c r="E479" s="8" t="s">
        <v>88</v>
      </c>
      <c r="F479" s="8" t="s">
        <v>198</v>
      </c>
      <c r="G479" s="18" t="s">
        <v>2008</v>
      </c>
      <c r="H479" s="8" t="s">
        <v>209</v>
      </c>
    </row>
    <row r="480" spans="1:8" ht="30" hidden="1" customHeight="1" x14ac:dyDescent="0.3">
      <c r="A480" s="44">
        <f t="shared" si="10"/>
        <v>470</v>
      </c>
      <c r="B480" s="8" t="str">
        <f>CONCATENATE(Employees[[#This Row],[Lastname]]," ",Employees[[#This Row],[Firstname]], " ",LEFT(Employees[[#This Row],[Middlename]],1),IF(ISBLANK(Employees[[#This Row],[Middlename]])," ","."))</f>
        <v>PERIDO MARITES V.</v>
      </c>
      <c r="C480" s="8" t="s">
        <v>245</v>
      </c>
      <c r="D480" s="8" t="s">
        <v>246</v>
      </c>
      <c r="E480" s="8" t="s">
        <v>865</v>
      </c>
      <c r="F480" s="8" t="s">
        <v>247</v>
      </c>
      <c r="G480" s="18" t="s">
        <v>2008</v>
      </c>
      <c r="H480" s="8" t="s">
        <v>243</v>
      </c>
    </row>
    <row r="481" spans="1:8" ht="30" hidden="1" customHeight="1" x14ac:dyDescent="0.3">
      <c r="A481" s="44">
        <f t="shared" si="10"/>
        <v>471</v>
      </c>
      <c r="B481" s="8" t="str">
        <f>CONCATENATE(Employees[[#This Row],[Lastname]]," ",Employees[[#This Row],[Firstname]], " ",LEFT(Employees[[#This Row],[Middlename]],1),IF(ISBLANK(Employees[[#This Row],[Middlename]])," ","."))</f>
        <v>PETIL GLENDA D.</v>
      </c>
      <c r="C481" s="8" t="s">
        <v>578</v>
      </c>
      <c r="D481" s="8" t="s">
        <v>579</v>
      </c>
      <c r="E481" s="8" t="s">
        <v>340</v>
      </c>
      <c r="F481" s="8" t="s">
        <v>580</v>
      </c>
      <c r="G481" s="18" t="s">
        <v>2008</v>
      </c>
      <c r="H481" s="8" t="s">
        <v>369</v>
      </c>
    </row>
    <row r="482" spans="1:8" ht="30" hidden="1" customHeight="1" x14ac:dyDescent="0.3">
      <c r="A482" s="44">
        <f t="shared" si="10"/>
        <v>472</v>
      </c>
      <c r="B482" s="8" t="str">
        <f>CONCATENATE(Employees[[#This Row],[Lastname]]," ",Employees[[#This Row],[Firstname]], " ",LEFT(Employees[[#This Row],[Middlename]],1),IF(ISBLANK(Employees[[#This Row],[Middlename]])," ","."))</f>
        <v>PRIMO GRACE M.</v>
      </c>
      <c r="C482" s="8" t="s">
        <v>1640</v>
      </c>
      <c r="D482" s="8" t="s">
        <v>1466</v>
      </c>
      <c r="E482" s="8" t="s">
        <v>84</v>
      </c>
      <c r="F482" s="8" t="s">
        <v>1295</v>
      </c>
      <c r="G482" s="18" t="s">
        <v>1295</v>
      </c>
      <c r="H482" s="8" t="s">
        <v>1715</v>
      </c>
    </row>
    <row r="483" spans="1:8" ht="30" hidden="1" customHeight="1" x14ac:dyDescent="0.3">
      <c r="A483" s="44">
        <f t="shared" si="10"/>
        <v>473</v>
      </c>
      <c r="B483" s="8" t="str">
        <f>CONCATENATE(Employees[[#This Row],[Lastname]]," ",Employees[[#This Row],[Firstname]], " ",LEFT(Employees[[#This Row],[Middlename]],1),IF(ISBLANK(Employees[[#This Row],[Middlename]])," ","."))</f>
        <v>PUNZALAN LUCIANA A.</v>
      </c>
      <c r="C483" s="8" t="s">
        <v>1641</v>
      </c>
      <c r="D483" s="8" t="s">
        <v>1642</v>
      </c>
      <c r="E483" s="8" t="s">
        <v>88</v>
      </c>
      <c r="F483" s="8" t="s">
        <v>1295</v>
      </c>
      <c r="G483" s="18" t="s">
        <v>1295</v>
      </c>
      <c r="H483" s="8" t="s">
        <v>1307</v>
      </c>
    </row>
    <row r="484" spans="1:8" ht="30" hidden="1" customHeight="1" x14ac:dyDescent="0.3">
      <c r="A484" s="44">
        <f t="shared" si="10"/>
        <v>474</v>
      </c>
      <c r="B484" s="8" t="str">
        <f>CONCATENATE(Employees[[#This Row],[Lastname]]," ",Employees[[#This Row],[Firstname]], " ",LEFT(Employees[[#This Row],[Middlename]],1),IF(ISBLANK(Employees[[#This Row],[Middlename]])," ","."))</f>
        <v>QUIAMBAO ERICSON B.</v>
      </c>
      <c r="C484" s="8" t="s">
        <v>1643</v>
      </c>
      <c r="D484" s="8" t="s">
        <v>1624</v>
      </c>
      <c r="E484" s="8" t="s">
        <v>98</v>
      </c>
      <c r="F484" s="8" t="s">
        <v>1712</v>
      </c>
      <c r="G484" s="18" t="s">
        <v>1712</v>
      </c>
      <c r="H484" s="8" t="s">
        <v>1713</v>
      </c>
    </row>
    <row r="485" spans="1:8" ht="30" hidden="1" customHeight="1" x14ac:dyDescent="0.3">
      <c r="A485" s="44">
        <f t="shared" si="10"/>
        <v>475</v>
      </c>
      <c r="B485" s="8" t="str">
        <f>CONCATENATE(Employees[[#This Row],[Lastname]]," ",Employees[[#This Row],[Firstname]], " ",LEFT(Employees[[#This Row],[Middlename]],1),IF(ISBLANK(Employees[[#This Row],[Middlename]])," ","."))</f>
        <v>QUILAO REYVI E.</v>
      </c>
      <c r="C485" s="8" t="s">
        <v>1111</v>
      </c>
      <c r="D485" s="8" t="s">
        <v>1347</v>
      </c>
      <c r="E485" s="8" t="s">
        <v>1348</v>
      </c>
      <c r="F485" s="8" t="s">
        <v>1349</v>
      </c>
      <c r="G485" s="18" t="s">
        <v>2008</v>
      </c>
      <c r="H485" s="8" t="s">
        <v>364</v>
      </c>
    </row>
    <row r="486" spans="1:8" ht="30" hidden="1" customHeight="1" x14ac:dyDescent="0.3">
      <c r="A486" s="44">
        <f t="shared" si="10"/>
        <v>476</v>
      </c>
      <c r="B486" s="8" t="str">
        <f>CONCATENATE(Employees[[#This Row],[Lastname]]," ",Employees[[#This Row],[Firstname]], " ",LEFT(Employees[[#This Row],[Middlename]],1),IF(ISBLANK(Employees[[#This Row],[Middlename]])," ","."))</f>
        <v>RAMA RAQUEL J.</v>
      </c>
      <c r="C486" s="8" t="s">
        <v>1644</v>
      </c>
      <c r="D486" s="8" t="s">
        <v>1645</v>
      </c>
      <c r="E486" s="8" t="s">
        <v>139</v>
      </c>
      <c r="F486" s="8" t="s">
        <v>1295</v>
      </c>
      <c r="G486" s="18" t="s">
        <v>1295</v>
      </c>
      <c r="H486" s="8" t="s">
        <v>334</v>
      </c>
    </row>
    <row r="487" spans="1:8" ht="30" hidden="1" customHeight="1" x14ac:dyDescent="0.3">
      <c r="A487" s="44">
        <f t="shared" si="10"/>
        <v>477</v>
      </c>
      <c r="B487" s="8" t="str">
        <f>CONCATENATE(Employees[[#This Row],[Lastname]]," ",Employees[[#This Row],[Firstname]], " ",LEFT(Employees[[#This Row],[Middlename]],1),IF(ISBLANK(Employees[[#This Row],[Middlename]])," ","."))</f>
        <v>REGINALDO MARISSA C.</v>
      </c>
      <c r="C487" s="8" t="s">
        <v>1646</v>
      </c>
      <c r="D487" s="8" t="s">
        <v>185</v>
      </c>
      <c r="E487" s="8" t="s">
        <v>134</v>
      </c>
      <c r="F487" s="8" t="s">
        <v>1719</v>
      </c>
      <c r="G487" s="8" t="s">
        <v>1712</v>
      </c>
      <c r="H487" s="8" t="s">
        <v>1717</v>
      </c>
    </row>
    <row r="488" spans="1:8" ht="30" hidden="1" customHeight="1" x14ac:dyDescent="0.3">
      <c r="A488" s="44">
        <f t="shared" si="10"/>
        <v>478</v>
      </c>
      <c r="B488" s="8" t="str">
        <f>CONCATENATE(Employees[[#This Row],[Lastname]]," ",Employees[[#This Row],[Firstname]], " ",LEFT(Employees[[#This Row],[Middlename]],1),IF(ISBLANK(Employees[[#This Row],[Middlename]])," ","."))</f>
        <v>REMOLLENO MICHELLE U.</v>
      </c>
      <c r="C488" s="8" t="s">
        <v>1324</v>
      </c>
      <c r="D488" s="8" t="s">
        <v>1016</v>
      </c>
      <c r="E488" s="8" t="s">
        <v>1325</v>
      </c>
      <c r="F488" s="8" t="s">
        <v>96</v>
      </c>
      <c r="G488" s="8" t="s">
        <v>2008</v>
      </c>
      <c r="H488" s="8" t="s">
        <v>135</v>
      </c>
    </row>
    <row r="489" spans="1:8" ht="30" hidden="1" customHeight="1" x14ac:dyDescent="0.3">
      <c r="A489" s="44">
        <f t="shared" si="10"/>
        <v>479</v>
      </c>
      <c r="B489" s="8" t="str">
        <f>CONCATENATE(Employees[[#This Row],[Lastname]]," ",Employees[[#This Row],[Firstname]], " ",LEFT(Employees[[#This Row],[Middlename]],1),IF(ISBLANK(Employees[[#This Row],[Middlename]])," ","."))</f>
        <v>REOSA CECILIA A.</v>
      </c>
      <c r="C489" s="8" t="s">
        <v>731</v>
      </c>
      <c r="D489" s="8" t="s">
        <v>732</v>
      </c>
      <c r="E489" s="8" t="s">
        <v>88</v>
      </c>
      <c r="F489" s="8" t="s">
        <v>125</v>
      </c>
      <c r="G489" s="18" t="s">
        <v>2008</v>
      </c>
      <c r="H489" s="8" t="s">
        <v>364</v>
      </c>
    </row>
    <row r="490" spans="1:8" ht="30" hidden="1" customHeight="1" x14ac:dyDescent="0.3">
      <c r="A490" s="44">
        <f t="shared" si="10"/>
        <v>480</v>
      </c>
      <c r="B490" s="8" t="str">
        <f>CONCATENATE(Employees[[#This Row],[Lastname]]," ",Employees[[#This Row],[Firstname]], " ",LEFT(Employees[[#This Row],[Middlename]],1),IF(ISBLANK(Employees[[#This Row],[Middlename]])," ","."))</f>
        <v>REPILLO AMMY LOU M.</v>
      </c>
      <c r="C490" s="8" t="s">
        <v>406</v>
      </c>
      <c r="D490" s="8" t="s">
        <v>407</v>
      </c>
      <c r="E490" s="8" t="s">
        <v>84</v>
      </c>
      <c r="F490" s="8" t="s">
        <v>125</v>
      </c>
      <c r="G490" s="18" t="s">
        <v>2008</v>
      </c>
      <c r="H490" s="8" t="s">
        <v>103</v>
      </c>
    </row>
    <row r="491" spans="1:8" ht="30" hidden="1" customHeight="1" x14ac:dyDescent="0.3">
      <c r="A491" s="44">
        <f t="shared" si="10"/>
        <v>481</v>
      </c>
      <c r="B491" s="8" t="str">
        <f>CONCATENATE(Employees[[#This Row],[Lastname]]," ",Employees[[#This Row],[Firstname]], " ",LEFT(Employees[[#This Row],[Middlename]],1),IF(ISBLANK(Employees[[#This Row],[Middlename]])," ","."))</f>
        <v>REYES ELSA T.</v>
      </c>
      <c r="C491" s="8" t="s">
        <v>675</v>
      </c>
      <c r="D491" s="8" t="s">
        <v>676</v>
      </c>
      <c r="E491" s="8" t="s">
        <v>677</v>
      </c>
      <c r="F491" s="8" t="s">
        <v>120</v>
      </c>
      <c r="G491" s="18" t="s">
        <v>2008</v>
      </c>
      <c r="H491" s="8" t="s">
        <v>364</v>
      </c>
    </row>
    <row r="492" spans="1:8" ht="30" hidden="1" customHeight="1" x14ac:dyDescent="0.3">
      <c r="A492" s="44">
        <f t="shared" si="10"/>
        <v>482</v>
      </c>
      <c r="B492" s="8" t="str">
        <f>CONCATENATE(Employees[[#This Row],[Lastname]]," ",Employees[[#This Row],[Firstname]], " ",LEFT(Employees[[#This Row],[Middlename]],1),IF(ISBLANK(Employees[[#This Row],[Middlename]])," ","."))</f>
        <v>REYES JOSEPHINE J.</v>
      </c>
      <c r="C492" s="8" t="s">
        <v>675</v>
      </c>
      <c r="D492" s="8" t="s">
        <v>409</v>
      </c>
      <c r="E492" s="8" t="s">
        <v>139</v>
      </c>
      <c r="F492" s="8" t="s">
        <v>1295</v>
      </c>
      <c r="G492" s="18" t="s">
        <v>1295</v>
      </c>
      <c r="H492" s="8" t="s">
        <v>364</v>
      </c>
    </row>
    <row r="493" spans="1:8" ht="30" hidden="1" customHeight="1" x14ac:dyDescent="0.3">
      <c r="A493" s="44">
        <f t="shared" si="10"/>
        <v>483</v>
      </c>
      <c r="B493" s="8" t="str">
        <f>CONCATENATE(Employees[[#This Row],[Lastname]]," ",Employees[[#This Row],[Firstname]], " ",LEFT(Employees[[#This Row],[Middlename]],1),IF(ISBLANK(Employees[[#This Row],[Middlename]])," ","."))</f>
        <v>REYES JUANITO P.</v>
      </c>
      <c r="C493" s="8" t="s">
        <v>675</v>
      </c>
      <c r="D493" s="8" t="s">
        <v>551</v>
      </c>
      <c r="E493" s="8" t="s">
        <v>124</v>
      </c>
      <c r="F493" s="8" t="s">
        <v>884</v>
      </c>
      <c r="G493" s="8" t="s">
        <v>2008</v>
      </c>
      <c r="H493" s="8" t="s">
        <v>885</v>
      </c>
    </row>
    <row r="494" spans="1:8" ht="30" hidden="1" customHeight="1" x14ac:dyDescent="0.3">
      <c r="A494" s="44">
        <f t="shared" si="10"/>
        <v>484</v>
      </c>
      <c r="B494" s="8" t="str">
        <f>CONCATENATE(Employees[[#This Row],[Lastname]]," ",Employees[[#This Row],[Firstname]], " ",LEFT(Employees[[#This Row],[Middlename]],1),IF(ISBLANK(Employees[[#This Row],[Middlename]])," ","."))</f>
        <v>REYES NORALYN B.</v>
      </c>
      <c r="C494" s="8" t="s">
        <v>675</v>
      </c>
      <c r="D494" s="8" t="s">
        <v>736</v>
      </c>
      <c r="E494" s="8" t="s">
        <v>145</v>
      </c>
      <c r="F494" s="8" t="s">
        <v>737</v>
      </c>
      <c r="G494" s="18" t="s">
        <v>2008</v>
      </c>
      <c r="H494" s="8" t="s">
        <v>364</v>
      </c>
    </row>
    <row r="495" spans="1:8" ht="30" hidden="1" customHeight="1" x14ac:dyDescent="0.3">
      <c r="A495" s="44">
        <f t="shared" si="10"/>
        <v>485</v>
      </c>
      <c r="B495" s="8" t="str">
        <f>CONCATENATE(Employees[[#This Row],[Lastname]]," ",Employees[[#This Row],[Firstname]], " ",LEFT(Employees[[#This Row],[Middlename]],1),IF(ISBLANK(Employees[[#This Row],[Middlename]])," ","."))</f>
        <v>REYES NORALYN B.</v>
      </c>
      <c r="C495" s="8" t="s">
        <v>675</v>
      </c>
      <c r="D495" s="8" t="s">
        <v>736</v>
      </c>
      <c r="E495" s="8" t="s">
        <v>1647</v>
      </c>
      <c r="F495" s="8" t="s">
        <v>1295</v>
      </c>
      <c r="G495" s="18" t="s">
        <v>1295</v>
      </c>
      <c r="H495" s="8" t="s">
        <v>364</v>
      </c>
    </row>
    <row r="496" spans="1:8" ht="30" hidden="1" customHeight="1" x14ac:dyDescent="0.3">
      <c r="A496" s="44">
        <f t="shared" si="10"/>
        <v>486</v>
      </c>
      <c r="B496" s="8" t="str">
        <f>CONCATENATE(Employees[[#This Row],[Lastname]]," ",Employees[[#This Row],[Firstname]], " ",LEFT(Employees[[#This Row],[Middlename]],1),IF(ISBLANK(Employees[[#This Row],[Middlename]])," ","."))</f>
        <v>ROBINO OFELIA M.</v>
      </c>
      <c r="C496" s="8" t="s">
        <v>196</v>
      </c>
      <c r="D496" s="8" t="s">
        <v>197</v>
      </c>
      <c r="E496" s="8" t="s">
        <v>84</v>
      </c>
      <c r="F496" s="8" t="s">
        <v>198</v>
      </c>
      <c r="G496" s="18" t="s">
        <v>2008</v>
      </c>
      <c r="H496" s="8" t="s">
        <v>199</v>
      </c>
    </row>
    <row r="497" spans="1:8" ht="30" hidden="1" customHeight="1" x14ac:dyDescent="0.3">
      <c r="A497" s="44">
        <f t="shared" si="10"/>
        <v>487</v>
      </c>
      <c r="B497" s="8" t="str">
        <f>CONCATENATE(Employees[[#This Row],[Lastname]]," ",Employees[[#This Row],[Firstname]], " ",LEFT(Employees[[#This Row],[Middlename]],1),IF(ISBLANK(Employees[[#This Row],[Middlename]])," ","."))</f>
        <v>ROCILLO CECILLA A.</v>
      </c>
      <c r="C497" s="8" t="s">
        <v>517</v>
      </c>
      <c r="D497" s="8" t="s">
        <v>518</v>
      </c>
      <c r="E497" s="8" t="s">
        <v>475</v>
      </c>
      <c r="F497" s="8" t="s">
        <v>120</v>
      </c>
      <c r="G497" s="18" t="s">
        <v>2008</v>
      </c>
      <c r="H497" s="8" t="s">
        <v>442</v>
      </c>
    </row>
    <row r="498" spans="1:8" ht="30" hidden="1" customHeight="1" x14ac:dyDescent="0.3">
      <c r="A498" s="44">
        <f t="shared" si="10"/>
        <v>488</v>
      </c>
      <c r="B498" s="8" t="str">
        <f>CONCATENATE(Employees[[#This Row],[Lastname]]," ",Employees[[#This Row],[Firstname]], " ",LEFT(Employees[[#This Row],[Middlename]],1),IF(ISBLANK(Employees[[#This Row],[Middlename]])," ","."))</f>
        <v xml:space="preserve">ROCILLO JUNE BYRONN  </v>
      </c>
      <c r="C498" s="8" t="s">
        <v>517</v>
      </c>
      <c r="D498" s="8" t="s">
        <v>1648</v>
      </c>
      <c r="E498" s="8"/>
      <c r="F498" s="8" t="s">
        <v>1712</v>
      </c>
      <c r="G498" s="18" t="s">
        <v>1712</v>
      </c>
      <c r="H498" s="8" t="s">
        <v>1713</v>
      </c>
    </row>
    <row r="499" spans="1:8" ht="30" hidden="1" customHeight="1" x14ac:dyDescent="0.3">
      <c r="A499" s="44">
        <f t="shared" si="10"/>
        <v>489</v>
      </c>
      <c r="B499" s="8" t="str">
        <f>CONCATENATE(Employees[[#This Row],[Lastname]]," ",Employees[[#This Row],[Firstname]], " ",LEFT(Employees[[#This Row],[Middlename]],1),IF(ISBLANK(Employees[[#This Row],[Middlename]])," ","."))</f>
        <v xml:space="preserve">RODENAS ALBERT RAPHAEL  </v>
      </c>
      <c r="C499" s="8" t="s">
        <v>1649</v>
      </c>
      <c r="D499" s="8" t="s">
        <v>1650</v>
      </c>
      <c r="E499" s="8"/>
      <c r="F499" s="8" t="s">
        <v>1295</v>
      </c>
      <c r="G499" s="18" t="s">
        <v>1295</v>
      </c>
      <c r="H499" s="8" t="s">
        <v>291</v>
      </c>
    </row>
    <row r="500" spans="1:8" ht="30" hidden="1" customHeight="1" x14ac:dyDescent="0.3">
      <c r="A500" s="44">
        <f t="shared" si="10"/>
        <v>490</v>
      </c>
      <c r="B500" s="8" t="str">
        <f>CONCATENATE(Employees[[#This Row],[Lastname]]," ",Employees[[#This Row],[Firstname]], " ",LEFT(Employees[[#This Row],[Middlename]],1),IF(ISBLANK(Employees[[#This Row],[Middlename]])," ","."))</f>
        <v xml:space="preserve">RODRIGUEZ ARNEL  </v>
      </c>
      <c r="C500" s="8" t="s">
        <v>560</v>
      </c>
      <c r="D500" s="8" t="s">
        <v>1651</v>
      </c>
      <c r="E500" s="8"/>
      <c r="F500" s="8" t="s">
        <v>1295</v>
      </c>
      <c r="G500" s="18" t="s">
        <v>1295</v>
      </c>
      <c r="H500" s="8" t="s">
        <v>291</v>
      </c>
    </row>
    <row r="501" spans="1:8" ht="30" hidden="1" customHeight="1" x14ac:dyDescent="0.3">
      <c r="A501" s="44">
        <f t="shared" si="10"/>
        <v>491</v>
      </c>
      <c r="B501" s="8" t="str">
        <f>CONCATENATE(Employees[[#This Row],[Lastname]]," ",Employees[[#This Row],[Firstname]], " ",LEFT(Employees[[#This Row],[Middlename]],1),IF(ISBLANK(Employees[[#This Row],[Middlename]])," ","."))</f>
        <v xml:space="preserve">RODRIGUEZ GREGORIO  </v>
      </c>
      <c r="C501" s="8" t="s">
        <v>560</v>
      </c>
      <c r="D501" s="8" t="s">
        <v>561</v>
      </c>
      <c r="E501" s="8"/>
      <c r="F501" s="18" t="s">
        <v>198</v>
      </c>
      <c r="G501" s="18" t="s">
        <v>2008</v>
      </c>
      <c r="H501" s="8" t="s">
        <v>291</v>
      </c>
    </row>
    <row r="502" spans="1:8" ht="30" hidden="1" customHeight="1" x14ac:dyDescent="0.3">
      <c r="A502" s="44">
        <f t="shared" si="10"/>
        <v>492</v>
      </c>
      <c r="B502" s="8" t="str">
        <f>CONCATENATE(Employees[[#This Row],[Lastname]]," ",Employees[[#This Row],[Firstname]], " ",LEFT(Employees[[#This Row],[Middlename]],1),IF(ISBLANK(Employees[[#This Row],[Middlename]])," ","."))</f>
        <v xml:space="preserve">RODRIGUEZ IGNACIO  </v>
      </c>
      <c r="C502" s="8" t="s">
        <v>560</v>
      </c>
      <c r="D502" s="8" t="s">
        <v>566</v>
      </c>
      <c r="E502" s="8"/>
      <c r="F502" s="18" t="s">
        <v>198</v>
      </c>
      <c r="G502" s="18" t="s">
        <v>2008</v>
      </c>
      <c r="H502" s="8" t="s">
        <v>291</v>
      </c>
    </row>
    <row r="503" spans="1:8" ht="30" hidden="1" customHeight="1" x14ac:dyDescent="0.3">
      <c r="A503" s="44">
        <f t="shared" si="10"/>
        <v>493</v>
      </c>
      <c r="B503" s="8" t="str">
        <f>CONCATENATE(Employees[[#This Row],[Lastname]]," ",Employees[[#This Row],[Firstname]], " ",LEFT(Employees[[#This Row],[Middlename]],1),IF(ISBLANK(Employees[[#This Row],[Middlename]])," ","."))</f>
        <v xml:space="preserve">RODRIGUEZ JERALD  </v>
      </c>
      <c r="C503" s="8" t="s">
        <v>560</v>
      </c>
      <c r="D503" s="8" t="s">
        <v>1652</v>
      </c>
      <c r="E503" s="8"/>
      <c r="F503" s="8" t="s">
        <v>1295</v>
      </c>
      <c r="G503" s="18" t="s">
        <v>1295</v>
      </c>
      <c r="H503" s="8" t="s">
        <v>291</v>
      </c>
    </row>
    <row r="504" spans="1:8" ht="30" hidden="1" customHeight="1" x14ac:dyDescent="0.3">
      <c r="A504" s="44">
        <f t="shared" si="10"/>
        <v>494</v>
      </c>
      <c r="B504" s="8" t="str">
        <f>CONCATENATE(Employees[[#This Row],[Lastname]]," ",Employees[[#This Row],[Firstname]], " ",LEFT(Employees[[#This Row],[Middlename]],1),IF(ISBLANK(Employees[[#This Row],[Middlename]])," ","."))</f>
        <v xml:space="preserve">RODRIGUEZ JOEL  </v>
      </c>
      <c r="C504" s="8" t="s">
        <v>560</v>
      </c>
      <c r="D504" s="8" t="s">
        <v>794</v>
      </c>
      <c r="E504" s="8"/>
      <c r="F504" s="18" t="s">
        <v>198</v>
      </c>
      <c r="G504" s="18" t="s">
        <v>2008</v>
      </c>
      <c r="H504" s="8" t="s">
        <v>291</v>
      </c>
    </row>
    <row r="505" spans="1:8" ht="30" hidden="1" customHeight="1" x14ac:dyDescent="0.3">
      <c r="A505" s="44">
        <f t="shared" si="10"/>
        <v>495</v>
      </c>
      <c r="B505" s="8" t="str">
        <f>CONCATENATE(Employees[[#This Row],[Lastname]]," ",Employees[[#This Row],[Firstname]], " ",LEFT(Employees[[#This Row],[Middlename]],1),IF(ISBLANK(Employees[[#This Row],[Middlename]])," ","."))</f>
        <v>RODRIGUEZ JOSEPHINE R.</v>
      </c>
      <c r="C505" s="8" t="s">
        <v>560</v>
      </c>
      <c r="D505" s="8" t="s">
        <v>409</v>
      </c>
      <c r="E505" s="8" t="s">
        <v>333</v>
      </c>
      <c r="F505" s="8" t="s">
        <v>1295</v>
      </c>
      <c r="G505" s="18" t="s">
        <v>1295</v>
      </c>
      <c r="H505" s="8" t="s">
        <v>1713</v>
      </c>
    </row>
    <row r="506" spans="1:8" ht="30" hidden="1" customHeight="1" x14ac:dyDescent="0.3">
      <c r="A506" s="44">
        <f t="shared" si="10"/>
        <v>496</v>
      </c>
      <c r="B506" s="8" t="str">
        <f>CONCATENATE(Employees[[#This Row],[Lastname]]," ",Employees[[#This Row],[Firstname]], " ",LEFT(Employees[[#This Row],[Middlename]],1),IF(ISBLANK(Employees[[#This Row],[Middlename]])," ","."))</f>
        <v xml:space="preserve">RODRIGUEZ MANNY  </v>
      </c>
      <c r="C506" s="8" t="s">
        <v>560</v>
      </c>
      <c r="D506" s="8" t="s">
        <v>1653</v>
      </c>
      <c r="E506" s="8"/>
      <c r="F506" s="8" t="s">
        <v>1295</v>
      </c>
      <c r="G506" s="18" t="s">
        <v>1295</v>
      </c>
      <c r="H506" s="8" t="s">
        <v>291</v>
      </c>
    </row>
    <row r="507" spans="1:8" ht="30" hidden="1" customHeight="1" x14ac:dyDescent="0.3">
      <c r="A507" s="44">
        <f t="shared" si="10"/>
        <v>497</v>
      </c>
      <c r="B507" s="8" t="str">
        <f>CONCATENATE(Employees[[#This Row],[Lastname]]," ",Employees[[#This Row],[Firstname]], " ",LEFT(Employees[[#This Row],[Middlename]],1),IF(ISBLANK(Employees[[#This Row],[Middlename]])," ","."))</f>
        <v>RODRIGUEZ NARCISCO E.</v>
      </c>
      <c r="C507" s="8" t="s">
        <v>560</v>
      </c>
      <c r="D507" s="8" t="s">
        <v>1654</v>
      </c>
      <c r="E507" s="8" t="s">
        <v>122</v>
      </c>
      <c r="F507" s="8" t="s">
        <v>1295</v>
      </c>
      <c r="G507" s="18" t="s">
        <v>1295</v>
      </c>
      <c r="H507" s="8" t="s">
        <v>1715</v>
      </c>
    </row>
    <row r="508" spans="1:8" ht="30" hidden="1" customHeight="1" x14ac:dyDescent="0.3">
      <c r="A508" s="44">
        <f t="shared" si="10"/>
        <v>498</v>
      </c>
      <c r="B508" s="8" t="str">
        <f>CONCATENATE(Employees[[#This Row],[Lastname]]," ",Employees[[#This Row],[Firstname]], " ",LEFT(Employees[[#This Row],[Middlename]],1),IF(ISBLANK(Employees[[#This Row],[Middlename]])," ","."))</f>
        <v xml:space="preserve">RODRIGUEZ RAYMUNDO  </v>
      </c>
      <c r="C508" s="8" t="s">
        <v>560</v>
      </c>
      <c r="D508" s="8" t="s">
        <v>1655</v>
      </c>
      <c r="E508" s="8"/>
      <c r="F508" s="8" t="s">
        <v>1295</v>
      </c>
      <c r="G508" s="18" t="s">
        <v>1295</v>
      </c>
      <c r="H508" s="8" t="s">
        <v>291</v>
      </c>
    </row>
    <row r="509" spans="1:8" ht="30" hidden="1" customHeight="1" x14ac:dyDescent="0.3">
      <c r="A509" s="44">
        <f t="shared" ref="A509:A572" si="11">A508+1</f>
        <v>499</v>
      </c>
      <c r="B509" s="8" t="str">
        <f>CONCATENATE(Employees[[#This Row],[Lastname]]," ",Employees[[#This Row],[Firstname]], " ",LEFT(Employees[[#This Row],[Middlename]],1),IF(ISBLANK(Employees[[#This Row],[Middlename]])," ","."))</f>
        <v>RODRIGUEZ REIMART L.</v>
      </c>
      <c r="C509" s="8" t="s">
        <v>560</v>
      </c>
      <c r="D509" s="8" t="s">
        <v>1656</v>
      </c>
      <c r="E509" s="8" t="s">
        <v>1546</v>
      </c>
      <c r="F509" s="8" t="s">
        <v>1295</v>
      </c>
      <c r="G509" s="18" t="s">
        <v>1295</v>
      </c>
      <c r="H509" s="8" t="s">
        <v>1069</v>
      </c>
    </row>
    <row r="510" spans="1:8" ht="30" hidden="1" customHeight="1" x14ac:dyDescent="0.3">
      <c r="A510" s="44">
        <f t="shared" si="11"/>
        <v>500</v>
      </c>
      <c r="B510" s="8" t="str">
        <f>CONCATENATE(Employees[[#This Row],[Lastname]]," ",Employees[[#This Row],[Firstname]], " ",LEFT(Employees[[#This Row],[Middlename]],1),IF(ISBLANK(Employees[[#This Row],[Middlename]])," ","."))</f>
        <v xml:space="preserve">RODRIGUEZ RUEL  </v>
      </c>
      <c r="C510" s="8" t="s">
        <v>560</v>
      </c>
      <c r="D510" s="8" t="s">
        <v>1049</v>
      </c>
      <c r="E510" s="8"/>
      <c r="F510" s="8" t="s">
        <v>198</v>
      </c>
      <c r="G510" s="18" t="s">
        <v>2008</v>
      </c>
      <c r="H510" s="8" t="s">
        <v>291</v>
      </c>
    </row>
    <row r="511" spans="1:8" ht="30" hidden="1" customHeight="1" x14ac:dyDescent="0.3">
      <c r="A511" s="44">
        <f t="shared" si="11"/>
        <v>501</v>
      </c>
      <c r="B511" s="8" t="str">
        <f>CONCATENATE(Employees[[#This Row],[Lastname]]," ",Employees[[#This Row],[Firstname]], " ",LEFT(Employees[[#This Row],[Middlename]],1),IF(ISBLANK(Employees[[#This Row],[Middlename]])," ","."))</f>
        <v>ROLLE CARIZA P.</v>
      </c>
      <c r="C511" s="8" t="s">
        <v>1657</v>
      </c>
      <c r="D511" s="8" t="s">
        <v>1658</v>
      </c>
      <c r="E511" s="8" t="s">
        <v>1318</v>
      </c>
      <c r="F511" s="8" t="s">
        <v>1295</v>
      </c>
      <c r="G511" s="18" t="s">
        <v>1295</v>
      </c>
      <c r="H511" s="8" t="s">
        <v>135</v>
      </c>
    </row>
    <row r="512" spans="1:8" ht="30" hidden="1" customHeight="1" x14ac:dyDescent="0.3">
      <c r="A512" s="44">
        <f t="shared" si="11"/>
        <v>502</v>
      </c>
      <c r="B512" s="8" t="str">
        <f>CONCATENATE(Employees[[#This Row],[Lastname]]," ",Employees[[#This Row],[Firstname]], " ",LEFT(Employees[[#This Row],[Middlename]],1),IF(ISBLANK(Employees[[#This Row],[Middlename]])," ","."))</f>
        <v>ROLLE MICHELLYN G.</v>
      </c>
      <c r="C512" s="8" t="s">
        <v>1657</v>
      </c>
      <c r="D512" s="8" t="s">
        <v>1659</v>
      </c>
      <c r="E512" s="8" t="s">
        <v>1660</v>
      </c>
      <c r="F512" s="8" t="s">
        <v>1295</v>
      </c>
      <c r="G512" s="18" t="s">
        <v>1295</v>
      </c>
      <c r="H512" s="8" t="s">
        <v>97</v>
      </c>
    </row>
    <row r="513" spans="1:8" ht="30" hidden="1" customHeight="1" x14ac:dyDescent="0.3">
      <c r="A513" s="44">
        <f t="shared" si="11"/>
        <v>503</v>
      </c>
      <c r="B513" s="8" t="str">
        <f>CONCATENATE(Employees[[#This Row],[Lastname]]," ",Employees[[#This Row],[Firstname]], " ",LEFT(Employees[[#This Row],[Middlename]],1),IF(ISBLANK(Employees[[#This Row],[Middlename]])," ","."))</f>
        <v>ROMILLA EDITH D.</v>
      </c>
      <c r="C513" s="8" t="s">
        <v>154</v>
      </c>
      <c r="D513" s="8" t="s">
        <v>155</v>
      </c>
      <c r="E513" s="8" t="s">
        <v>119</v>
      </c>
      <c r="F513" s="8" t="s">
        <v>120</v>
      </c>
      <c r="G513" s="18" t="s">
        <v>2008</v>
      </c>
      <c r="H513" s="8" t="s">
        <v>156</v>
      </c>
    </row>
    <row r="514" spans="1:8" ht="30" hidden="1" customHeight="1" x14ac:dyDescent="0.3">
      <c r="A514" s="44">
        <f t="shared" si="11"/>
        <v>504</v>
      </c>
      <c r="B514" s="8" t="str">
        <f>CONCATENATE(Employees[[#This Row],[Lastname]]," ",Employees[[#This Row],[Firstname]], " ",LEFT(Employees[[#This Row],[Middlename]],1),IF(ISBLANK(Employees[[#This Row],[Middlename]])," ","."))</f>
        <v>ROMILLA MARIBEL P.</v>
      </c>
      <c r="C514" s="8" t="s">
        <v>154</v>
      </c>
      <c r="D514" s="8" t="s">
        <v>1661</v>
      </c>
      <c r="E514" s="8" t="s">
        <v>1662</v>
      </c>
      <c r="F514" s="8" t="s">
        <v>1295</v>
      </c>
      <c r="G514" s="18" t="s">
        <v>1295</v>
      </c>
      <c r="H514" s="8" t="s">
        <v>442</v>
      </c>
    </row>
    <row r="515" spans="1:8" ht="30" hidden="1" customHeight="1" x14ac:dyDescent="0.3">
      <c r="A515" s="44">
        <f t="shared" si="11"/>
        <v>505</v>
      </c>
      <c r="B515" s="8" t="str">
        <f>CONCATENATE(Employees[[#This Row],[Lastname]]," ",Employees[[#This Row],[Firstname]], " ",LEFT(Employees[[#This Row],[Middlename]],1),IF(ISBLANK(Employees[[#This Row],[Middlename]])," ","."))</f>
        <v>ROQUITE MAIRECAR L.</v>
      </c>
      <c r="C515" s="8" t="s">
        <v>1663</v>
      </c>
      <c r="D515" s="8" t="s">
        <v>1664</v>
      </c>
      <c r="E515" s="8" t="s">
        <v>229</v>
      </c>
      <c r="F515" s="8" t="s">
        <v>1295</v>
      </c>
      <c r="G515" s="18" t="s">
        <v>1295</v>
      </c>
      <c r="H515" s="8" t="s">
        <v>369</v>
      </c>
    </row>
    <row r="516" spans="1:8" ht="30" hidden="1" customHeight="1" x14ac:dyDescent="0.3">
      <c r="A516" s="44">
        <f t="shared" si="11"/>
        <v>506</v>
      </c>
      <c r="B516" s="8" t="str">
        <f>CONCATENATE(Employees[[#This Row],[Lastname]]," ",Employees[[#This Row],[Firstname]], " ",LEFT(Employees[[#This Row],[Middlename]],1),IF(ISBLANK(Employees[[#This Row],[Middlename]])," ","."))</f>
        <v>ROZUL FLORENCIA M.</v>
      </c>
      <c r="C516" s="8" t="s">
        <v>749</v>
      </c>
      <c r="D516" s="8" t="s">
        <v>750</v>
      </c>
      <c r="E516" s="8" t="s">
        <v>84</v>
      </c>
      <c r="F516" s="8" t="s">
        <v>751</v>
      </c>
      <c r="G516" s="8" t="s">
        <v>2008</v>
      </c>
      <c r="H516" s="8" t="s">
        <v>213</v>
      </c>
    </row>
    <row r="517" spans="1:8" ht="30" hidden="1" customHeight="1" x14ac:dyDescent="0.3">
      <c r="A517" s="44">
        <f t="shared" si="11"/>
        <v>507</v>
      </c>
      <c r="B517" s="8" t="str">
        <f>CONCATENATE(Employees[[#This Row],[Lastname]]," ",Employees[[#This Row],[Firstname]], " ",LEFT(Employees[[#This Row],[Middlename]],1),IF(ISBLANK(Employees[[#This Row],[Middlename]])," ","."))</f>
        <v>SABULAAN MARIA LEAH M.</v>
      </c>
      <c r="C517" s="8" t="s">
        <v>1665</v>
      </c>
      <c r="D517" s="8" t="s">
        <v>1666</v>
      </c>
      <c r="E517" s="8" t="s">
        <v>557</v>
      </c>
      <c r="F517" s="8" t="s">
        <v>1295</v>
      </c>
      <c r="G517" s="18" t="s">
        <v>1295</v>
      </c>
      <c r="H517" s="8" t="s">
        <v>141</v>
      </c>
    </row>
    <row r="518" spans="1:8" ht="30" hidden="1" customHeight="1" x14ac:dyDescent="0.3">
      <c r="A518" s="44">
        <f t="shared" si="11"/>
        <v>508</v>
      </c>
      <c r="B518" s="8" t="str">
        <f>CONCATENATE(Employees[[#This Row],[Lastname]]," ",Employees[[#This Row],[Firstname]], " ",LEFT(Employees[[#This Row],[Middlename]],1),IF(ISBLANK(Employees[[#This Row],[Middlename]])," ","."))</f>
        <v>SALONGA LUCY M.</v>
      </c>
      <c r="C518" s="8" t="s">
        <v>422</v>
      </c>
      <c r="D518" s="8" t="s">
        <v>949</v>
      </c>
      <c r="E518" s="8" t="s">
        <v>84</v>
      </c>
      <c r="F518" s="8" t="s">
        <v>352</v>
      </c>
      <c r="G518" s="8" t="s">
        <v>2008</v>
      </c>
      <c r="H518" s="8" t="s">
        <v>288</v>
      </c>
    </row>
    <row r="519" spans="1:8" ht="30" hidden="1" customHeight="1" x14ac:dyDescent="0.3">
      <c r="A519" s="44">
        <f t="shared" si="11"/>
        <v>509</v>
      </c>
      <c r="B519" s="8" t="str">
        <f>CONCATENATE(Employees[[#This Row],[Lastname]]," ",Employees[[#This Row],[Firstname]], " ",LEFT(Employees[[#This Row],[Middlename]],1),IF(ISBLANK(Employees[[#This Row],[Middlename]])," ","."))</f>
        <v>SAN JUAN EVA RUTH M.</v>
      </c>
      <c r="C519" s="8" t="s">
        <v>1667</v>
      </c>
      <c r="D519" s="8" t="s">
        <v>1668</v>
      </c>
      <c r="E519" s="8" t="s">
        <v>1669</v>
      </c>
      <c r="F519" s="8" t="s">
        <v>1295</v>
      </c>
      <c r="G519" s="18" t="s">
        <v>1295</v>
      </c>
      <c r="H519" s="8" t="s">
        <v>199</v>
      </c>
    </row>
    <row r="520" spans="1:8" ht="30" hidden="1" customHeight="1" x14ac:dyDescent="0.3">
      <c r="A520" s="44">
        <f t="shared" si="11"/>
        <v>510</v>
      </c>
      <c r="B520" s="8" t="str">
        <f>CONCATENATE(Employees[[#This Row],[Lastname]]," ",Employees[[#This Row],[Firstname]], " ",LEFT(Employees[[#This Row],[Middlename]],1),IF(ISBLANK(Employees[[#This Row],[Middlename]])," ","."))</f>
        <v>SANARES DAN T.</v>
      </c>
      <c r="C520" s="8" t="s">
        <v>1264</v>
      </c>
      <c r="D520" s="8" t="s">
        <v>1265</v>
      </c>
      <c r="E520" s="8" t="s">
        <v>463</v>
      </c>
      <c r="F520" s="8" t="s">
        <v>682</v>
      </c>
      <c r="G520" s="8" t="s">
        <v>2008</v>
      </c>
      <c r="H520" s="8" t="s">
        <v>135</v>
      </c>
    </row>
    <row r="521" spans="1:8" ht="30" hidden="1" customHeight="1" x14ac:dyDescent="0.3">
      <c r="A521" s="44">
        <f t="shared" si="11"/>
        <v>511</v>
      </c>
      <c r="B521" s="8" t="str">
        <f>CONCATENATE(Employees[[#This Row],[Lastname]]," ",Employees[[#This Row],[Firstname]], " ",LEFT(Employees[[#This Row],[Middlename]],1),IF(ISBLANK(Employees[[#This Row],[Middlename]])," ","."))</f>
        <v>SANTERA MARICRIS S.</v>
      </c>
      <c r="C521" s="8" t="s">
        <v>204</v>
      </c>
      <c r="D521" s="8" t="s">
        <v>205</v>
      </c>
      <c r="E521" s="8" t="s">
        <v>161</v>
      </c>
      <c r="F521" s="8" t="s">
        <v>96</v>
      </c>
      <c r="G521" s="8" t="s">
        <v>2008</v>
      </c>
      <c r="H521" s="8" t="s">
        <v>97</v>
      </c>
    </row>
    <row r="522" spans="1:8" ht="30" hidden="1" customHeight="1" x14ac:dyDescent="0.3">
      <c r="A522" s="44">
        <f t="shared" si="11"/>
        <v>512</v>
      </c>
      <c r="B522" s="8" t="str">
        <f>CONCATENATE(Employees[[#This Row],[Lastname]]," ",Employees[[#This Row],[Firstname]], " ",LEFT(Employees[[#This Row],[Middlename]],1),IF(ISBLANK(Employees[[#This Row],[Middlename]])," ","."))</f>
        <v>SARDIÑOLA REBECCA C.</v>
      </c>
      <c r="C522" s="8" t="s">
        <v>1670</v>
      </c>
      <c r="D522" s="8" t="s">
        <v>1671</v>
      </c>
      <c r="E522" s="8" t="s">
        <v>1672</v>
      </c>
      <c r="F522" s="8" t="s">
        <v>1295</v>
      </c>
      <c r="G522" s="18" t="s">
        <v>1295</v>
      </c>
      <c r="H522" s="8" t="s">
        <v>364</v>
      </c>
    </row>
    <row r="523" spans="1:8" ht="30" hidden="1" customHeight="1" x14ac:dyDescent="0.3">
      <c r="A523" s="44">
        <f t="shared" si="11"/>
        <v>513</v>
      </c>
      <c r="B523" s="8" t="str">
        <f>CONCATENATE(Employees[[#This Row],[Lastname]]," ",Employees[[#This Row],[Firstname]], " ",LEFT(Employees[[#This Row],[Middlename]],1),IF(ISBLANK(Employees[[#This Row],[Middlename]])," ","."))</f>
        <v>SARDINOLA  GINABLETH J.</v>
      </c>
      <c r="C523" s="8" t="s">
        <v>982</v>
      </c>
      <c r="D523" s="8" t="s">
        <v>983</v>
      </c>
      <c r="E523" s="8" t="s">
        <v>139</v>
      </c>
      <c r="F523" s="8" t="s">
        <v>125</v>
      </c>
      <c r="G523" s="18" t="s">
        <v>2008</v>
      </c>
      <c r="H523" s="8" t="s">
        <v>126</v>
      </c>
    </row>
    <row r="524" spans="1:8" ht="30" hidden="1" customHeight="1" x14ac:dyDescent="0.3">
      <c r="A524" s="44">
        <f t="shared" si="11"/>
        <v>514</v>
      </c>
      <c r="B524" s="8" t="str">
        <f>CONCATENATE(Employees[[#This Row],[Lastname]]," ",Employees[[#This Row],[Firstname]], " ",LEFT(Employees[[#This Row],[Middlename]],1),IF(ISBLANK(Employees[[#This Row],[Middlename]])," ","."))</f>
        <v>SARDINOLA  GINABLETH J.</v>
      </c>
      <c r="C524" s="8" t="s">
        <v>982</v>
      </c>
      <c r="D524" s="8" t="s">
        <v>983</v>
      </c>
      <c r="E524" s="8" t="s">
        <v>139</v>
      </c>
      <c r="F524" s="8" t="s">
        <v>1295</v>
      </c>
      <c r="G524" s="18" t="s">
        <v>1295</v>
      </c>
      <c r="H524" s="8" t="s">
        <v>364</v>
      </c>
    </row>
    <row r="525" spans="1:8" ht="30" hidden="1" customHeight="1" x14ac:dyDescent="0.3">
      <c r="A525" s="44">
        <f t="shared" si="11"/>
        <v>515</v>
      </c>
      <c r="B525" s="8" t="str">
        <f>CONCATENATE(Employees[[#This Row],[Lastname]]," ",Employees[[#This Row],[Firstname]], " ",LEFT(Employees[[#This Row],[Middlename]],1),IF(ISBLANK(Employees[[#This Row],[Middlename]])," ","."))</f>
        <v>SARMIENTO TERESA E.</v>
      </c>
      <c r="C525" s="8" t="s">
        <v>1673</v>
      </c>
      <c r="D525" s="8" t="s">
        <v>1674</v>
      </c>
      <c r="E525" s="8" t="s">
        <v>1675</v>
      </c>
      <c r="F525" s="8" t="s">
        <v>1734</v>
      </c>
      <c r="G525" s="18" t="s">
        <v>1295</v>
      </c>
      <c r="H525" s="8" t="s">
        <v>97</v>
      </c>
    </row>
    <row r="526" spans="1:8" ht="30" hidden="1" customHeight="1" x14ac:dyDescent="0.3">
      <c r="A526" s="44">
        <f t="shared" si="11"/>
        <v>516</v>
      </c>
      <c r="B526" s="8" t="str">
        <f>CONCATENATE(Employees[[#This Row],[Lastname]]," ",Employees[[#This Row],[Firstname]], " ",LEFT(Employees[[#This Row],[Middlename]],1),IF(ISBLANK(Employees[[#This Row],[Middlename]])," ","."))</f>
        <v>SEDUCON LUCIO F.</v>
      </c>
      <c r="C526" s="8" t="s">
        <v>492</v>
      </c>
      <c r="D526" s="8" t="s">
        <v>493</v>
      </c>
      <c r="E526" s="8" t="s">
        <v>788</v>
      </c>
      <c r="F526" s="18" t="s">
        <v>120</v>
      </c>
      <c r="G526" s="18" t="s">
        <v>2008</v>
      </c>
      <c r="H526" s="8" t="s">
        <v>484</v>
      </c>
    </row>
    <row r="527" spans="1:8" ht="30" hidden="1" customHeight="1" x14ac:dyDescent="0.3">
      <c r="A527" s="44">
        <f t="shared" si="11"/>
        <v>517</v>
      </c>
      <c r="B527" s="8" t="str">
        <f>CONCATENATE(Employees[[#This Row],[Lastname]]," ",Employees[[#This Row],[Firstname]], " ",LEFT(Employees[[#This Row],[Middlename]],1),IF(ISBLANK(Employees[[#This Row],[Middlename]])," ","."))</f>
        <v>SEMBRANA JENNIE S.</v>
      </c>
      <c r="C527" s="8" t="s">
        <v>1676</v>
      </c>
      <c r="D527" s="8" t="s">
        <v>1677</v>
      </c>
      <c r="E527" s="8" t="s">
        <v>1678</v>
      </c>
      <c r="F527" s="8" t="s">
        <v>1712</v>
      </c>
      <c r="G527" s="18" t="s">
        <v>1712</v>
      </c>
      <c r="H527" s="8" t="s">
        <v>135</v>
      </c>
    </row>
    <row r="528" spans="1:8" ht="30" hidden="1" customHeight="1" x14ac:dyDescent="0.3">
      <c r="A528" s="44">
        <f t="shared" si="11"/>
        <v>518</v>
      </c>
      <c r="B528" s="8" t="str">
        <f>CONCATENATE(Employees[[#This Row],[Lastname]]," ",Employees[[#This Row],[Firstname]], " ",LEFT(Employees[[#This Row],[Middlename]],1),IF(ISBLANK(Employees[[#This Row],[Middlename]])," ","."))</f>
        <v>SEÑA MARILYN B.</v>
      </c>
      <c r="C528" s="8" t="s">
        <v>756</v>
      </c>
      <c r="D528" s="8" t="s">
        <v>757</v>
      </c>
      <c r="E528" s="8" t="s">
        <v>145</v>
      </c>
      <c r="F528" s="8" t="s">
        <v>198</v>
      </c>
      <c r="G528" s="18" t="s">
        <v>2008</v>
      </c>
      <c r="H528" s="8" t="s">
        <v>262</v>
      </c>
    </row>
    <row r="529" spans="1:8" ht="30" hidden="1" customHeight="1" x14ac:dyDescent="0.3">
      <c r="A529" s="44">
        <f t="shared" si="11"/>
        <v>519</v>
      </c>
      <c r="B529" s="8" t="str">
        <f>CONCATENATE(Employees[[#This Row],[Lastname]]," ",Employees[[#This Row],[Firstname]], " ",LEFT(Employees[[#This Row],[Middlename]],1),IF(ISBLANK(Employees[[#This Row],[Middlename]])," ","."))</f>
        <v>SEPINO BRIGIDA M.</v>
      </c>
      <c r="C529" s="8" t="s">
        <v>1075</v>
      </c>
      <c r="D529" s="8" t="s">
        <v>753</v>
      </c>
      <c r="E529" s="8" t="s">
        <v>692</v>
      </c>
      <c r="F529" s="8" t="s">
        <v>212</v>
      </c>
      <c r="G529" s="18" t="s">
        <v>2008</v>
      </c>
      <c r="H529" s="8" t="s">
        <v>213</v>
      </c>
    </row>
    <row r="530" spans="1:8" ht="30" hidden="1" customHeight="1" x14ac:dyDescent="0.3">
      <c r="A530" s="44">
        <f t="shared" si="11"/>
        <v>520</v>
      </c>
      <c r="B530" s="8" t="str">
        <f>CONCATENATE(Employees[[#This Row],[Lastname]]," ",Employees[[#This Row],[Firstname]], " ",LEFT(Employees[[#This Row],[Middlename]],1),IF(ISBLANK(Employees[[#This Row],[Middlename]])," ","."))</f>
        <v>SESMA LAZARO C.</v>
      </c>
      <c r="C530" s="8" t="s">
        <v>1345</v>
      </c>
      <c r="D530" s="8" t="s">
        <v>1679</v>
      </c>
      <c r="E530" s="8" t="s">
        <v>134</v>
      </c>
      <c r="F530" s="8" t="s">
        <v>1295</v>
      </c>
      <c r="G530" s="18" t="s">
        <v>1295</v>
      </c>
      <c r="H530" s="8" t="s">
        <v>199</v>
      </c>
    </row>
    <row r="531" spans="1:8" ht="30" hidden="1" customHeight="1" x14ac:dyDescent="0.3">
      <c r="A531" s="44">
        <f t="shared" si="11"/>
        <v>521</v>
      </c>
      <c r="B531" s="8" t="str">
        <f>CONCATENATE(Employees[[#This Row],[Lastname]]," ",Employees[[#This Row],[Firstname]], " ",LEFT(Employees[[#This Row],[Middlename]],1),IF(ISBLANK(Employees[[#This Row],[Middlename]])," ","."))</f>
        <v xml:space="preserve">SIERRA SALVADOR  </v>
      </c>
      <c r="C531" s="8" t="s">
        <v>1680</v>
      </c>
      <c r="D531" s="8" t="s">
        <v>1681</v>
      </c>
      <c r="E531" s="8"/>
      <c r="F531" s="8" t="s">
        <v>1295</v>
      </c>
      <c r="G531" s="18" t="s">
        <v>1295</v>
      </c>
      <c r="H531" s="8" t="s">
        <v>199</v>
      </c>
    </row>
    <row r="532" spans="1:8" ht="30" hidden="1" customHeight="1" x14ac:dyDescent="0.3">
      <c r="A532" s="44">
        <f t="shared" si="11"/>
        <v>522</v>
      </c>
      <c r="B532" s="8" t="str">
        <f>CONCATENATE(Employees[[#This Row],[Lastname]]," ",Employees[[#This Row],[Firstname]], " ",LEFT(Employees[[#This Row],[Middlename]],1),IF(ISBLANK(Employees[[#This Row],[Middlename]])," ","."))</f>
        <v>SIM JO RITZELLE C.</v>
      </c>
      <c r="C532" s="8" t="s">
        <v>1054</v>
      </c>
      <c r="D532" s="8" t="s">
        <v>1055</v>
      </c>
      <c r="E532" s="8" t="s">
        <v>587</v>
      </c>
      <c r="F532" s="8" t="s">
        <v>1295</v>
      </c>
      <c r="G532" s="18" t="s">
        <v>1295</v>
      </c>
      <c r="H532" s="8" t="s">
        <v>135</v>
      </c>
    </row>
    <row r="533" spans="1:8" ht="30" hidden="1" customHeight="1" x14ac:dyDescent="0.3">
      <c r="A533" s="44">
        <f t="shared" si="11"/>
        <v>523</v>
      </c>
      <c r="B533" s="8" t="str">
        <f>CONCATENATE(Employees[[#This Row],[Lastname]]," ",Employees[[#This Row],[Firstname]], " ",LEFT(Employees[[#This Row],[Middlename]],1),IF(ISBLANK(Employees[[#This Row],[Middlename]])," ","."))</f>
        <v>SIM JO RITZELLE C.</v>
      </c>
      <c r="C533" s="8" t="s">
        <v>1054</v>
      </c>
      <c r="D533" s="8" t="s">
        <v>1055</v>
      </c>
      <c r="E533" s="8" t="s">
        <v>587</v>
      </c>
      <c r="F533" s="8" t="s">
        <v>96</v>
      </c>
      <c r="G533" s="8" t="s">
        <v>2008</v>
      </c>
      <c r="H533" s="8" t="s">
        <v>135</v>
      </c>
    </row>
    <row r="534" spans="1:8" ht="30" hidden="1" customHeight="1" x14ac:dyDescent="0.3">
      <c r="A534" s="44">
        <f t="shared" si="11"/>
        <v>524</v>
      </c>
      <c r="B534" s="8" t="str">
        <f>CONCATENATE(Employees[[#This Row],[Lastname]]," ",Employees[[#This Row],[Firstname]], " ",LEFT(Employees[[#This Row],[Middlename]],1),IF(ISBLANK(Employees[[#This Row],[Middlename]])," ","."))</f>
        <v xml:space="preserve">SOLANOY KARENE  </v>
      </c>
      <c r="C534" s="8" t="s">
        <v>705</v>
      </c>
      <c r="D534" s="8" t="s">
        <v>706</v>
      </c>
      <c r="E534" s="8"/>
      <c r="F534" s="18" t="s">
        <v>2018</v>
      </c>
      <c r="G534" s="18" t="s">
        <v>2008</v>
      </c>
      <c r="H534" s="8" t="s">
        <v>97</v>
      </c>
    </row>
    <row r="535" spans="1:8" ht="30" hidden="1" customHeight="1" x14ac:dyDescent="0.3">
      <c r="A535" s="44">
        <f t="shared" si="11"/>
        <v>525</v>
      </c>
      <c r="B535" s="8" t="str">
        <f>CONCATENATE(Employees[[#This Row],[Lastname]]," ",Employees[[#This Row],[Firstname]], " ",LEFT(Employees[[#This Row],[Middlename]],1),IF(ISBLANK(Employees[[#This Row],[Middlename]])," ","."))</f>
        <v>SORIANO FRANCISCO O.</v>
      </c>
      <c r="C535" s="8" t="s">
        <v>1682</v>
      </c>
      <c r="D535" s="8" t="s">
        <v>1590</v>
      </c>
      <c r="E535" s="8" t="s">
        <v>534</v>
      </c>
      <c r="F535" s="8" t="s">
        <v>1295</v>
      </c>
      <c r="G535" s="18" t="s">
        <v>1295</v>
      </c>
      <c r="H535" s="8" t="s">
        <v>1713</v>
      </c>
    </row>
    <row r="536" spans="1:8" ht="30" hidden="1" customHeight="1" x14ac:dyDescent="0.3">
      <c r="A536" s="44">
        <f t="shared" si="11"/>
        <v>526</v>
      </c>
      <c r="B536" s="8" t="str">
        <f>CONCATENATE(Employees[[#This Row],[Lastname]]," ",Employees[[#This Row],[Firstname]], " ",LEFT(Employees[[#This Row],[Middlename]],1),IF(ISBLANK(Employees[[#This Row],[Middlename]])," ","."))</f>
        <v>SUMAGUI DESZERIE ANN A.</v>
      </c>
      <c r="C536" s="8" t="s">
        <v>317</v>
      </c>
      <c r="D536" s="8" t="s">
        <v>1683</v>
      </c>
      <c r="E536" s="8" t="s">
        <v>1378</v>
      </c>
      <c r="F536" s="8" t="s">
        <v>1729</v>
      </c>
      <c r="G536" s="8" t="s">
        <v>2008</v>
      </c>
      <c r="H536" s="8" t="s">
        <v>97</v>
      </c>
    </row>
    <row r="537" spans="1:8" ht="30" hidden="1" customHeight="1" x14ac:dyDescent="0.3">
      <c r="A537" s="44">
        <f t="shared" si="11"/>
        <v>527</v>
      </c>
      <c r="B537" s="8" t="str">
        <f>CONCATENATE(Employees[[#This Row],[Lastname]]," ",Employees[[#This Row],[Firstname]], " ",LEFT(Employees[[#This Row],[Middlename]],1),IF(ISBLANK(Employees[[#This Row],[Middlename]])," ","."))</f>
        <v>SUMAGUI FELICITAS M.</v>
      </c>
      <c r="C537" s="8" t="s">
        <v>317</v>
      </c>
      <c r="D537" s="8" t="s">
        <v>1684</v>
      </c>
      <c r="E537" s="8" t="s">
        <v>84</v>
      </c>
      <c r="F537" s="8" t="s">
        <v>1295</v>
      </c>
      <c r="G537" s="18" t="s">
        <v>1295</v>
      </c>
      <c r="H537" s="8" t="s">
        <v>213</v>
      </c>
    </row>
    <row r="538" spans="1:8" ht="30" hidden="1" customHeight="1" x14ac:dyDescent="0.3">
      <c r="A538" s="44">
        <f t="shared" si="11"/>
        <v>528</v>
      </c>
      <c r="B538" s="8" t="str">
        <f>CONCATENATE(Employees[[#This Row],[Lastname]]," ",Employees[[#This Row],[Firstname]], " ",LEFT(Employees[[#This Row],[Middlename]],1),IF(ISBLANK(Employees[[#This Row],[Middlename]])," ","."))</f>
        <v>SUMAGUI LORENA P.</v>
      </c>
      <c r="C538" s="8" t="s">
        <v>317</v>
      </c>
      <c r="D538" s="8" t="s">
        <v>191</v>
      </c>
      <c r="E538" s="8" t="s">
        <v>1685</v>
      </c>
      <c r="F538" s="8" t="s">
        <v>1295</v>
      </c>
      <c r="G538" s="18" t="s">
        <v>1295</v>
      </c>
      <c r="H538" s="8" t="s">
        <v>1735</v>
      </c>
    </row>
    <row r="539" spans="1:8" ht="30" hidden="1" customHeight="1" x14ac:dyDescent="0.3">
      <c r="A539" s="44">
        <f t="shared" si="11"/>
        <v>529</v>
      </c>
      <c r="B539" s="8" t="str">
        <f>CONCATENATE(Employees[[#This Row],[Lastname]]," ",Employees[[#This Row],[Firstname]], " ",LEFT(Employees[[#This Row],[Middlename]],1),IF(ISBLANK(Employees[[#This Row],[Middlename]])," ","."))</f>
        <v>SUMAGUI MARISSA D.</v>
      </c>
      <c r="C539" s="8" t="s">
        <v>317</v>
      </c>
      <c r="D539" s="8" t="s">
        <v>185</v>
      </c>
      <c r="E539" s="8" t="s">
        <v>100</v>
      </c>
      <c r="F539" s="8" t="s">
        <v>198</v>
      </c>
      <c r="G539" s="18" t="s">
        <v>2008</v>
      </c>
      <c r="H539" s="8" t="s">
        <v>273</v>
      </c>
    </row>
    <row r="540" spans="1:8" ht="30" hidden="1" customHeight="1" x14ac:dyDescent="0.3">
      <c r="A540" s="44">
        <f t="shared" si="11"/>
        <v>530</v>
      </c>
      <c r="B540" s="8" t="str">
        <f>CONCATENATE(Employees[[#This Row],[Lastname]]," ",Employees[[#This Row],[Firstname]], " ",LEFT(Employees[[#This Row],[Middlename]],1),IF(ISBLANK(Employees[[#This Row],[Middlename]])," ","."))</f>
        <v xml:space="preserve">SUMAONG DANILO  </v>
      </c>
      <c r="C540" s="8" t="s">
        <v>308</v>
      </c>
      <c r="D540" s="8" t="s">
        <v>309</v>
      </c>
      <c r="E540" s="8"/>
      <c r="F540" s="8" t="s">
        <v>310</v>
      </c>
      <c r="G540" s="18" t="s">
        <v>2008</v>
      </c>
      <c r="H540" s="8" t="s">
        <v>311</v>
      </c>
    </row>
    <row r="541" spans="1:8" ht="30" hidden="1" customHeight="1" x14ac:dyDescent="0.3">
      <c r="A541" s="44">
        <f t="shared" si="11"/>
        <v>531</v>
      </c>
      <c r="B541" s="8" t="str">
        <f>CONCATENATE(Employees[[#This Row],[Lastname]]," ",Employees[[#This Row],[Firstname]], " ",LEFT(Employees[[#This Row],[Middlename]],1),IF(ISBLANK(Employees[[#This Row],[Middlename]])," ","."))</f>
        <v>SUÑIGA CARLOS J.</v>
      </c>
      <c r="C541" s="8" t="s">
        <v>137</v>
      </c>
      <c r="D541" s="8" t="s">
        <v>138</v>
      </c>
      <c r="E541" s="8" t="s">
        <v>193</v>
      </c>
      <c r="F541" s="8" t="s">
        <v>140</v>
      </c>
      <c r="G541" s="8" t="s">
        <v>2008</v>
      </c>
      <c r="H541" s="8" t="s">
        <v>141</v>
      </c>
    </row>
    <row r="542" spans="1:8" ht="30" hidden="1" customHeight="1" x14ac:dyDescent="0.3">
      <c r="A542" s="44">
        <f t="shared" si="11"/>
        <v>532</v>
      </c>
      <c r="B542" s="8" t="str">
        <f>CONCATENATE(Employees[[#This Row],[Lastname]]," ",Employees[[#This Row],[Firstname]], " ",LEFT(Employees[[#This Row],[Middlename]],1),IF(ISBLANK(Employees[[#This Row],[Middlename]])," ","."))</f>
        <v>SUSA NANETE B.</v>
      </c>
      <c r="C542" s="8" t="s">
        <v>799</v>
      </c>
      <c r="D542" s="8" t="s">
        <v>800</v>
      </c>
      <c r="E542" s="8" t="s">
        <v>145</v>
      </c>
      <c r="F542" s="8" t="s">
        <v>801</v>
      </c>
      <c r="G542" s="18" t="s">
        <v>2008</v>
      </c>
      <c r="H542" s="8" t="s">
        <v>97</v>
      </c>
    </row>
    <row r="543" spans="1:8" ht="30" hidden="1" customHeight="1" x14ac:dyDescent="0.3">
      <c r="A543" s="44">
        <f t="shared" si="11"/>
        <v>533</v>
      </c>
      <c r="B543" s="8" t="str">
        <f>CONCATENATE(Employees[[#This Row],[Lastname]]," ",Employees[[#This Row],[Firstname]], " ",LEFT(Employees[[#This Row],[Middlename]],1),IF(ISBLANK(Employees[[#This Row],[Middlename]])," ","."))</f>
        <v>TAMAYO MARIA ELLAINE III B.</v>
      </c>
      <c r="C543" s="8" t="s">
        <v>1061</v>
      </c>
      <c r="D543" s="8" t="s">
        <v>1062</v>
      </c>
      <c r="E543" s="8" t="s">
        <v>881</v>
      </c>
      <c r="F543" s="8" t="s">
        <v>198</v>
      </c>
      <c r="G543" s="18" t="s">
        <v>2008</v>
      </c>
      <c r="H543" s="18" t="s">
        <v>103</v>
      </c>
    </row>
    <row r="544" spans="1:8" ht="30" hidden="1" customHeight="1" x14ac:dyDescent="0.3">
      <c r="A544" s="44">
        <f t="shared" si="11"/>
        <v>534</v>
      </c>
      <c r="B544" s="8" t="str">
        <f>CONCATENATE(Employees[[#This Row],[Lastname]]," ",Employees[[#This Row],[Firstname]], " ",LEFT(Employees[[#This Row],[Middlename]],1),IF(ISBLANK(Employees[[#This Row],[Middlename]])," ","."))</f>
        <v>TAÑEDO MARIA EVELYN C.</v>
      </c>
      <c r="C544" s="8" t="s">
        <v>613</v>
      </c>
      <c r="D544" s="8" t="s">
        <v>614</v>
      </c>
      <c r="E544" s="8" t="s">
        <v>1332</v>
      </c>
      <c r="F544" s="8" t="s">
        <v>125</v>
      </c>
      <c r="G544" s="18" t="s">
        <v>2008</v>
      </c>
      <c r="H544" s="18" t="s">
        <v>182</v>
      </c>
    </row>
    <row r="545" spans="1:8" ht="30" hidden="1" customHeight="1" x14ac:dyDescent="0.3">
      <c r="A545" s="44">
        <f t="shared" si="11"/>
        <v>535</v>
      </c>
      <c r="B545" s="8" t="str">
        <f>CONCATENATE(Employees[[#This Row],[Lastname]]," ",Employees[[#This Row],[Firstname]], " ",LEFT(Employees[[#This Row],[Middlename]],1),IF(ISBLANK(Employees[[#This Row],[Middlename]])," ","."))</f>
        <v xml:space="preserve">TAPAY EDWARD  </v>
      </c>
      <c r="C545" s="8" t="s">
        <v>1686</v>
      </c>
      <c r="D545" s="8" t="s">
        <v>1687</v>
      </c>
      <c r="E545" s="8"/>
      <c r="F545" s="8" t="s">
        <v>1295</v>
      </c>
      <c r="G545" s="18" t="s">
        <v>1295</v>
      </c>
      <c r="H545" s="18" t="s">
        <v>291</v>
      </c>
    </row>
    <row r="546" spans="1:8" ht="30" hidden="1" customHeight="1" x14ac:dyDescent="0.3">
      <c r="A546" s="44">
        <f t="shared" si="11"/>
        <v>536</v>
      </c>
      <c r="B546" s="8" t="str">
        <f>CONCATENATE(Employees[[#This Row],[Lastname]]," ",Employees[[#This Row],[Firstname]], " ",LEFT(Employees[[#This Row],[Middlename]],1),IF(ISBLANK(Employees[[#This Row],[Middlename]])," ","."))</f>
        <v>TIBAYAN EUFEMIA O.</v>
      </c>
      <c r="C546" s="8" t="s">
        <v>956</v>
      </c>
      <c r="D546" s="8" t="s">
        <v>1688</v>
      </c>
      <c r="E546" s="8" t="s">
        <v>495</v>
      </c>
      <c r="F546" s="8" t="s">
        <v>1295</v>
      </c>
      <c r="G546" s="18" t="s">
        <v>1295</v>
      </c>
      <c r="H546" s="8" t="s">
        <v>135</v>
      </c>
    </row>
    <row r="547" spans="1:8" ht="30" hidden="1" customHeight="1" x14ac:dyDescent="0.3">
      <c r="A547" s="44">
        <f t="shared" si="11"/>
        <v>537</v>
      </c>
      <c r="B547" s="8" t="str">
        <f>CONCATENATE(Employees[[#This Row],[Lastname]]," ",Employees[[#This Row],[Firstname]], " ",LEFT(Employees[[#This Row],[Middlename]],1),IF(ISBLANK(Employees[[#This Row],[Middlename]])," ","."))</f>
        <v>TIMPLE ALLAN R.</v>
      </c>
      <c r="C547" s="8" t="s">
        <v>1689</v>
      </c>
      <c r="D547" s="8" t="s">
        <v>1439</v>
      </c>
      <c r="E547" s="8" t="s">
        <v>675</v>
      </c>
      <c r="F547" s="8" t="s">
        <v>1295</v>
      </c>
      <c r="G547" s="18" t="s">
        <v>1295</v>
      </c>
      <c r="H547" s="8" t="s">
        <v>1717</v>
      </c>
    </row>
    <row r="548" spans="1:8" ht="30" hidden="1" customHeight="1" x14ac:dyDescent="0.3">
      <c r="A548" s="44">
        <f t="shared" si="11"/>
        <v>538</v>
      </c>
      <c r="B548" s="8" t="str">
        <f>CONCATENATE(Employees[[#This Row],[Lastname]]," ",Employees[[#This Row],[Firstname]], " ",LEFT(Employees[[#This Row],[Middlename]],1),IF(ISBLANK(Employees[[#This Row],[Middlename]])," ","."))</f>
        <v>TINAZA JHOANNA MARIE D.</v>
      </c>
      <c r="C548" s="8" t="s">
        <v>1690</v>
      </c>
      <c r="D548" s="8" t="s">
        <v>1691</v>
      </c>
      <c r="E548" s="8" t="s">
        <v>100</v>
      </c>
      <c r="F548" s="8" t="s">
        <v>1295</v>
      </c>
      <c r="G548" s="18" t="s">
        <v>1295</v>
      </c>
      <c r="H548" s="8" t="s">
        <v>97</v>
      </c>
    </row>
    <row r="549" spans="1:8" ht="30" hidden="1" customHeight="1" x14ac:dyDescent="0.3">
      <c r="A549" s="44">
        <f t="shared" si="11"/>
        <v>539</v>
      </c>
      <c r="B549" s="8" t="str">
        <f>CONCATENATE(Employees[[#This Row],[Lastname]]," ",Employees[[#This Row],[Firstname]], " ",LEFT(Employees[[#This Row],[Middlename]],1),IF(ISBLANK(Employees[[#This Row],[Middlename]])," ","."))</f>
        <v>TOLENTINO CAROLINA E.</v>
      </c>
      <c r="C549" s="8" t="s">
        <v>283</v>
      </c>
      <c r="D549" s="8" t="s">
        <v>545</v>
      </c>
      <c r="E549" s="8" t="s">
        <v>960</v>
      </c>
      <c r="F549" s="8" t="s">
        <v>198</v>
      </c>
      <c r="G549" s="18" t="s">
        <v>2008</v>
      </c>
      <c r="H549" s="8" t="s">
        <v>540</v>
      </c>
    </row>
    <row r="550" spans="1:8" ht="30" hidden="1" customHeight="1" x14ac:dyDescent="0.3">
      <c r="A550" s="44">
        <f t="shared" si="11"/>
        <v>540</v>
      </c>
      <c r="B550" s="8" t="str">
        <f>CONCATENATE(Employees[[#This Row],[Lastname]]," ",Employees[[#This Row],[Firstname]], " ",LEFT(Employees[[#This Row],[Middlename]],1),IF(ISBLANK(Employees[[#This Row],[Middlename]])," ","."))</f>
        <v>TOLENTINO FE M.</v>
      </c>
      <c r="C550" s="8" t="s">
        <v>283</v>
      </c>
      <c r="D550" s="8" t="s">
        <v>284</v>
      </c>
      <c r="E550" s="8" t="s">
        <v>84</v>
      </c>
      <c r="F550" s="8" t="s">
        <v>125</v>
      </c>
      <c r="G550" s="18" t="s">
        <v>2008</v>
      </c>
      <c r="H550" s="8" t="s">
        <v>199</v>
      </c>
    </row>
    <row r="551" spans="1:8" ht="30" hidden="1" customHeight="1" x14ac:dyDescent="0.3">
      <c r="A551" s="44">
        <f t="shared" si="11"/>
        <v>541</v>
      </c>
      <c r="B551" s="8" t="str">
        <f>CONCATENATE(Employees[[#This Row],[Lastname]]," ",Employees[[#This Row],[Firstname]], " ",LEFT(Employees[[#This Row],[Middlename]],1),IF(ISBLANK(Employees[[#This Row],[Middlename]])," ","."))</f>
        <v>TOPACIO ABEGAIL P.</v>
      </c>
      <c r="C551" s="8" t="s">
        <v>1303</v>
      </c>
      <c r="D551" s="8" t="s">
        <v>1304</v>
      </c>
      <c r="E551" s="8" t="s">
        <v>176</v>
      </c>
      <c r="F551" s="8" t="s">
        <v>1723</v>
      </c>
      <c r="G551" s="18" t="s">
        <v>1295</v>
      </c>
      <c r="H551" s="18" t="s">
        <v>97</v>
      </c>
    </row>
    <row r="552" spans="1:8" ht="30" hidden="1" customHeight="1" x14ac:dyDescent="0.3">
      <c r="A552" s="44">
        <f t="shared" si="11"/>
        <v>542</v>
      </c>
      <c r="B552" s="8" t="str">
        <f>CONCATENATE(Employees[[#This Row],[Lastname]]," ",Employees[[#This Row],[Firstname]], " ",LEFT(Employees[[#This Row],[Middlename]],1),IF(ISBLANK(Employees[[#This Row],[Middlename]])," ","."))</f>
        <v>TOPACIO ABEGAIL P.</v>
      </c>
      <c r="C552" s="8" t="s">
        <v>1303</v>
      </c>
      <c r="D552" s="8" t="s">
        <v>1304</v>
      </c>
      <c r="E552" s="8" t="s">
        <v>176</v>
      </c>
      <c r="F552" s="8" t="s">
        <v>192</v>
      </c>
      <c r="G552" s="8" t="s">
        <v>2008</v>
      </c>
      <c r="H552" s="8" t="s">
        <v>97</v>
      </c>
    </row>
    <row r="553" spans="1:8" ht="30" hidden="1" customHeight="1" x14ac:dyDescent="0.3">
      <c r="A553" s="44">
        <f t="shared" si="11"/>
        <v>543</v>
      </c>
      <c r="B553" s="8" t="str">
        <f>CONCATENATE(Employees[[#This Row],[Lastname]]," ",Employees[[#This Row],[Firstname]], " ",LEFT(Employees[[#This Row],[Middlename]],1),IF(ISBLANK(Employees[[#This Row],[Middlename]])," ","."))</f>
        <v>TORRES DINAH G.</v>
      </c>
      <c r="C553" s="8" t="s">
        <v>463</v>
      </c>
      <c r="D553" s="8" t="s">
        <v>807</v>
      </c>
      <c r="E553" s="8" t="s">
        <v>366</v>
      </c>
      <c r="F553" s="8" t="s">
        <v>808</v>
      </c>
      <c r="G553" s="18" t="s">
        <v>2008</v>
      </c>
      <c r="H553" s="8" t="s">
        <v>369</v>
      </c>
    </row>
    <row r="554" spans="1:8" ht="30" hidden="1" customHeight="1" x14ac:dyDescent="0.3">
      <c r="A554" s="44">
        <f t="shared" si="11"/>
        <v>544</v>
      </c>
      <c r="B554" s="8" t="str">
        <f>CONCATENATE(Employees[[#This Row],[Lastname]]," ",Employees[[#This Row],[Firstname]], " ",LEFT(Employees[[#This Row],[Middlename]],1),IF(ISBLANK(Employees[[#This Row],[Middlename]])," ","."))</f>
        <v>TORRES MOISES Q.</v>
      </c>
      <c r="C554" s="8" t="s">
        <v>463</v>
      </c>
      <c r="D554" s="8" t="s">
        <v>1692</v>
      </c>
      <c r="E554" s="8" t="s">
        <v>279</v>
      </c>
      <c r="F554" s="8" t="s">
        <v>1295</v>
      </c>
      <c r="G554" s="18" t="s">
        <v>1295</v>
      </c>
      <c r="H554" s="8" t="s">
        <v>593</v>
      </c>
    </row>
    <row r="555" spans="1:8" ht="30" hidden="1" customHeight="1" x14ac:dyDescent="0.3">
      <c r="A555" s="44">
        <f t="shared" si="11"/>
        <v>545</v>
      </c>
      <c r="B555" s="8" t="str">
        <f>CONCATENATE(Employees[[#This Row],[Lastname]]," ",Employees[[#This Row],[Firstname]], " ",LEFT(Employees[[#This Row],[Middlename]],1),IF(ISBLANK(Employees[[#This Row],[Middlename]])," ","."))</f>
        <v>TORRES SONIA M.</v>
      </c>
      <c r="C555" s="8" t="s">
        <v>463</v>
      </c>
      <c r="D555" s="8" t="s">
        <v>464</v>
      </c>
      <c r="E555" s="8" t="s">
        <v>84</v>
      </c>
      <c r="F555" s="8" t="s">
        <v>465</v>
      </c>
      <c r="G555" s="18" t="s">
        <v>2008</v>
      </c>
      <c r="H555" s="8" t="s">
        <v>466</v>
      </c>
    </row>
    <row r="556" spans="1:8" ht="30" hidden="1" customHeight="1" x14ac:dyDescent="0.3">
      <c r="A556" s="44">
        <f t="shared" si="11"/>
        <v>546</v>
      </c>
      <c r="B556" s="8" t="str">
        <f>CONCATENATE(Employees[[#This Row],[Lastname]]," ",Employees[[#This Row],[Firstname]], " ",LEFT(Employees[[#This Row],[Middlename]],1),IF(ISBLANK(Employees[[#This Row],[Middlename]])," ","."))</f>
        <v>TULIAO FLORDELIZA M.</v>
      </c>
      <c r="C556" s="8" t="s">
        <v>953</v>
      </c>
      <c r="D556" s="8" t="s">
        <v>356</v>
      </c>
      <c r="E556" s="8" t="s">
        <v>84</v>
      </c>
      <c r="F556" s="8" t="s">
        <v>120</v>
      </c>
      <c r="G556" s="18" t="s">
        <v>2008</v>
      </c>
      <c r="H556" s="8" t="s">
        <v>442</v>
      </c>
    </row>
    <row r="557" spans="1:8" ht="30" hidden="1" customHeight="1" x14ac:dyDescent="0.3">
      <c r="A557" s="44">
        <f t="shared" si="11"/>
        <v>547</v>
      </c>
      <c r="B557" s="8" t="str">
        <f>CONCATENATE(Employees[[#This Row],[Lastname]]," ",Employees[[#This Row],[Firstname]], " ",LEFT(Employees[[#This Row],[Middlename]],1),IF(ISBLANK(Employees[[#This Row],[Middlename]])," ","."))</f>
        <v>UNTALAN DIVINA R.</v>
      </c>
      <c r="C557" s="8" t="s">
        <v>661</v>
      </c>
      <c r="D557" s="8" t="s">
        <v>662</v>
      </c>
      <c r="E557" s="8" t="s">
        <v>333</v>
      </c>
      <c r="F557" s="8" t="s">
        <v>198</v>
      </c>
      <c r="G557" s="18" t="s">
        <v>2008</v>
      </c>
      <c r="H557" s="8" t="s">
        <v>103</v>
      </c>
    </row>
    <row r="558" spans="1:8" ht="30" hidden="1" customHeight="1" x14ac:dyDescent="0.3">
      <c r="A558" s="44">
        <f t="shared" si="11"/>
        <v>548</v>
      </c>
      <c r="B558" s="8" t="str">
        <f>CONCATENATE(Employees[[#This Row],[Lastname]]," ",Employees[[#This Row],[Firstname]], " ",LEFT(Employees[[#This Row],[Middlename]],1),IF(ISBLANK(Employees[[#This Row],[Middlename]])," ","."))</f>
        <v>VALDEZ JACKILYN A.</v>
      </c>
      <c r="C558" s="8" t="s">
        <v>1310</v>
      </c>
      <c r="D558" s="8" t="s">
        <v>1693</v>
      </c>
      <c r="E558" s="8" t="s">
        <v>1694</v>
      </c>
      <c r="F558" s="8" t="s">
        <v>1295</v>
      </c>
      <c r="G558" s="18" t="s">
        <v>1295</v>
      </c>
      <c r="H558" s="8" t="s">
        <v>199</v>
      </c>
    </row>
    <row r="559" spans="1:8" ht="30" hidden="1" customHeight="1" x14ac:dyDescent="0.3">
      <c r="A559" s="44">
        <f t="shared" si="11"/>
        <v>549</v>
      </c>
      <c r="B559" s="8" t="str">
        <f>CONCATENATE(Employees[[#This Row],[Lastname]]," ",Employees[[#This Row],[Firstname]], " ",LEFT(Employees[[#This Row],[Middlename]],1),IF(ISBLANK(Employees[[#This Row],[Middlename]])," ","."))</f>
        <v>VARGAS ARNOLD A.</v>
      </c>
      <c r="C559" s="8" t="s">
        <v>787</v>
      </c>
      <c r="D559" s="8" t="s">
        <v>1403</v>
      </c>
      <c r="E559" s="8" t="s">
        <v>88</v>
      </c>
      <c r="F559" s="8" t="s">
        <v>1295</v>
      </c>
      <c r="G559" s="18" t="s">
        <v>1295</v>
      </c>
      <c r="H559" s="8" t="s">
        <v>97</v>
      </c>
    </row>
    <row r="560" spans="1:8" ht="30" hidden="1" customHeight="1" x14ac:dyDescent="0.3">
      <c r="A560" s="44">
        <f t="shared" si="11"/>
        <v>550</v>
      </c>
      <c r="B560" s="8" t="str">
        <f>CONCATENATE(Employees[[#This Row],[Lastname]]," ",Employees[[#This Row],[Firstname]], " ",LEFT(Employees[[#This Row],[Middlename]],1),IF(ISBLANK(Employees[[#This Row],[Middlename]])," ","."))</f>
        <v>VARGAS MELINDA M.</v>
      </c>
      <c r="C560" s="8" t="s">
        <v>787</v>
      </c>
      <c r="D560" s="8" t="s">
        <v>506</v>
      </c>
      <c r="E560" s="8" t="s">
        <v>1695</v>
      </c>
      <c r="F560" s="8" t="s">
        <v>1295</v>
      </c>
      <c r="G560" s="18" t="s">
        <v>1295</v>
      </c>
      <c r="H560" s="8" t="s">
        <v>213</v>
      </c>
    </row>
    <row r="561" spans="1:8" ht="30" hidden="1" customHeight="1" x14ac:dyDescent="0.3">
      <c r="A561" s="44">
        <f t="shared" si="11"/>
        <v>551</v>
      </c>
      <c r="B561" s="8" t="str">
        <f>CONCATENATE(Employees[[#This Row],[Lastname]]," ",Employees[[#This Row],[Firstname]], " ",LEFT(Employees[[#This Row],[Middlename]],1),IF(ISBLANK(Employees[[#This Row],[Middlename]])," ","."))</f>
        <v xml:space="preserve">VASQUEZ JAYSON  </v>
      </c>
      <c r="C561" s="8" t="s">
        <v>1696</v>
      </c>
      <c r="D561" s="8" t="s">
        <v>1697</v>
      </c>
      <c r="E561" s="8"/>
      <c r="F561" s="8" t="s">
        <v>1712</v>
      </c>
      <c r="G561" s="18" t="s">
        <v>1712</v>
      </c>
      <c r="H561" s="8" t="s">
        <v>1713</v>
      </c>
    </row>
    <row r="562" spans="1:8" ht="30" hidden="1" customHeight="1" x14ac:dyDescent="0.3">
      <c r="A562" s="44">
        <f t="shared" si="11"/>
        <v>552</v>
      </c>
      <c r="B562" s="8" t="str">
        <f>CONCATENATE(Employees[[#This Row],[Lastname]]," ",Employees[[#This Row],[Firstname]], " ",LEFT(Employees[[#This Row],[Middlename]],1),IF(ISBLANK(Employees[[#This Row],[Middlename]])," ","."))</f>
        <v>VELUZ DORMILUNA E.</v>
      </c>
      <c r="C562" s="8" t="s">
        <v>379</v>
      </c>
      <c r="D562" s="8" t="s">
        <v>380</v>
      </c>
      <c r="E562" s="8" t="s">
        <v>803</v>
      </c>
      <c r="F562" s="8" t="s">
        <v>382</v>
      </c>
      <c r="G562" s="18" t="s">
        <v>2008</v>
      </c>
      <c r="H562" s="8" t="s">
        <v>369</v>
      </c>
    </row>
    <row r="563" spans="1:8" ht="30" hidden="1" customHeight="1" x14ac:dyDescent="0.3">
      <c r="A563" s="44">
        <f t="shared" si="11"/>
        <v>553</v>
      </c>
      <c r="B563" s="8" t="str">
        <f>CONCATENATE(Employees[[#This Row],[Lastname]]," ",Employees[[#This Row],[Firstname]], " ",LEFT(Employees[[#This Row],[Middlename]],1),IF(ISBLANK(Employees[[#This Row],[Middlename]])," ","."))</f>
        <v>VERGARA ANACIETA M.</v>
      </c>
      <c r="C563" s="8" t="s">
        <v>726</v>
      </c>
      <c r="D563" s="8" t="s">
        <v>739</v>
      </c>
      <c r="E563" s="8" t="s">
        <v>84</v>
      </c>
      <c r="F563" s="8" t="s">
        <v>212</v>
      </c>
      <c r="G563" s="18" t="s">
        <v>2008</v>
      </c>
      <c r="H563" s="8" t="s">
        <v>213</v>
      </c>
    </row>
    <row r="564" spans="1:8" ht="30" hidden="1" customHeight="1" x14ac:dyDescent="0.3">
      <c r="A564" s="44">
        <f t="shared" si="11"/>
        <v>554</v>
      </c>
      <c r="B564" s="8" t="str">
        <f>CONCATENATE(Employees[[#This Row],[Lastname]]," ",Employees[[#This Row],[Firstname]], " ",LEFT(Employees[[#This Row],[Middlename]],1),IF(ISBLANK(Employees[[#This Row],[Middlename]])," ","."))</f>
        <v>VERGARA CATHERINE R.</v>
      </c>
      <c r="C564" s="8" t="s">
        <v>726</v>
      </c>
      <c r="D564" s="8" t="s">
        <v>1167</v>
      </c>
      <c r="E564" s="8" t="s">
        <v>333</v>
      </c>
      <c r="F564" s="8" t="s">
        <v>212</v>
      </c>
      <c r="G564" s="18" t="s">
        <v>2008</v>
      </c>
      <c r="H564" s="8" t="s">
        <v>213</v>
      </c>
    </row>
    <row r="565" spans="1:8" ht="30" hidden="1" customHeight="1" x14ac:dyDescent="0.3">
      <c r="A565" s="44">
        <f t="shared" si="11"/>
        <v>555</v>
      </c>
      <c r="B565" s="8" t="str">
        <f>CONCATENATE(Employees[[#This Row],[Lastname]]," ",Employees[[#This Row],[Firstname]], " ",LEFT(Employees[[#This Row],[Middlename]],1),IF(ISBLANK(Employees[[#This Row],[Middlename]])," ","."))</f>
        <v>VERGARA ESTELITA A.</v>
      </c>
      <c r="C565" s="8" t="s">
        <v>726</v>
      </c>
      <c r="D565" s="8" t="s">
        <v>424</v>
      </c>
      <c r="E565" s="8" t="s">
        <v>88</v>
      </c>
      <c r="F565" s="8" t="s">
        <v>1295</v>
      </c>
      <c r="G565" s="18" t="s">
        <v>1295</v>
      </c>
      <c r="H565" s="8" t="s">
        <v>97</v>
      </c>
    </row>
    <row r="566" spans="1:8" ht="30" hidden="1" customHeight="1" x14ac:dyDescent="0.3">
      <c r="A566" s="44">
        <f t="shared" si="11"/>
        <v>556</v>
      </c>
      <c r="B566" s="8" t="str">
        <f>CONCATENATE(Employees[[#This Row],[Lastname]]," ",Employees[[#This Row],[Firstname]], " ",LEFT(Employees[[#This Row],[Middlename]],1),IF(ISBLANK(Employees[[#This Row],[Middlename]])," ","."))</f>
        <v>VERGARA TERESITA J.</v>
      </c>
      <c r="C566" s="8" t="s">
        <v>726</v>
      </c>
      <c r="D566" s="8" t="s">
        <v>428</v>
      </c>
      <c r="E566" s="8" t="s">
        <v>139</v>
      </c>
      <c r="F566" s="8" t="s">
        <v>120</v>
      </c>
      <c r="G566" s="18" t="s">
        <v>2008</v>
      </c>
      <c r="H566" s="8" t="s">
        <v>97</v>
      </c>
    </row>
    <row r="567" spans="1:8" ht="30" hidden="1" customHeight="1" x14ac:dyDescent="0.3">
      <c r="A567" s="44">
        <f t="shared" si="11"/>
        <v>557</v>
      </c>
      <c r="B567" s="8" t="str">
        <f>CONCATENATE(Employees[[#This Row],[Lastname]]," ",Employees[[#This Row],[Firstname]], " ",LEFT(Employees[[#This Row],[Middlename]],1),IF(ISBLANK(Employees[[#This Row],[Middlename]])," ","."))</f>
        <v>VIDA CHARMAINE R.</v>
      </c>
      <c r="C567" s="8" t="s">
        <v>1088</v>
      </c>
      <c r="D567" s="8" t="s">
        <v>1089</v>
      </c>
      <c r="E567" s="8" t="s">
        <v>1090</v>
      </c>
      <c r="F567" s="8" t="s">
        <v>125</v>
      </c>
      <c r="G567" s="18" t="s">
        <v>2008</v>
      </c>
      <c r="H567" s="8" t="s">
        <v>126</v>
      </c>
    </row>
    <row r="568" spans="1:8" ht="30" hidden="1" customHeight="1" x14ac:dyDescent="0.3">
      <c r="A568" s="44">
        <f t="shared" si="11"/>
        <v>558</v>
      </c>
      <c r="B568" s="8" t="str">
        <f>CONCATENATE(Employees[[#This Row],[Lastname]]," ",Employees[[#This Row],[Firstname]], " ",LEFT(Employees[[#This Row],[Middlename]],1),IF(ISBLANK(Employees[[#This Row],[Middlename]])," ","."))</f>
        <v>VIDALLO WINNIE R.</v>
      </c>
      <c r="C568" s="8" t="s">
        <v>412</v>
      </c>
      <c r="D568" s="8" t="s">
        <v>413</v>
      </c>
      <c r="E568" s="8" t="s">
        <v>333</v>
      </c>
      <c r="F568" s="8" t="s">
        <v>393</v>
      </c>
      <c r="G568" s="8" t="s">
        <v>2008</v>
      </c>
      <c r="H568" s="8" t="s">
        <v>103</v>
      </c>
    </row>
    <row r="569" spans="1:8" ht="30" hidden="1" customHeight="1" x14ac:dyDescent="0.3">
      <c r="A569" s="44">
        <f t="shared" si="11"/>
        <v>559</v>
      </c>
      <c r="B569" s="8" t="str">
        <f>CONCATENATE(Employees[[#This Row],[Lastname]]," ",Employees[[#This Row],[Firstname]], " ",LEFT(Employees[[#This Row],[Middlename]],1),IF(ISBLANK(Employees[[#This Row],[Middlename]])," ","."))</f>
        <v>VIDAMO ROXANNE D.</v>
      </c>
      <c r="C569" s="8" t="s">
        <v>865</v>
      </c>
      <c r="D569" s="8" t="s">
        <v>1698</v>
      </c>
      <c r="E569" s="8" t="s">
        <v>119</v>
      </c>
      <c r="F569" s="8" t="s">
        <v>1719</v>
      </c>
      <c r="G569" s="8" t="s">
        <v>1712</v>
      </c>
      <c r="H569" s="8" t="s">
        <v>1710</v>
      </c>
    </row>
    <row r="570" spans="1:8" ht="30" hidden="1" customHeight="1" x14ac:dyDescent="0.3">
      <c r="A570" s="44">
        <f t="shared" si="11"/>
        <v>560</v>
      </c>
      <c r="B570" s="8" t="str">
        <f>CONCATENATE(Employees[[#This Row],[Lastname]]," ",Employees[[#This Row],[Firstname]], " ",LEFT(Employees[[#This Row],[Middlename]],1),IF(ISBLANK(Employees[[#This Row],[Middlename]])," ","."))</f>
        <v>VILLANUEVA AVERRYLE NICOLE V.</v>
      </c>
      <c r="C570" s="8" t="s">
        <v>348</v>
      </c>
      <c r="D570" s="8" t="s">
        <v>1699</v>
      </c>
      <c r="E570" s="8" t="s">
        <v>1700</v>
      </c>
      <c r="F570" s="8" t="s">
        <v>1712</v>
      </c>
      <c r="G570" s="18" t="s">
        <v>1712</v>
      </c>
      <c r="H570" s="8" t="s">
        <v>135</v>
      </c>
    </row>
    <row r="571" spans="1:8" ht="30" hidden="1" customHeight="1" x14ac:dyDescent="0.3">
      <c r="A571" s="44">
        <f t="shared" si="11"/>
        <v>561</v>
      </c>
      <c r="B571" s="8" t="str">
        <f>CONCATENATE(Employees[[#This Row],[Lastname]]," ",Employees[[#This Row],[Firstname]], " ",LEFT(Employees[[#This Row],[Middlename]],1),IF(ISBLANK(Employees[[#This Row],[Middlename]])," ","."))</f>
        <v>VILLANUEVA DAVE RONILLO V.</v>
      </c>
      <c r="C571" s="8" t="s">
        <v>348</v>
      </c>
      <c r="D571" s="8" t="s">
        <v>1701</v>
      </c>
      <c r="E571" s="8" t="s">
        <v>726</v>
      </c>
      <c r="F571" s="8" t="s">
        <v>1295</v>
      </c>
      <c r="G571" s="18" t="s">
        <v>1295</v>
      </c>
      <c r="H571" s="8" t="s">
        <v>273</v>
      </c>
    </row>
    <row r="572" spans="1:8" ht="30" hidden="1" customHeight="1" x14ac:dyDescent="0.3">
      <c r="A572" s="44">
        <f t="shared" si="11"/>
        <v>562</v>
      </c>
      <c r="B572" s="8" t="str">
        <f>CONCATENATE(Employees[[#This Row],[Lastname]]," ",Employees[[#This Row],[Firstname]], " ",LEFT(Employees[[#This Row],[Middlename]],1),IF(ISBLANK(Employees[[#This Row],[Middlename]])," ","."))</f>
        <v>VILLANUEVA ISMAEL D.</v>
      </c>
      <c r="C572" s="8" t="s">
        <v>348</v>
      </c>
      <c r="D572" s="8" t="s">
        <v>1702</v>
      </c>
      <c r="E572" s="8" t="s">
        <v>119</v>
      </c>
      <c r="F572" s="8" t="s">
        <v>1295</v>
      </c>
      <c r="G572" s="18" t="s">
        <v>1295</v>
      </c>
      <c r="H572" s="8" t="s">
        <v>135</v>
      </c>
    </row>
    <row r="573" spans="1:8" ht="30" hidden="1" customHeight="1" x14ac:dyDescent="0.3">
      <c r="A573" s="44">
        <f t="shared" ref="A573:A585" si="12">A572+1</f>
        <v>563</v>
      </c>
      <c r="B573" s="8" t="str">
        <f>CONCATENATE(Employees[[#This Row],[Lastname]]," ",Employees[[#This Row],[Firstname]], " ",LEFT(Employees[[#This Row],[Middlename]],1),IF(ISBLANK(Employees[[#This Row],[Middlename]])," ","."))</f>
        <v>VILLANUEVA MARILYN L.</v>
      </c>
      <c r="C573" s="8" t="s">
        <v>348</v>
      </c>
      <c r="D573" s="8" t="s">
        <v>757</v>
      </c>
      <c r="E573" s="8" t="s">
        <v>229</v>
      </c>
      <c r="F573" s="8" t="s">
        <v>1295</v>
      </c>
      <c r="G573" s="18" t="s">
        <v>1295</v>
      </c>
      <c r="H573" s="8" t="s">
        <v>1713</v>
      </c>
    </row>
    <row r="574" spans="1:8" ht="30" hidden="1" customHeight="1" x14ac:dyDescent="0.3">
      <c r="A574" s="44">
        <f t="shared" si="12"/>
        <v>564</v>
      </c>
      <c r="B574" s="8" t="str">
        <f>CONCATENATE(Employees[[#This Row],[Lastname]]," ",Employees[[#This Row],[Firstname]], " ",LEFT(Employees[[#This Row],[Middlename]],1),IF(ISBLANK(Employees[[#This Row],[Middlename]])," ","."))</f>
        <v>VILLANUEVA MARIO A.</v>
      </c>
      <c r="C574" s="8" t="s">
        <v>348</v>
      </c>
      <c r="D574" s="8" t="s">
        <v>599</v>
      </c>
      <c r="E574" s="8" t="s">
        <v>222</v>
      </c>
      <c r="F574" s="18" t="s">
        <v>125</v>
      </c>
      <c r="G574" s="18" t="s">
        <v>2008</v>
      </c>
      <c r="H574" s="8" t="s">
        <v>1109</v>
      </c>
    </row>
    <row r="575" spans="1:8" ht="30" hidden="1" customHeight="1" x14ac:dyDescent="0.3">
      <c r="A575" s="44">
        <f t="shared" si="12"/>
        <v>565</v>
      </c>
      <c r="B575" s="8" t="str">
        <f>CONCATENATE(Employees[[#This Row],[Lastname]]," ",Employees[[#This Row],[Firstname]], " ",LEFT(Employees[[#This Row],[Middlename]],1),IF(ISBLANK(Employees[[#This Row],[Middlename]])," ","."))</f>
        <v>VILLANUEVA PABLO B.</v>
      </c>
      <c r="C575" s="8" t="s">
        <v>348</v>
      </c>
      <c r="D575" s="8" t="s">
        <v>349</v>
      </c>
      <c r="E575" s="8" t="s">
        <v>145</v>
      </c>
      <c r="F575" s="8" t="s">
        <v>198</v>
      </c>
      <c r="G575" s="18" t="s">
        <v>2008</v>
      </c>
      <c r="H575" s="8" t="s">
        <v>199</v>
      </c>
    </row>
    <row r="576" spans="1:8" ht="30" hidden="1" customHeight="1" x14ac:dyDescent="0.3">
      <c r="A576" s="44">
        <f t="shared" si="12"/>
        <v>566</v>
      </c>
      <c r="B576" s="8" t="str">
        <f>CONCATENATE(Employees[[#This Row],[Lastname]]," ",Employees[[#This Row],[Firstname]], " ",LEFT(Employees[[#This Row],[Middlename]],1),IF(ISBLANK(Employees[[#This Row],[Middlename]])," ","."))</f>
        <v>VILLANUEVA RICHELLE A.</v>
      </c>
      <c r="C576" s="8" t="s">
        <v>348</v>
      </c>
      <c r="D576" s="8" t="s">
        <v>1703</v>
      </c>
      <c r="E576" s="8" t="s">
        <v>666</v>
      </c>
      <c r="F576" s="8" t="s">
        <v>1295</v>
      </c>
      <c r="G576" s="18" t="s">
        <v>1295</v>
      </c>
      <c r="H576" s="8" t="s">
        <v>1713</v>
      </c>
    </row>
    <row r="577" spans="1:8" ht="30" hidden="1" customHeight="1" x14ac:dyDescent="0.3">
      <c r="A577" s="44">
        <f t="shared" si="12"/>
        <v>567</v>
      </c>
      <c r="B577" s="8" t="str">
        <f>CONCATENATE(Employees[[#This Row],[Lastname]]," ",Employees[[#This Row],[Firstname]], " ",LEFT(Employees[[#This Row],[Middlename]],1),IF(ISBLANK(Employees[[#This Row],[Middlename]])," ","."))</f>
        <v>VILLAPANDO JENITA M.</v>
      </c>
      <c r="C577" s="8" t="s">
        <v>1274</v>
      </c>
      <c r="D577" s="8" t="s">
        <v>1275</v>
      </c>
      <c r="E577" s="8" t="s">
        <v>692</v>
      </c>
      <c r="F577" s="8" t="s">
        <v>1276</v>
      </c>
      <c r="G577" s="8" t="s">
        <v>2008</v>
      </c>
      <c r="H577" s="8" t="s">
        <v>97</v>
      </c>
    </row>
    <row r="578" spans="1:8" ht="30" hidden="1" customHeight="1" x14ac:dyDescent="0.3">
      <c r="A578" s="44">
        <f t="shared" si="12"/>
        <v>568</v>
      </c>
      <c r="B578" s="8" t="str">
        <f>CONCATENATE(Employees[[#This Row],[Lastname]]," ",Employees[[#This Row],[Firstname]], " ",LEFT(Employees[[#This Row],[Middlename]],1),IF(ISBLANK(Employees[[#This Row],[Middlename]])," ","."))</f>
        <v xml:space="preserve">VILLARDO REY  </v>
      </c>
      <c r="C578" s="8" t="s">
        <v>1704</v>
      </c>
      <c r="D578" s="8" t="s">
        <v>1705</v>
      </c>
      <c r="E578" s="8"/>
      <c r="F578" s="8" t="s">
        <v>1295</v>
      </c>
      <c r="G578" s="18" t="s">
        <v>1295</v>
      </c>
      <c r="H578" s="8" t="s">
        <v>209</v>
      </c>
    </row>
    <row r="579" spans="1:8" ht="30" hidden="1" customHeight="1" x14ac:dyDescent="0.3">
      <c r="A579" s="44">
        <f t="shared" si="12"/>
        <v>569</v>
      </c>
      <c r="B579" s="8" t="str">
        <f>CONCATENATE(Employees[[#This Row],[Lastname]]," ",Employees[[#This Row],[Firstname]], " ",LEFT(Employees[[#This Row],[Middlename]],1),IF(ISBLANK(Employees[[#This Row],[Middlename]])," ","."))</f>
        <v>VILLAVIRAY MA. CANDELARIA D.</v>
      </c>
      <c r="C579" s="8" t="s">
        <v>680</v>
      </c>
      <c r="D579" s="8" t="s">
        <v>681</v>
      </c>
      <c r="E579" s="8" t="s">
        <v>119</v>
      </c>
      <c r="F579" s="8" t="s">
        <v>682</v>
      </c>
      <c r="G579" s="8" t="s">
        <v>2008</v>
      </c>
      <c r="H579" s="8" t="s">
        <v>199</v>
      </c>
    </row>
    <row r="580" spans="1:8" ht="30" hidden="1" customHeight="1" x14ac:dyDescent="0.3">
      <c r="A580" s="44">
        <f t="shared" si="12"/>
        <v>570</v>
      </c>
      <c r="B580" s="8" t="str">
        <f>CONCATENATE(Employees[[#This Row],[Lastname]]," ",Employees[[#This Row],[Firstname]], " ",LEFT(Employees[[#This Row],[Middlename]],1),IF(ISBLANK(Employees[[#This Row],[Middlename]])," ","."))</f>
        <v>VILLAVIRAY MAR CLYDE D.</v>
      </c>
      <c r="C580" s="8" t="s">
        <v>680</v>
      </c>
      <c r="D580" s="8" t="s">
        <v>687</v>
      </c>
      <c r="E580" s="8" t="s">
        <v>119</v>
      </c>
      <c r="F580" s="8" t="s">
        <v>688</v>
      </c>
      <c r="G580" s="8" t="s">
        <v>2008</v>
      </c>
      <c r="H580" s="8" t="s">
        <v>135</v>
      </c>
    </row>
    <row r="581" spans="1:8" ht="30" hidden="1" customHeight="1" x14ac:dyDescent="0.3">
      <c r="A581" s="44">
        <f t="shared" si="12"/>
        <v>571</v>
      </c>
      <c r="B581" s="8" t="str">
        <f>CONCATENATE(Employees[[#This Row],[Lastname]]," ",Employees[[#This Row],[Firstname]], " ",LEFT(Employees[[#This Row],[Middlename]],1),IF(ISBLANK(Employees[[#This Row],[Middlename]])," ","."))</f>
        <v>ZAFRA CHEYSSER A.</v>
      </c>
      <c r="C581" s="8" t="s">
        <v>1706</v>
      </c>
      <c r="D581" s="8" t="s">
        <v>1707</v>
      </c>
      <c r="E581" s="8" t="s">
        <v>1708</v>
      </c>
      <c r="F581" s="8" t="s">
        <v>1295</v>
      </c>
      <c r="G581" s="18" t="s">
        <v>1295</v>
      </c>
      <c r="H581" s="8" t="s">
        <v>1294</v>
      </c>
    </row>
    <row r="582" spans="1:8" ht="30" hidden="1" customHeight="1" x14ac:dyDescent="0.3">
      <c r="A582" s="44">
        <f t="shared" si="12"/>
        <v>572</v>
      </c>
      <c r="B582" s="8" t="str">
        <f>CONCATENATE(Employees[[#This Row],[Lastname]]," ",Employees[[#This Row],[Firstname]], " ",LEFT(Employees[[#This Row],[Middlename]],1),IF(ISBLANK(Employees[[#This Row],[Middlename]])," ","."))</f>
        <v>ZAFRA REYNANTE B.</v>
      </c>
      <c r="C582" s="8" t="s">
        <v>1706</v>
      </c>
      <c r="D582" s="8" t="s">
        <v>1709</v>
      </c>
      <c r="E582" s="8" t="s">
        <v>145</v>
      </c>
      <c r="F582" s="8" t="s">
        <v>1295</v>
      </c>
      <c r="G582" s="18" t="s">
        <v>1295</v>
      </c>
      <c r="H582" s="8" t="s">
        <v>1713</v>
      </c>
    </row>
    <row r="583" spans="1:8" ht="30" hidden="1" customHeight="1" x14ac:dyDescent="0.3">
      <c r="A583" s="44">
        <f t="shared" si="12"/>
        <v>573</v>
      </c>
      <c r="B583" s="8" t="str">
        <f>CONCATENATE(Employees[[#This Row],[Lastname]]," ",Employees[[#This Row],[Firstname]], " ",LEFT(Employees[[#This Row],[Middlename]],1),IF(ISBLANK(Employees[[#This Row],[Middlename]])," ","."))</f>
        <v>ZAFRA REYNANTE B.</v>
      </c>
      <c r="C583" s="8" t="s">
        <v>1706</v>
      </c>
      <c r="D583" s="8" t="s">
        <v>1709</v>
      </c>
      <c r="E583" s="8" t="s">
        <v>145</v>
      </c>
      <c r="F583" s="8" t="s">
        <v>1295</v>
      </c>
      <c r="G583" s="18" t="s">
        <v>1295</v>
      </c>
      <c r="H583" s="8" t="s">
        <v>1713</v>
      </c>
    </row>
    <row r="584" spans="1:8" ht="30" hidden="1" customHeight="1" x14ac:dyDescent="0.3">
      <c r="A584" s="44">
        <f t="shared" si="12"/>
        <v>574</v>
      </c>
      <c r="B584" s="8" t="str">
        <f>CONCATENATE(Employees[[#This Row],[Lastname]]," ",Employees[[#This Row],[Firstname]], " ",LEFT(Employees[[#This Row],[Middlename]],1),IF(ISBLANK(Employees[[#This Row],[Middlename]])," ","."))</f>
        <v>ZALDIVIA MIRIAM F.</v>
      </c>
      <c r="C584" s="8" t="s">
        <v>1072</v>
      </c>
      <c r="D584" s="8" t="s">
        <v>1073</v>
      </c>
      <c r="E584" s="8" t="s">
        <v>433</v>
      </c>
      <c r="F584" s="8" t="s">
        <v>125</v>
      </c>
      <c r="G584" s="18" t="s">
        <v>2008</v>
      </c>
      <c r="H584" s="8" t="s">
        <v>156</v>
      </c>
    </row>
    <row r="585" spans="1:8" ht="30" hidden="1" customHeight="1" x14ac:dyDescent="0.3">
      <c r="A585" s="44">
        <f t="shared" si="12"/>
        <v>575</v>
      </c>
      <c r="B585" s="8" t="str">
        <f>CONCATENATE(Employees[[#This Row],[Lastname]]," ",Employees[[#This Row],[Firstname]], " ",LEFT(Employees[[#This Row],[Middlename]],1),IF(ISBLANK(Employees[[#This Row],[Middlename]])," ","."))</f>
        <v>ZALDIVIA MIRIAM F.</v>
      </c>
      <c r="C585" s="8" t="s">
        <v>1072</v>
      </c>
      <c r="D585" s="8" t="s">
        <v>1073</v>
      </c>
      <c r="E585" s="8" t="s">
        <v>433</v>
      </c>
      <c r="F585" s="8" t="s">
        <v>125</v>
      </c>
      <c r="G585" s="18" t="s">
        <v>2008</v>
      </c>
      <c r="H585" s="8" t="s">
        <v>156</v>
      </c>
    </row>
  </sheetData>
  <sheetProtection formatColumns="0" selectLockedCells="1" selectUnlockedCells="1"/>
  <phoneticPr fontId="29" type="noConversion"/>
  <dataValidations xWindow="212" yWindow="713" count="1">
    <dataValidation allowBlank="1" showInputMessage="1" showErrorMessage="1" prompt="Employee names are in this column under this heading" sqref="B3:G585"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4" workbookViewId="0">
      <selection activeCell="B11" sqref="B11"/>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1108</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8"/>
    </row>
    <row r="15" spans="2:3" ht="30" customHeight="1" x14ac:dyDescent="0.3">
      <c r="B15" s="10"/>
      <c r="C15" s="8"/>
    </row>
    <row r="16" spans="2:3" ht="30" customHeight="1" x14ac:dyDescent="0.3">
      <c r="B16" s="10"/>
      <c r="C16" s="8"/>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454"/>
  <sheetViews>
    <sheetView showGridLines="0" workbookViewId="0">
      <selection activeCell="I7" sqref="I7"/>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2" spans="1:9" ht="16.5" x14ac:dyDescent="0.3"/>
    <row r="3" spans="1:9" ht="23.4" x14ac:dyDescent="0.3">
      <c r="B3" s="37" t="s">
        <v>962</v>
      </c>
      <c r="C3" s="40" t="s">
        <v>1263</v>
      </c>
    </row>
    <row r="5" spans="1:9" x14ac:dyDescent="0.3">
      <c r="A5" s="27" t="s">
        <v>947</v>
      </c>
      <c r="B5" s="27" t="s">
        <v>941</v>
      </c>
      <c r="C5" s="25" t="s">
        <v>85</v>
      </c>
      <c r="D5" s="27" t="s">
        <v>942</v>
      </c>
      <c r="E5" s="27" t="s">
        <v>943</v>
      </c>
      <c r="F5" s="27" t="s">
        <v>944</v>
      </c>
      <c r="G5" s="27" t="s">
        <v>945</v>
      </c>
      <c r="H5" s="27" t="s">
        <v>946</v>
      </c>
      <c r="I5" s="27" t="s">
        <v>963</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Employees'!B7),"",'List of Employees'!B7)</f>
        <v>ABENA WINNIE ROSE M.</v>
      </c>
      <c r="C8" s="25" t="str">
        <f>VLOOKUP(Table3[[#This Row],[EMPLOYEE NAME]],Employees[[Employee Name]:[Office]],6)</f>
        <v>REGULAR</v>
      </c>
      <c r="I8" s="27">
        <f>SUM(Table3[[#This Row],['# SICK LEAVE]:['#OTHERS]])</f>
        <v>0</v>
      </c>
    </row>
    <row r="9" spans="1:9" ht="29.4" customHeight="1" x14ac:dyDescent="0.3">
      <c r="A9">
        <f t="shared" si="0"/>
        <v>4</v>
      </c>
      <c r="B9" t="str">
        <f>IF(ISBLANK('List of Employees'!B8),"",'List of Employees'!B8)</f>
        <v xml:space="preserve">ABLANEDA ARMANDO  </v>
      </c>
      <c r="C9" s="25" t="str">
        <f>VLOOKUP(Table3[[#This Row],[EMPLOYEE NAME]],Employees[[Employee Name]:[Office]],6)</f>
        <v>CASUAL</v>
      </c>
      <c r="I9" s="27">
        <f>SUM(Table3[[#This Row],['# SICK LEAVE]:['#OTHERS]])</f>
        <v>0</v>
      </c>
    </row>
    <row r="10" spans="1:9" ht="29.4" customHeight="1" x14ac:dyDescent="0.3">
      <c r="A10">
        <f t="shared" si="0"/>
        <v>5</v>
      </c>
      <c r="B10" t="str">
        <f>IF(ISBLANK('List of Employees'!B9),"",'List of Employees'!B9)</f>
        <v>ACERON ANGELU V.</v>
      </c>
      <c r="C10" s="25" t="str">
        <f>VLOOKUP(Table3[[#This Row],[EMPLOYEE NAME]],Employees[[Employee Name]:[Office]],6)</f>
        <v>REGULAR</v>
      </c>
      <c r="I10" s="27">
        <f>SUM(Table3[[#This Row],['# SICK LEAVE]:['#OTHERS]])</f>
        <v>0</v>
      </c>
    </row>
    <row r="11" spans="1:9" ht="29.4" customHeight="1" x14ac:dyDescent="0.3">
      <c r="A11">
        <f t="shared" si="0"/>
        <v>6</v>
      </c>
      <c r="B11" t="str">
        <f>IF(ISBLANK('List of Employees'!B10),"",'List of Employees'!B10)</f>
        <v>ACERON ANGELU V.</v>
      </c>
      <c r="C11" s="25" t="str">
        <f>VLOOKUP(Table3[[#This Row],[EMPLOYEE NAME]],Employees[[Employee Name]:[Office]],6)</f>
        <v>REGULAR</v>
      </c>
      <c r="I11" s="27">
        <f>SUM(Table3[[#This Row],['# SICK LEAVE]:['#OTHERS]])</f>
        <v>0</v>
      </c>
    </row>
    <row r="12" spans="1:9" ht="29.4" customHeight="1" x14ac:dyDescent="0.3">
      <c r="A12">
        <f t="shared" si="0"/>
        <v>7</v>
      </c>
      <c r="B12" t="str">
        <f>IF(ISBLANK('List of Employees'!B11),"",'List of Employees'!B11)</f>
        <v>ACUB MA. MARILYN L.</v>
      </c>
      <c r="C12" s="25" t="str">
        <f>VLOOKUP(Table3[[#This Row],[EMPLOYEE NAME]],Employees[[Employee Name]:[Office]],6)</f>
        <v>CASUAL</v>
      </c>
      <c r="I12" s="27">
        <f>SUM(Table3[[#This Row],['# SICK LEAVE]:['#OTHERS]])</f>
        <v>0</v>
      </c>
    </row>
    <row r="13" spans="1:9" ht="29.4" customHeight="1" x14ac:dyDescent="0.3">
      <c r="A13">
        <f t="shared" si="0"/>
        <v>8</v>
      </c>
      <c r="B13" t="str">
        <f>IF(ISBLANK('List of Employees'!B12),"",'List of Employees'!B12)</f>
        <v>AGUIDO RAFAEL V.</v>
      </c>
      <c r="C13" s="25" t="str">
        <f>VLOOKUP(Table3[[#This Row],[EMPLOYEE NAME]],Employees[[Employee Name]:[Office]],6)</f>
        <v>REGULAR</v>
      </c>
      <c r="I13" s="27">
        <f>SUM(Table3[[#This Row],['# SICK LEAVE]:['#OTHERS]])</f>
        <v>0</v>
      </c>
    </row>
    <row r="14" spans="1:9" ht="29.4" customHeight="1" x14ac:dyDescent="0.3">
      <c r="A14">
        <f t="shared" si="0"/>
        <v>9</v>
      </c>
      <c r="B14" t="str">
        <f>IF(ISBLANK('List of Employees'!B13),"",'List of Employees'!B13)</f>
        <v>AGUSTIN MARIA LUISA F.</v>
      </c>
      <c r="C14" s="25" t="str">
        <f>VLOOKUP(Table3[[#This Row],[EMPLOYEE NAME]],Employees[[Employee Name]:[Office]],6)</f>
        <v>REGULAR</v>
      </c>
      <c r="I14" s="27">
        <f>SUM(Table3[[#This Row],['# SICK LEAVE]:['#OTHERS]])</f>
        <v>0</v>
      </c>
    </row>
    <row r="15" spans="1:9" ht="29.4" customHeight="1" x14ac:dyDescent="0.3">
      <c r="A15">
        <f t="shared" si="0"/>
        <v>10</v>
      </c>
      <c r="B15" t="str">
        <f>IF(ISBLANK('List of Employees'!B14),"",'List of Employees'!B14)</f>
        <v xml:space="preserve">ALBARRACIN ROLAND  </v>
      </c>
      <c r="C15" s="25" t="str">
        <f>VLOOKUP(Table3[[#This Row],[EMPLOYEE NAME]],Employees[[Employee Name]:[Office]],6)</f>
        <v>CASUAL</v>
      </c>
      <c r="I15" s="27">
        <f>SUM(Table3[[#This Row],['# SICK LEAVE]:['#OTHERS]])</f>
        <v>0</v>
      </c>
    </row>
    <row r="16" spans="1:9" ht="29.4" customHeight="1" x14ac:dyDescent="0.3">
      <c r="A16">
        <f t="shared" si="0"/>
        <v>11</v>
      </c>
      <c r="B16" t="str">
        <f>IF(ISBLANK('List of Employees'!B15),"",'List of Employees'!B15)</f>
        <v>ALCALA DANIEL P.</v>
      </c>
      <c r="C16" s="25" t="str">
        <f>VLOOKUP(Table3[[#This Row],[EMPLOYEE NAME]],Employees[[Employee Name]:[Office]],6)</f>
        <v>REGULAR</v>
      </c>
      <c r="I16" s="27">
        <f>SUM(Table3[[#This Row],['# SICK LEAVE]:['#OTHERS]])</f>
        <v>0</v>
      </c>
    </row>
    <row r="17" spans="1:9" ht="29.4" customHeight="1" x14ac:dyDescent="0.3">
      <c r="A17">
        <f t="shared" si="0"/>
        <v>12</v>
      </c>
      <c r="B17" t="str">
        <f>IF(ISBLANK('List of Employees'!B16),"",'List of Employees'!B16)</f>
        <v>ALCANTARA RIZALINA B.</v>
      </c>
      <c r="C17" s="25" t="str">
        <f>VLOOKUP(Table3[[#This Row],[EMPLOYEE NAME]],Employees[[Employee Name]:[Office]],6)</f>
        <v>REGULAR</v>
      </c>
      <c r="I17" s="27">
        <f>SUM(Table3[[#This Row],['# SICK LEAVE]:['#OTHERS]])</f>
        <v>0</v>
      </c>
    </row>
    <row r="18" spans="1:9" ht="29.4" customHeight="1" x14ac:dyDescent="0.3">
      <c r="A18">
        <f t="shared" si="0"/>
        <v>13</v>
      </c>
      <c r="B18" t="str">
        <f>IF(ISBLANK('List of Employees'!B17),"",'List of Employees'!B17)</f>
        <v>ALCAZAR AINEE JOY C.</v>
      </c>
      <c r="C18" s="25" t="str">
        <f>VLOOKUP(Table3[[#This Row],[EMPLOYEE NAME]],Employees[[Employee Name]:[Office]],6)</f>
        <v>REGULAR</v>
      </c>
      <c r="I18" s="27">
        <f>SUM(Table3[[#This Row],['# SICK LEAVE]:['#OTHERS]])</f>
        <v>0</v>
      </c>
    </row>
    <row r="19" spans="1:9" ht="29.4" customHeight="1" x14ac:dyDescent="0.3">
      <c r="A19">
        <f t="shared" si="0"/>
        <v>14</v>
      </c>
      <c r="B19" t="str">
        <f>IF(ISBLANK('List of Employees'!B18),"",'List of Employees'!B18)</f>
        <v>ALCAZAR ZENAIDA S.</v>
      </c>
      <c r="C19" s="25" t="str">
        <f>VLOOKUP(Table3[[#This Row],[EMPLOYEE NAME]],Employees[[Employee Name]:[Office]],6)</f>
        <v>REGULAR</v>
      </c>
      <c r="I19" s="27">
        <f>SUM(Table3[[#This Row],['# SICK LEAVE]:['#OTHERS]])</f>
        <v>0</v>
      </c>
    </row>
    <row r="20" spans="1:9" ht="29.4" customHeight="1" x14ac:dyDescent="0.3">
      <c r="A20">
        <f t="shared" si="0"/>
        <v>15</v>
      </c>
      <c r="B20" t="str">
        <f>IF(ISBLANK('List of Employees'!B19),"",'List of Employees'!B19)</f>
        <v>ALEGA ESTELITA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Employees'!B20),"",'List of Employees'!B20)</f>
        <v>ALEGRE VIVENCIO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Employees'!B21),"",'List of Employees'!B21)</f>
        <v>ALERA JEFFREY B.</v>
      </c>
      <c r="C22" s="25" t="str">
        <f>VLOOKUP(Table3[[#This Row],[EMPLOYEE NAME]],Employees[[Employee Name]:[Office]],6)</f>
        <v>JOBCON</v>
      </c>
      <c r="I22" s="27">
        <f>SUM(Table3[[#This Row],['# SICK LEAVE]:['#OTHERS]])</f>
        <v>0</v>
      </c>
    </row>
    <row r="23" spans="1:9" ht="29.4" customHeight="1" x14ac:dyDescent="0.3">
      <c r="A23">
        <f t="shared" si="0"/>
        <v>18</v>
      </c>
      <c r="B23" t="str">
        <f>IF(ISBLANK('List of Employees'!B22),"",'List of Employees'!B22)</f>
        <v>ALFEREZ JOSEPHINE R.</v>
      </c>
      <c r="C23" s="25" t="str">
        <f>VLOOKUP(Table3[[#This Row],[EMPLOYEE NAME]],Employees[[Employee Name]:[Office]],6)</f>
        <v>REGULAR</v>
      </c>
      <c r="I23" s="27">
        <f>SUM(Table3[[#This Row],['# SICK LEAVE]:['#OTHERS]])</f>
        <v>0</v>
      </c>
    </row>
    <row r="24" spans="1:9" ht="29.4" customHeight="1" x14ac:dyDescent="0.3">
      <c r="A24">
        <f t="shared" si="0"/>
        <v>19</v>
      </c>
      <c r="B24" t="str">
        <f>IF(ISBLANK('List of Employees'!B23),"",'List of Employees'!B23)</f>
        <v>ALMAREZ MELENCIO M.</v>
      </c>
      <c r="C24" s="25" t="str">
        <f>VLOOKUP(Table3[[#This Row],[EMPLOYEE NAME]],Employees[[Employee Name]:[Office]],6)</f>
        <v>CASUAL</v>
      </c>
      <c r="I24" s="27">
        <f>SUM(Table3[[#This Row],['# SICK LEAVE]:['#OTHERS]])</f>
        <v>0</v>
      </c>
    </row>
    <row r="25" spans="1:9" ht="29.4" customHeight="1" x14ac:dyDescent="0.3">
      <c r="A25">
        <f t="shared" si="0"/>
        <v>20</v>
      </c>
      <c r="B25" t="str">
        <f>IF(ISBLANK('List of Employees'!B24),"",'List of Employees'!B24)</f>
        <v>ALVAREZ GRACITA S.</v>
      </c>
      <c r="C25" s="25" t="str">
        <f>VLOOKUP(Table3[[#This Row],[EMPLOYEE NAME]],Employees[[Employee Name]:[Office]],6)</f>
        <v>REGULAR</v>
      </c>
      <c r="I25" s="27">
        <f>SUM(Table3[[#This Row],['# SICK LEAVE]:['#OTHERS]])</f>
        <v>0</v>
      </c>
    </row>
    <row r="26" spans="1:9" ht="29.4" customHeight="1" x14ac:dyDescent="0.3">
      <c r="A26">
        <f t="shared" si="0"/>
        <v>21</v>
      </c>
      <c r="B26" t="str">
        <f>IF(ISBLANK('List of Employees'!B25),"",'List of Employees'!B25)</f>
        <v>AMBAT JAIME L.</v>
      </c>
      <c r="C26" s="25" t="str">
        <f>VLOOKUP(Table3[[#This Row],[EMPLOYEE NAME]],Employees[[Employee Name]:[Office]],6)</f>
        <v>CASUAL</v>
      </c>
      <c r="I26" s="27">
        <f>SUM(Table3[[#This Row],['# SICK LEAVE]:['#OTHERS]])</f>
        <v>0</v>
      </c>
    </row>
    <row r="27" spans="1:9" ht="29.4" customHeight="1" x14ac:dyDescent="0.3">
      <c r="A27">
        <f t="shared" si="0"/>
        <v>22</v>
      </c>
      <c r="B27" t="str">
        <f>IF(ISBLANK('List of Employees'!B26),"",'List of Employees'!B26)</f>
        <v>AMBAT MARILOU M.</v>
      </c>
      <c r="C27" s="25" t="str">
        <f>VLOOKUP(Table3[[#This Row],[EMPLOYEE NAME]],Employees[[Employee Name]:[Office]],6)</f>
        <v>REGULAR</v>
      </c>
      <c r="I27" s="27">
        <f>SUM(Table3[[#This Row],['# SICK LEAVE]:['#OTHERS]])</f>
        <v>0</v>
      </c>
    </row>
    <row r="28" spans="1:9" ht="29.4" customHeight="1" x14ac:dyDescent="0.3">
      <c r="A28">
        <f t="shared" si="0"/>
        <v>23</v>
      </c>
      <c r="B28" t="str">
        <f>IF(ISBLANK('List of Employees'!B27),"",'List of Employees'!B27)</f>
        <v>AMBION DORINDA A.</v>
      </c>
      <c r="C28" s="25" t="str">
        <f>VLOOKUP(Table3[[#This Row],[EMPLOYEE NAME]],Employees[[Employee Name]:[Office]],6)</f>
        <v>REGULAR</v>
      </c>
      <c r="I28" s="27">
        <f>SUM(Table3[[#This Row],['# SICK LEAVE]:['#OTHERS]])</f>
        <v>0</v>
      </c>
    </row>
    <row r="29" spans="1:9" ht="29.4" customHeight="1" x14ac:dyDescent="0.3">
      <c r="A29">
        <f t="shared" si="0"/>
        <v>24</v>
      </c>
      <c r="B29" t="str">
        <f>IF(ISBLANK('List of Employees'!B28),"",'List of Employees'!B28)</f>
        <v>AMBION HERSHEY D.</v>
      </c>
      <c r="C29" s="25" t="str">
        <f>VLOOKUP(Table3[[#This Row],[EMPLOYEE NAME]],Employees[[Employee Name]:[Office]],6)</f>
        <v>CASUAL</v>
      </c>
      <c r="I29" s="27">
        <f>SUM(Table3[[#This Row],['# SICK LEAVE]:['#OTHERS]])</f>
        <v>0</v>
      </c>
    </row>
    <row r="30" spans="1:9" ht="29.4" customHeight="1" x14ac:dyDescent="0.3">
      <c r="A30">
        <f t="shared" si="0"/>
        <v>25</v>
      </c>
      <c r="B30" t="str">
        <f>IF(ISBLANK('List of Employees'!B29),"",'List of Employees'!B29)</f>
        <v>AMBION LAMBERTO A.</v>
      </c>
      <c r="C30" s="25" t="str">
        <f>VLOOKUP(Table3[[#This Row],[EMPLOYEE NAME]],Employees[[Employee Name]:[Office]],6)</f>
        <v>REGULAR</v>
      </c>
      <c r="I30" s="27">
        <f>SUM(Table3[[#This Row],['# SICK LEAVE]:['#OTHERS]])</f>
        <v>0</v>
      </c>
    </row>
    <row r="31" spans="1:9" ht="29.4" customHeight="1" x14ac:dyDescent="0.3">
      <c r="A31">
        <f t="shared" si="0"/>
        <v>26</v>
      </c>
      <c r="B31" t="str">
        <f>IF(ISBLANK('List of Employees'!B30),"",'List of Employees'!B30)</f>
        <v>AMBION MARIETA B.</v>
      </c>
      <c r="C31" s="25" t="str">
        <f>VLOOKUP(Table3[[#This Row],[EMPLOYEE NAME]],Employees[[Employee Name]:[Office]],6)</f>
        <v>CASUAL</v>
      </c>
      <c r="I31" s="27">
        <f>SUM(Table3[[#This Row],['# SICK LEAVE]:['#OTHERS]])</f>
        <v>0</v>
      </c>
    </row>
    <row r="32" spans="1:9" ht="29.4" customHeight="1" x14ac:dyDescent="0.3">
      <c r="A32">
        <f t="shared" si="0"/>
        <v>27</v>
      </c>
      <c r="B32" t="str">
        <f>IF(ISBLANK('List of Employees'!B31),"",'List of Employees'!B31)</f>
        <v>AMBION PRISCO G.</v>
      </c>
      <c r="C32" s="25" t="str">
        <f>VLOOKUP(Table3[[#This Row],[EMPLOYEE NAME]],Employees[[Employee Name]:[Office]],6)</f>
        <v>REGULAR</v>
      </c>
      <c r="I32" s="27">
        <f>SUM(Table3[[#This Row],['# SICK LEAVE]:['#OTHERS]])</f>
        <v>0</v>
      </c>
    </row>
    <row r="33" spans="1:9" ht="29.4" customHeight="1" x14ac:dyDescent="0.3">
      <c r="A33">
        <f t="shared" si="0"/>
        <v>28</v>
      </c>
      <c r="B33" t="str">
        <f>IF(ISBLANK('List of Employees'!B32),"",'List of Employees'!B32)</f>
        <v>AMBION REYMOND A.</v>
      </c>
      <c r="C33" s="25" t="str">
        <f>VLOOKUP(Table3[[#This Row],[EMPLOYEE NAME]],Employees[[Employee Name]:[Office]],6)</f>
        <v>REGULAR</v>
      </c>
      <c r="I33" s="27">
        <f>SUM(Table3[[#This Row],['# SICK LEAVE]:['#OTHERS]])</f>
        <v>0</v>
      </c>
    </row>
    <row r="34" spans="1:9" ht="29.4" customHeight="1" x14ac:dyDescent="0.3">
      <c r="A34">
        <f t="shared" si="0"/>
        <v>29</v>
      </c>
      <c r="B34" t="str">
        <f>IF(ISBLANK('List of Employees'!B33),"",'List of Employees'!B33)</f>
        <v>AMBONAN AVELINA A.</v>
      </c>
      <c r="C34" s="25" t="str">
        <f>VLOOKUP(Table3[[#This Row],[EMPLOYEE NAME]],Employees[[Employee Name]:[Office]],6)</f>
        <v>REGULAR</v>
      </c>
      <c r="I34" s="27">
        <f>SUM(Table3[[#This Row],['# SICK LEAVE]:['#OTHERS]])</f>
        <v>0</v>
      </c>
    </row>
    <row r="35" spans="1:9" ht="29.4" customHeight="1" x14ac:dyDescent="0.3">
      <c r="A35">
        <f t="shared" si="0"/>
        <v>30</v>
      </c>
      <c r="B35" t="str">
        <f>IF(ISBLANK('List of Employees'!B34),"",'List of Employees'!B34)</f>
        <v>AMBROCIO MELODY B.</v>
      </c>
      <c r="C35" s="25" t="str">
        <f>VLOOKUP(Table3[[#This Row],[EMPLOYEE NAME]],Employees[[Employee Name]:[Office]],6)</f>
        <v>CASUAL</v>
      </c>
      <c r="I35" s="27">
        <f>SUM(Table3[[#This Row],['# SICK LEAVE]:['#OTHERS]])</f>
        <v>0</v>
      </c>
    </row>
    <row r="36" spans="1:9" ht="29.4" customHeight="1" x14ac:dyDescent="0.3">
      <c r="A36">
        <f t="shared" si="0"/>
        <v>31</v>
      </c>
      <c r="B36" t="str">
        <f>IF(ISBLANK('List of Employees'!B35),"",'List of Employees'!B35)</f>
        <v>AMON ESTELITA S.</v>
      </c>
      <c r="C36" s="25" t="str">
        <f>VLOOKUP(Table3[[#This Row],[EMPLOYEE NAME]],Employees[[Employee Name]:[Office]],6)</f>
        <v>REGULAR</v>
      </c>
      <c r="I36" s="27">
        <f>SUM(Table3[[#This Row],['# SICK LEAVE]:['#OTHERS]])</f>
        <v>0</v>
      </c>
    </row>
    <row r="37" spans="1:9" ht="29.4" customHeight="1" x14ac:dyDescent="0.3">
      <c r="A37">
        <f t="shared" si="0"/>
        <v>32</v>
      </c>
      <c r="B37" t="str">
        <f>IF(ISBLANK('List of Employees'!B37),"",'List of Employees'!B37)</f>
        <v>AMON RHEALYN O.</v>
      </c>
      <c r="C37" s="25" t="str">
        <f>VLOOKUP(Table3[[#This Row],[EMPLOYEE NAME]],Employees[[Employee Name]:[Office]],6)</f>
        <v>REGULAR</v>
      </c>
      <c r="I37" s="27">
        <f>SUM(Table3[[#This Row],['# SICK LEAVE]:['#OTHERS]])</f>
        <v>0</v>
      </c>
    </row>
    <row r="38" spans="1:9" ht="29.4" customHeight="1" x14ac:dyDescent="0.3">
      <c r="A38">
        <f t="shared" si="0"/>
        <v>33</v>
      </c>
      <c r="B38" t="str">
        <f>IF(ISBLANK('List of Employees'!B38),"",'List of Employees'!B38)</f>
        <v>AMORA ELISA S.</v>
      </c>
      <c r="C38" s="25" t="str">
        <f>VLOOKUP(Table3[[#This Row],[EMPLOYEE NAME]],Employees[[Employee Name]:[Office]],6)</f>
        <v>REGULAR</v>
      </c>
      <c r="I38" s="27">
        <f>SUM(Table3[[#This Row],['# SICK LEAVE]:['#OTHERS]])</f>
        <v>0</v>
      </c>
    </row>
    <row r="39" spans="1:9" ht="29.4" customHeight="1" x14ac:dyDescent="0.3">
      <c r="A39">
        <f t="shared" si="0"/>
        <v>34</v>
      </c>
      <c r="B39" t="str">
        <f>IF(ISBLANK('List of Employees'!B39),"",'List of Employees'!B39)</f>
        <v>AMPARO JOY J.</v>
      </c>
      <c r="C39" s="25" t="str">
        <f>VLOOKUP(Table3[[#This Row],[EMPLOYEE NAME]],Employees[[Employee Name]:[Office]],6)</f>
        <v>REGULAR</v>
      </c>
      <c r="I39" s="27">
        <f>SUM(Table3[[#This Row],['# SICK LEAVE]:['#OTHERS]])</f>
        <v>0</v>
      </c>
    </row>
    <row r="40" spans="1:9" ht="29.4" customHeight="1" x14ac:dyDescent="0.3">
      <c r="A40">
        <f t="shared" si="0"/>
        <v>35</v>
      </c>
      <c r="B40" t="str">
        <f>IF(ISBLANK('List of Employees'!B40),"",'List of Employees'!B40)</f>
        <v>AMULONG GERONIMO M.</v>
      </c>
      <c r="C40" s="25" t="str">
        <f>VLOOKUP(Table3[[#This Row],[EMPLOYEE NAME]],Employees[[Employee Name]:[Office]],6)</f>
        <v>CASUAL</v>
      </c>
      <c r="I40" s="27">
        <f>SUM(Table3[[#This Row],['# SICK LEAVE]:['#OTHERS]])</f>
        <v>0</v>
      </c>
    </row>
    <row r="41" spans="1:9" ht="29.4" customHeight="1" x14ac:dyDescent="0.3">
      <c r="A41">
        <f t="shared" si="0"/>
        <v>36</v>
      </c>
      <c r="B41" t="str">
        <f>IF(ISBLANK('List of Employees'!B41),"",'List of Employees'!B41)</f>
        <v>ANACAY ABNER M.</v>
      </c>
      <c r="C41" s="25" t="str">
        <f>VLOOKUP(Table3[[#This Row],[EMPLOYEE NAME]],Employees[[Employee Name]:[Office]],6)</f>
        <v>REGULAR</v>
      </c>
      <c r="I41" s="27">
        <f>SUM(Table3[[#This Row],['# SICK LEAVE]:['#OTHERS]])</f>
        <v>0</v>
      </c>
    </row>
    <row r="42" spans="1:9" ht="29.4" customHeight="1" x14ac:dyDescent="0.3">
      <c r="A42">
        <f t="shared" si="0"/>
        <v>37</v>
      </c>
      <c r="B42" t="str">
        <f>IF(ISBLANK('List of Employees'!B42),"",'List of Employees'!B42)</f>
        <v>ANACAY ANICETA P.</v>
      </c>
      <c r="C42" s="25" t="str">
        <f>VLOOKUP(Table3[[#This Row],[EMPLOYEE NAME]],Employees[[Employee Name]:[Office]],6)</f>
        <v>REGULAR</v>
      </c>
      <c r="I42" s="27">
        <f>SUM(Table3[[#This Row],['# SICK LEAVE]:['#OTHERS]])</f>
        <v>0</v>
      </c>
    </row>
    <row r="43" spans="1:9" ht="29.4" customHeight="1" x14ac:dyDescent="0.3">
      <c r="A43">
        <f t="shared" si="0"/>
        <v>38</v>
      </c>
      <c r="B43" t="str">
        <f>IF(ISBLANK('List of Employees'!B43),"",'List of Employees'!B43)</f>
        <v>ANACAY LEVIE B.</v>
      </c>
      <c r="C43" s="25" t="str">
        <f>VLOOKUP(Table3[[#This Row],[EMPLOYEE NAME]],Employees[[Employee Name]:[Office]],6)</f>
        <v>REGULAR</v>
      </c>
      <c r="I43" s="27">
        <f>SUM(Table3[[#This Row],['# SICK LEAVE]:['#OTHERS]])</f>
        <v>0</v>
      </c>
    </row>
    <row r="44" spans="1:9" ht="29.4" customHeight="1" x14ac:dyDescent="0.3">
      <c r="A44">
        <f t="shared" si="0"/>
        <v>39</v>
      </c>
      <c r="B44" t="str">
        <f>IF(ISBLANK('List of Employees'!B44),"",'List of Employees'!B44)</f>
        <v>ANACAY RICHARD B.</v>
      </c>
      <c r="C44" s="25" t="str">
        <f>VLOOKUP(Table3[[#This Row],[EMPLOYEE NAME]],Employees[[Employee Name]:[Office]],6)</f>
        <v>CASUAL</v>
      </c>
      <c r="I44" s="27">
        <f>SUM(Table3[[#This Row],['# SICK LEAVE]:['#OTHERS]])</f>
        <v>0</v>
      </c>
    </row>
    <row r="45" spans="1:9" ht="29.4" customHeight="1" x14ac:dyDescent="0.3">
      <c r="A45">
        <f t="shared" si="0"/>
        <v>40</v>
      </c>
      <c r="B45" t="str">
        <f>IF(ISBLANK('List of Employees'!B45),"",'List of Employees'!B45)</f>
        <v>ANARNA CRISTINA F.</v>
      </c>
      <c r="C45" s="25" t="str">
        <f>VLOOKUP(Table3[[#This Row],[EMPLOYEE NAME]],Employees[[Employee Name]:[Office]],6)</f>
        <v>REGULAR</v>
      </c>
      <c r="I45" s="27">
        <f>SUM(Table3[[#This Row],['# SICK LEAVE]:['#OTHERS]])</f>
        <v>0</v>
      </c>
    </row>
    <row r="46" spans="1:9" ht="29.4" customHeight="1" x14ac:dyDescent="0.3">
      <c r="A46">
        <f t="shared" si="0"/>
        <v>41</v>
      </c>
      <c r="B46" t="str">
        <f>IF(ISBLANK('List of Employees'!B46),"",'List of Employees'!B46)</f>
        <v>ANDAL ALEX C.</v>
      </c>
      <c r="C46" s="25" t="str">
        <f>VLOOKUP(Table3[[#This Row],[EMPLOYEE NAME]],Employees[[Employee Name]:[Office]],6)</f>
        <v>CASUAL</v>
      </c>
      <c r="I46" s="27">
        <f>SUM(Table3[[#This Row],['# SICK LEAVE]:['#OTHERS]])</f>
        <v>0</v>
      </c>
    </row>
    <row r="47" spans="1:9" ht="29.4" customHeight="1" x14ac:dyDescent="0.3">
      <c r="A47">
        <f t="shared" si="0"/>
        <v>42</v>
      </c>
      <c r="B47" t="str">
        <f>IF(ISBLANK('List of Employees'!B47),"",'List of Employees'!B47)</f>
        <v>ANGCAYA ANA B.</v>
      </c>
      <c r="C47" s="25" t="str">
        <f>VLOOKUP(Table3[[#This Row],[EMPLOYEE NAME]],Employees[[Employee Name]:[Office]],6)</f>
        <v>REGULAR</v>
      </c>
      <c r="I47" s="27">
        <f>SUM(Table3[[#This Row],['# SICK LEAVE]:['#OTHERS]])</f>
        <v>0</v>
      </c>
    </row>
    <row r="48" spans="1:9" ht="29.4" customHeight="1" x14ac:dyDescent="0.3">
      <c r="A48">
        <f t="shared" si="0"/>
        <v>43</v>
      </c>
      <c r="B48" t="str">
        <f>IF(ISBLANK('List of Employees'!B48),"",'List of Employees'!B48)</f>
        <v>ANGCAYA FRANCIS A.</v>
      </c>
      <c r="C48" s="25" t="str">
        <f>VLOOKUP(Table3[[#This Row],[EMPLOYEE NAME]],Employees[[Employee Name]:[Office]],6)</f>
        <v>REGULAR</v>
      </c>
      <c r="I48" s="27">
        <f>SUM(Table3[[#This Row],['# SICK LEAVE]:['#OTHERS]])</f>
        <v>0</v>
      </c>
    </row>
    <row r="49" spans="1:9" ht="29.4" customHeight="1" x14ac:dyDescent="0.3">
      <c r="A49">
        <f t="shared" si="0"/>
        <v>44</v>
      </c>
      <c r="B49" t="str">
        <f>IF(ISBLANK('List of Employees'!B49),"",'List of Employees'!B49)</f>
        <v>ANGCAYA INOCENCIO M.</v>
      </c>
      <c r="C49" s="25" t="str">
        <f>VLOOKUP(Table3[[#This Row],[EMPLOYEE NAME]],Employees[[Employee Name]:[Office]],6)</f>
        <v>CASUAL</v>
      </c>
      <c r="I49" s="27">
        <f>SUM(Table3[[#This Row],['# SICK LEAVE]:['#OTHERS]])</f>
        <v>0</v>
      </c>
    </row>
    <row r="50" spans="1:9" ht="29.4" customHeight="1" x14ac:dyDescent="0.3">
      <c r="A50">
        <f t="shared" si="0"/>
        <v>45</v>
      </c>
      <c r="B50" t="str">
        <f>IF(ISBLANK('List of Employees'!B50),"",'List of Employees'!B50)</f>
        <v>ANGCAYA IRENE V.</v>
      </c>
      <c r="C50" s="25" t="str">
        <f>VLOOKUP(Table3[[#This Row],[EMPLOYEE NAME]],Employees[[Employee Name]:[Office]],6)</f>
        <v>CASUAL</v>
      </c>
      <c r="I50" s="27">
        <f>SUM(Table3[[#This Row],['# SICK LEAVE]:['#OTHERS]])</f>
        <v>0</v>
      </c>
    </row>
    <row r="51" spans="1:9" ht="29.4" customHeight="1" x14ac:dyDescent="0.3">
      <c r="A51">
        <f t="shared" si="0"/>
        <v>46</v>
      </c>
      <c r="B51" t="str">
        <f>IF(ISBLANK('List of Employees'!B51),"",'List of Employees'!B51)</f>
        <v>ANGCAYA IRENEO A.</v>
      </c>
      <c r="C51" s="25" t="str">
        <f>VLOOKUP(Table3[[#This Row],[EMPLOYEE NAME]],Employees[[Employee Name]:[Office]],6)</f>
        <v>REGULAR</v>
      </c>
      <c r="I51" s="27">
        <f>SUM(Table3[[#This Row],['# SICK LEAVE]:['#OTHERS]])</f>
        <v>0</v>
      </c>
    </row>
    <row r="52" spans="1:9" ht="29.4" customHeight="1" x14ac:dyDescent="0.3">
      <c r="A52">
        <f t="shared" si="0"/>
        <v>47</v>
      </c>
      <c r="B52" t="str">
        <f>IF(ISBLANK('List of Employees'!B52),"",'List of Employees'!B52)</f>
        <v>ANGCAYA JENNY ROSE S.</v>
      </c>
      <c r="C52" s="25" t="str">
        <f>VLOOKUP(Table3[[#This Row],[EMPLOYEE NAME]],Employees[[Employee Name]:[Office]],6)</f>
        <v>CASUAL</v>
      </c>
      <c r="I52" s="27">
        <f>SUM(Table3[[#This Row],['# SICK LEAVE]:['#OTHERS]])</f>
        <v>0</v>
      </c>
    </row>
    <row r="53" spans="1:9" ht="29.4" customHeight="1" x14ac:dyDescent="0.3">
      <c r="A53">
        <f t="shared" si="0"/>
        <v>48</v>
      </c>
      <c r="B53" t="str">
        <f>IF(ISBLANK('List of Employees'!B53),"",'List of Employees'!B53)</f>
        <v>ANGCAYA JOHN V.</v>
      </c>
      <c r="C53" s="25" t="str">
        <f>VLOOKUP(Table3[[#This Row],[EMPLOYEE NAME]],Employees[[Employee Name]:[Office]],6)</f>
        <v>REGULAR</v>
      </c>
      <c r="I53" s="27">
        <f>SUM(Table3[[#This Row],['# SICK LEAVE]:['#OTHERS]])</f>
        <v>0</v>
      </c>
    </row>
    <row r="54" spans="1:9" ht="29.4" customHeight="1" x14ac:dyDescent="0.3">
      <c r="A54">
        <f t="shared" si="0"/>
        <v>49</v>
      </c>
      <c r="B54" t="str">
        <f>IF(ISBLANK('List of Employees'!B54),"",'List of Employees'!B54)</f>
        <v>ANGCAYA JUANITO A.</v>
      </c>
      <c r="C54" s="25" t="str">
        <f>VLOOKUP(Table3[[#This Row],[EMPLOYEE NAME]],Employees[[Employee Name]:[Office]],6)</f>
        <v>REGULAR</v>
      </c>
      <c r="I54" s="27">
        <f>SUM(Table3[[#This Row],['# SICK LEAVE]:['#OTHERS]])</f>
        <v>0</v>
      </c>
    </row>
    <row r="55" spans="1:9" ht="29.4" customHeight="1" x14ac:dyDescent="0.3">
      <c r="A55">
        <f t="shared" si="0"/>
        <v>50</v>
      </c>
      <c r="B55" t="str">
        <f>IF(ISBLANK('List of Employees'!B55),"",'List of Employees'!B55)</f>
        <v>ANGCAYA MARLON J.</v>
      </c>
      <c r="C55" s="25" t="str">
        <f>VLOOKUP(Table3[[#This Row],[EMPLOYEE NAME]],Employees[[Employee Name]:[Office]],6)</f>
        <v>REGULAR</v>
      </c>
      <c r="I55" s="27">
        <f>SUM(Table3[[#This Row],['# SICK LEAVE]:['#OTHERS]])</f>
        <v>0</v>
      </c>
    </row>
    <row r="56" spans="1:9" ht="29.4" customHeight="1" x14ac:dyDescent="0.3">
      <c r="A56">
        <f t="shared" si="0"/>
        <v>51</v>
      </c>
      <c r="B56" t="str">
        <f>IF(ISBLANK('List of Employees'!B56),"",'List of Employees'!B56)</f>
        <v>ANGCAYA OFELIA G.</v>
      </c>
      <c r="C56" s="25" t="str">
        <f>VLOOKUP(Table3[[#This Row],[EMPLOYEE NAME]],Employees[[Employee Name]:[Office]],6)</f>
        <v>REGULAR</v>
      </c>
      <c r="I56" s="27">
        <f>SUM(Table3[[#This Row],['# SICK LEAVE]:['#OTHERS]])</f>
        <v>0</v>
      </c>
    </row>
    <row r="57" spans="1:9" ht="29.4" customHeight="1" x14ac:dyDescent="0.3">
      <c r="A57">
        <f t="shared" si="0"/>
        <v>52</v>
      </c>
      <c r="B57" t="str">
        <f>IF(ISBLANK('List of Employees'!B57),"",'List of Employees'!B57)</f>
        <v>ANGCAYA RUFINA P.</v>
      </c>
      <c r="C57" s="25" t="str">
        <f>VLOOKUP(Table3[[#This Row],[EMPLOYEE NAME]],Employees[[Employee Name]:[Office]],6)</f>
        <v>REGULAR</v>
      </c>
      <c r="I57" s="27">
        <f>SUM(Table3[[#This Row],['# SICK LEAVE]:['#OTHERS]])</f>
        <v>0</v>
      </c>
    </row>
    <row r="58" spans="1:9" ht="29.4" customHeight="1" x14ac:dyDescent="0.3">
      <c r="A58">
        <f t="shared" si="0"/>
        <v>53</v>
      </c>
      <c r="B58" t="str">
        <f>IF(ISBLANK('List of Employees'!B58),"",'List of Employees'!B58)</f>
        <v>ANGELES ANNABEL D.</v>
      </c>
      <c r="C58" s="25" t="str">
        <f>VLOOKUP(Table3[[#This Row],[EMPLOYEE NAME]],Employees[[Employee Name]:[Office]],6)</f>
        <v>CASUAL</v>
      </c>
      <c r="I58" s="27">
        <f>SUM(Table3[[#This Row],['# SICK LEAVE]:['#OTHERS]])</f>
        <v>0</v>
      </c>
    </row>
    <row r="59" spans="1:9" ht="29.4" customHeight="1" x14ac:dyDescent="0.3">
      <c r="A59">
        <f t="shared" si="0"/>
        <v>54</v>
      </c>
      <c r="B59" t="str">
        <f>IF(ISBLANK('List of Employees'!B59),"",'List of Employees'!B59)</f>
        <v>ANTIENZA VENUS R.</v>
      </c>
      <c r="C59" s="25" t="str">
        <f>VLOOKUP(Table3[[#This Row],[EMPLOYEE NAME]],Employees[[Employee Name]:[Office]],6)</f>
        <v>CASUAL</v>
      </c>
      <c r="I59" s="27">
        <f>SUM(Table3[[#This Row],['# SICK LEAVE]:['#OTHERS]])</f>
        <v>0</v>
      </c>
    </row>
    <row r="60" spans="1:9" ht="29.4" customHeight="1" x14ac:dyDescent="0.3">
      <c r="A60">
        <f t="shared" si="0"/>
        <v>55</v>
      </c>
      <c r="B60" t="str">
        <f>IF(ISBLANK('List of Employees'!B60),"",'List of Employees'!B60)</f>
        <v>AQUINO PACITA ROSARIO Z.</v>
      </c>
      <c r="C60" s="25" t="str">
        <f>VLOOKUP(Table3[[#This Row],[EMPLOYEE NAME]],Employees[[Employee Name]:[Office]],6)</f>
        <v>REGULAR</v>
      </c>
      <c r="I60" s="27">
        <f>SUM(Table3[[#This Row],['# SICK LEAVE]:['#OTHERS]])</f>
        <v>0</v>
      </c>
    </row>
    <row r="61" spans="1:9" ht="29.4" customHeight="1" x14ac:dyDescent="0.3">
      <c r="A61">
        <f t="shared" si="0"/>
        <v>56</v>
      </c>
      <c r="B61" t="str">
        <f>IF(ISBLANK('List of Employees'!B61),"",'List of Employees'!B61)</f>
        <v>ARCULLO MELISSA A.</v>
      </c>
      <c r="C61" s="25" t="str">
        <f>VLOOKUP(Table3[[#This Row],[EMPLOYEE NAME]],Employees[[Employee Name]:[Office]],6)</f>
        <v>REGULAR</v>
      </c>
      <c r="I61" s="27">
        <f>SUM(Table3[[#This Row],['# SICK LEAVE]:['#OTHERS]])</f>
        <v>0</v>
      </c>
    </row>
    <row r="62" spans="1:9" ht="29.4" customHeight="1" x14ac:dyDescent="0.3">
      <c r="A62">
        <f t="shared" si="0"/>
        <v>57</v>
      </c>
      <c r="B62" t="str">
        <f>IF(ISBLANK('List of Employees'!B62),"",'List of Employees'!B62)</f>
        <v>ASIDO LEONILA R.</v>
      </c>
      <c r="C62" s="25" t="str">
        <f>VLOOKUP(Table3[[#This Row],[EMPLOYEE NAME]],Employees[[Employee Name]:[Office]],6)</f>
        <v>CASUAL</v>
      </c>
      <c r="I62" s="27">
        <f>SUM(Table3[[#This Row],['# SICK LEAVE]:['#OTHERS]])</f>
        <v>0</v>
      </c>
    </row>
    <row r="63" spans="1:9" ht="29.4" customHeight="1" x14ac:dyDescent="0.3">
      <c r="A63">
        <f t="shared" si="0"/>
        <v>58</v>
      </c>
      <c r="B63" t="str">
        <f>IF(ISBLANK('List of Employees'!B63),"",'List of Employees'!B63)</f>
        <v>ATANGAN JUDITH A.</v>
      </c>
      <c r="C63" s="25" t="str">
        <f>VLOOKUP(Table3[[#This Row],[EMPLOYEE NAME]],Employees[[Employee Name]:[Office]],6)</f>
        <v>CASUAL</v>
      </c>
      <c r="I63" s="27">
        <f>SUM(Table3[[#This Row],['# SICK LEAVE]:['#OTHERS]])</f>
        <v>0</v>
      </c>
    </row>
    <row r="64" spans="1:9" ht="29.4" customHeight="1" x14ac:dyDescent="0.3">
      <c r="A64">
        <f t="shared" si="0"/>
        <v>59</v>
      </c>
      <c r="B64" t="str">
        <f>IF(ISBLANK('List of Employees'!B64),"",'List of Employees'!B64)</f>
        <v>ATIENZA JULIE ANN A.</v>
      </c>
      <c r="C64" s="25" t="str">
        <f>VLOOKUP(Table3[[#This Row],[EMPLOYEE NAME]],Employees[[Employee Name]:[Office]],6)</f>
        <v>REGULAR</v>
      </c>
      <c r="I64" s="27">
        <f>SUM(Table3[[#This Row],['# SICK LEAVE]:['#OTHERS]])</f>
        <v>0</v>
      </c>
    </row>
    <row r="65" spans="1:9" ht="29.4" customHeight="1" x14ac:dyDescent="0.3">
      <c r="A65">
        <f t="shared" si="0"/>
        <v>60</v>
      </c>
      <c r="B65" t="str">
        <f>IF(ISBLANK('List of Employees'!B65),"",'List of Employees'!B65)</f>
        <v>AUDITOR AILEEN D.</v>
      </c>
      <c r="C65" s="25" t="str">
        <f>VLOOKUP(Table3[[#This Row],[EMPLOYEE NAME]],Employees[[Employee Name]:[Office]],6)</f>
        <v>REGULAR</v>
      </c>
      <c r="I65" s="27">
        <f>SUM(Table3[[#This Row],['# SICK LEAVE]:['#OTHERS]])</f>
        <v>0</v>
      </c>
    </row>
    <row r="66" spans="1:9" ht="29.4" customHeight="1" x14ac:dyDescent="0.3">
      <c r="A66">
        <f t="shared" si="0"/>
        <v>61</v>
      </c>
      <c r="B66" t="str">
        <f>IF(ISBLANK('List of Employees'!B66),"",'List of Employees'!B66)</f>
        <v>AUSTRIA KIM E.</v>
      </c>
      <c r="C66" s="25" t="str">
        <f>VLOOKUP(Table3[[#This Row],[EMPLOYEE NAME]],Employees[[Employee Name]:[Office]],6)</f>
        <v>REGULAR</v>
      </c>
      <c r="I66" s="27">
        <f>SUM(Table3[[#This Row],['# SICK LEAVE]:['#OTHERS]])</f>
        <v>0</v>
      </c>
    </row>
    <row r="67" spans="1:9" ht="29.4" customHeight="1" x14ac:dyDescent="0.3">
      <c r="A67">
        <f t="shared" si="0"/>
        <v>62</v>
      </c>
      <c r="B67" t="str">
        <f>IF(ISBLANK('List of Employees'!B67),"",'List of Employees'!B67)</f>
        <v>AUSTRIA KIM E.</v>
      </c>
      <c r="C67" s="25" t="str">
        <f>VLOOKUP(Table3[[#This Row],[EMPLOYEE NAME]],Employees[[Employee Name]:[Office]],6)</f>
        <v>REGULAR</v>
      </c>
      <c r="I67" s="27">
        <f>SUM(Table3[[#This Row],['# SICK LEAVE]:['#OTHERS]])</f>
        <v>0</v>
      </c>
    </row>
    <row r="68" spans="1:9" ht="29.4" customHeight="1" x14ac:dyDescent="0.3">
      <c r="A68">
        <f t="shared" si="0"/>
        <v>63</v>
      </c>
      <c r="B68" t="str">
        <f>IF(ISBLANK('List of Employees'!B68),"",'List of Employees'!B68)</f>
        <v>AYCARDO JOEL M.</v>
      </c>
      <c r="C68" s="25" t="str">
        <f>VLOOKUP(Table3[[#This Row],[EMPLOYEE NAME]],Employees[[Employee Name]:[Office]],6)</f>
        <v>REGULAR</v>
      </c>
      <c r="I68" s="27">
        <f>SUM(Table3[[#This Row],['# SICK LEAVE]:['#OTHERS]])</f>
        <v>0</v>
      </c>
    </row>
    <row r="69" spans="1:9" ht="29.4" customHeight="1" x14ac:dyDescent="0.3">
      <c r="A69">
        <f t="shared" si="0"/>
        <v>64</v>
      </c>
      <c r="B69" t="str">
        <f>IF(ISBLANK('List of Employees'!B69),"",'List of Employees'!B69)</f>
        <v>AYCARDO PILILLA V.</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Employees'!B70),"",'List of Employees'!B70)</f>
        <v>AYCARDO PILILLA V.</v>
      </c>
      <c r="C70" s="25" t="str">
        <f>VLOOKUP(Table3[[#This Row],[EMPLOYEE NAME]],Employees[[Employee Name]:[Office]],6)</f>
        <v>REGULAR</v>
      </c>
      <c r="I70" s="27">
        <f>SUM(Table3[[#This Row],['# SICK LEAVE]:['#OTHERS]])</f>
        <v>0</v>
      </c>
    </row>
    <row r="71" spans="1:9" ht="29.4" customHeight="1" x14ac:dyDescent="0.3">
      <c r="A71">
        <f t="shared" si="1"/>
        <v>66</v>
      </c>
      <c r="B71" t="str">
        <f>IF(ISBLANK('List of Employees'!B71),"",'List of Employees'!B71)</f>
        <v>BAAS TERESITA C.</v>
      </c>
      <c r="C71" s="25" t="str">
        <f>VLOOKUP(Table3[[#This Row],[EMPLOYEE NAME]],Employees[[Employee Name]:[Office]],6)</f>
        <v>REGULAR</v>
      </c>
      <c r="I71" s="27">
        <f>SUM(Table3[[#This Row],['# SICK LEAVE]:['#OTHERS]])</f>
        <v>0</v>
      </c>
    </row>
    <row r="72" spans="1:9" ht="29.4" customHeight="1" x14ac:dyDescent="0.3">
      <c r="A72">
        <f t="shared" si="1"/>
        <v>67</v>
      </c>
      <c r="B72" t="str">
        <f>IF(ISBLANK('List of Employees'!B72),"",'List of Employees'!B72)</f>
        <v>BALBUENA KRISNA MIGUELA S.</v>
      </c>
      <c r="C72" s="25" t="str">
        <f>VLOOKUP(Table3[[#This Row],[EMPLOYEE NAME]],Employees[[Employee Name]:[Office]],6)</f>
        <v>CASUAL</v>
      </c>
      <c r="I72" s="27">
        <f>SUM(Table3[[#This Row],['# SICK LEAVE]:['#OTHERS]])</f>
        <v>0</v>
      </c>
    </row>
    <row r="73" spans="1:9" ht="29.4" customHeight="1" x14ac:dyDescent="0.3">
      <c r="A73">
        <f t="shared" si="1"/>
        <v>68</v>
      </c>
      <c r="B73" t="str">
        <f>IF(ISBLANK('List of Employees'!B73),"",'List of Employees'!B73)</f>
        <v>BANICO PILAR B.</v>
      </c>
      <c r="C73" s="25" t="str">
        <f>VLOOKUP(Table3[[#This Row],[EMPLOYEE NAME]],Employees[[Employee Name]:[Office]],6)</f>
        <v>REGULAR</v>
      </c>
      <c r="I73" s="27">
        <f>SUM(Table3[[#This Row],['# SICK LEAVE]:['#OTHERS]])</f>
        <v>0</v>
      </c>
    </row>
    <row r="74" spans="1:9" ht="29.4" customHeight="1" x14ac:dyDescent="0.3">
      <c r="A74">
        <f t="shared" si="1"/>
        <v>69</v>
      </c>
      <c r="B74" t="str">
        <f>IF(ISBLANK('List of Employees'!B74),"",'List of Employees'!B74)</f>
        <v>BAROA JONA A.</v>
      </c>
      <c r="C74" s="25" t="str">
        <f>VLOOKUP(Table3[[#This Row],[EMPLOYEE NAME]],Employees[[Employee Name]:[Office]],6)</f>
        <v>CASUAL</v>
      </c>
      <c r="I74" s="27">
        <f>SUM(Table3[[#This Row],['# SICK LEAVE]:['#OTHERS]])</f>
        <v>0</v>
      </c>
    </row>
    <row r="75" spans="1:9" ht="29.4" customHeight="1" x14ac:dyDescent="0.3">
      <c r="A75">
        <f t="shared" si="1"/>
        <v>70</v>
      </c>
      <c r="B75" t="str">
        <f>IF(ISBLANK('List of Employees'!B75),"",'List of Employees'!B75)</f>
        <v>BATHAN ELVIRA R.</v>
      </c>
      <c r="C75" s="25" t="str">
        <f>VLOOKUP(Table3[[#This Row],[EMPLOYEE NAME]],Employees[[Employee Name]:[Office]],6)</f>
        <v>CASUAL</v>
      </c>
      <c r="I75" s="27">
        <f>SUM(Table3[[#This Row],['# SICK LEAVE]:['#OTHERS]])</f>
        <v>0</v>
      </c>
    </row>
    <row r="76" spans="1:9" ht="29.4" customHeight="1" x14ac:dyDescent="0.3">
      <c r="A76">
        <f t="shared" si="1"/>
        <v>71</v>
      </c>
      <c r="B76" t="str">
        <f>IF(ISBLANK('List of Employees'!B76),"",'List of Employees'!B76)</f>
        <v>BATINO CLARO C.</v>
      </c>
      <c r="C76" s="25" t="str">
        <f>VLOOKUP(Table3[[#This Row],[EMPLOYEE NAME]],Employees[[Employee Name]:[Office]],6)</f>
        <v>CASUAL</v>
      </c>
      <c r="I76" s="27">
        <f>SUM(Table3[[#This Row],['# SICK LEAVE]:['#OTHERS]])</f>
        <v>0</v>
      </c>
    </row>
    <row r="77" spans="1:9" ht="29.4" customHeight="1" x14ac:dyDescent="0.3">
      <c r="A77">
        <f t="shared" si="1"/>
        <v>72</v>
      </c>
      <c r="B77" t="str">
        <f>IF(ISBLANK('List of Employees'!B77),"",'List of Employees'!B77)</f>
        <v>BATINO FELISA C.</v>
      </c>
      <c r="C77" s="25" t="str">
        <f>VLOOKUP(Table3[[#This Row],[EMPLOYEE NAME]],Employees[[Employee Name]:[Office]],6)</f>
        <v>REGULAR</v>
      </c>
      <c r="I77" s="27">
        <f>SUM(Table3[[#This Row],['# SICK LEAVE]:['#OTHERS]])</f>
        <v>0</v>
      </c>
    </row>
    <row r="78" spans="1:9" ht="29.4" customHeight="1" x14ac:dyDescent="0.3">
      <c r="A78">
        <f t="shared" si="1"/>
        <v>73</v>
      </c>
      <c r="B78" t="str">
        <f>IF(ISBLANK('List of Employees'!B78),"",'List of Employees'!B78)</f>
        <v>BAURILE LOURDES Q.</v>
      </c>
      <c r="C78" s="25" t="str">
        <f>VLOOKUP(Table3[[#This Row],[EMPLOYEE NAME]],Employees[[Employee Name]:[Office]],6)</f>
        <v>REGULAR</v>
      </c>
      <c r="I78" s="27">
        <f>SUM(Table3[[#This Row],['# SICK LEAVE]:['#OTHERS]])</f>
        <v>0</v>
      </c>
    </row>
    <row r="79" spans="1:9" ht="29.4" customHeight="1" x14ac:dyDescent="0.3">
      <c r="A79">
        <f t="shared" si="1"/>
        <v>74</v>
      </c>
      <c r="B79" t="str">
        <f>IF(ISBLANK('List of Employees'!B79),"",'List of Employees'!B79)</f>
        <v>BAUTISTA JANICE M.</v>
      </c>
      <c r="C79" s="25" t="str">
        <f>VLOOKUP(Table3[[#This Row],[EMPLOYEE NAME]],Employees[[Employee Name]:[Office]],6)</f>
        <v>REGULAR</v>
      </c>
      <c r="I79" s="27">
        <f>SUM(Table3[[#This Row],['# SICK LEAVE]:['#OTHERS]])</f>
        <v>0</v>
      </c>
    </row>
    <row r="80" spans="1:9" ht="29.4" customHeight="1" x14ac:dyDescent="0.3">
      <c r="A80">
        <f t="shared" si="1"/>
        <v>75</v>
      </c>
      <c r="B80" t="str">
        <f>IF(ISBLANK('List of Employees'!B80),"",'List of Employees'!B80)</f>
        <v xml:space="preserve">BAY AMIE  </v>
      </c>
      <c r="C80" s="25" t="str">
        <f>VLOOKUP(Table3[[#This Row],[EMPLOYEE NAME]],Employees[[Employee Name]:[Office]],6)</f>
        <v>CASUAL</v>
      </c>
      <c r="I80" s="27">
        <f>SUM(Table3[[#This Row],['# SICK LEAVE]:['#OTHERS]])</f>
        <v>0</v>
      </c>
    </row>
    <row r="81" spans="1:9" ht="29.4" customHeight="1" x14ac:dyDescent="0.3">
      <c r="A81">
        <f t="shared" si="1"/>
        <v>76</v>
      </c>
      <c r="B81" t="str">
        <f>IF(ISBLANK('List of Employees'!B81),"",'List of Employees'!B81)</f>
        <v>BAYANI MACY A.</v>
      </c>
      <c r="C81" s="25" t="str">
        <f>VLOOKUP(Table3[[#This Row],[EMPLOYEE NAME]],Employees[[Employee Name]:[Office]],6)</f>
        <v>CASUAL</v>
      </c>
      <c r="I81" s="27">
        <f>SUM(Table3[[#This Row],['# SICK LEAVE]:['#OTHERS]])</f>
        <v>0</v>
      </c>
    </row>
    <row r="82" spans="1:9" ht="29.4" customHeight="1" x14ac:dyDescent="0.3">
      <c r="A82">
        <f t="shared" si="1"/>
        <v>77</v>
      </c>
      <c r="B82" t="str">
        <f>IF(ISBLANK('List of Employees'!B82),"",'List of Employees'!B82)</f>
        <v>BAYBAY ARNOLD C.</v>
      </c>
      <c r="C82" s="25" t="str">
        <f>VLOOKUP(Table3[[#This Row],[EMPLOYEE NAME]],Employees[[Employee Name]:[Office]],6)</f>
        <v>CASUAL</v>
      </c>
      <c r="I82" s="27">
        <f>SUM(Table3[[#This Row],['# SICK LEAVE]:['#OTHERS]])</f>
        <v>0</v>
      </c>
    </row>
    <row r="83" spans="1:9" ht="29.4" customHeight="1" x14ac:dyDescent="0.3">
      <c r="A83">
        <f t="shared" si="1"/>
        <v>78</v>
      </c>
      <c r="B83" t="str">
        <f>IF(ISBLANK('List of Employees'!B83),"",'List of Employees'!B83)</f>
        <v>BAYBAY JOLINA S.</v>
      </c>
      <c r="C83" s="25" t="str">
        <f>VLOOKUP(Table3[[#This Row],[EMPLOYEE NAME]],Employees[[Employee Name]:[Office]],6)</f>
        <v>REGULAR</v>
      </c>
      <c r="I83" s="27">
        <f>SUM(Table3[[#This Row],['# SICK LEAVE]:['#OTHERS]])</f>
        <v>0</v>
      </c>
    </row>
    <row r="84" spans="1:9" ht="29.4" customHeight="1" x14ac:dyDescent="0.3">
      <c r="A84">
        <f t="shared" si="1"/>
        <v>79</v>
      </c>
      <c r="B84" t="str">
        <f>IF(ISBLANK('List of Employees'!B84),"",'List of Employees'!B84)</f>
        <v>BAYBAY LINDA G.</v>
      </c>
      <c r="C84" s="25" t="str">
        <f>VLOOKUP(Table3[[#This Row],[EMPLOYEE NAME]],Employees[[Employee Name]:[Office]],6)</f>
        <v>REGULAR</v>
      </c>
      <c r="I84" s="27">
        <f>SUM(Table3[[#This Row],['# SICK LEAVE]:['#OTHERS]])</f>
        <v>0</v>
      </c>
    </row>
    <row r="85" spans="1:9" ht="29.4" customHeight="1" x14ac:dyDescent="0.3">
      <c r="A85">
        <f t="shared" si="1"/>
        <v>80</v>
      </c>
      <c r="B85" t="str">
        <f>IF(ISBLANK('List of Employees'!B85),"",'List of Employees'!B85)</f>
        <v>BAYBAY LOLITA B.</v>
      </c>
      <c r="C85" s="25" t="str">
        <f>VLOOKUP(Table3[[#This Row],[EMPLOYEE NAME]],Employees[[Employee Name]:[Office]],6)</f>
        <v>REGULAR</v>
      </c>
      <c r="I85" s="27">
        <f>SUM(Table3[[#This Row],['# SICK LEAVE]:['#OTHERS]])</f>
        <v>0</v>
      </c>
    </row>
    <row r="86" spans="1:9" ht="29.4" customHeight="1" x14ac:dyDescent="0.3">
      <c r="A86">
        <f t="shared" si="1"/>
        <v>81</v>
      </c>
      <c r="B86" t="str">
        <f>IF(ISBLANK('List of Employees'!B86),"",'List of Employees'!B86)</f>
        <v>BAYBAY MA. PAZ R.</v>
      </c>
      <c r="C86" s="25" t="str">
        <f>VLOOKUP(Table3[[#This Row],[EMPLOYEE NAME]],Employees[[Employee Name]:[Office]],6)</f>
        <v>REGULAR</v>
      </c>
      <c r="I86" s="27">
        <f>SUM(Table3[[#This Row],['# SICK LEAVE]:['#OTHERS]])</f>
        <v>0</v>
      </c>
    </row>
    <row r="87" spans="1:9" ht="29.4" customHeight="1" x14ac:dyDescent="0.3">
      <c r="A87">
        <f t="shared" si="1"/>
        <v>82</v>
      </c>
      <c r="B87" t="str">
        <f>IF(ISBLANK('List of Employees'!B87),"",'List of Employees'!B87)</f>
        <v>BAYBAY MA. ROSA A.</v>
      </c>
      <c r="C87" s="25" t="str">
        <f>VLOOKUP(Table3[[#This Row],[EMPLOYEE NAME]],Employees[[Employee Name]:[Office]],6)</f>
        <v>REGULAR</v>
      </c>
      <c r="I87" s="27">
        <f>SUM(Table3[[#This Row],['# SICK LEAVE]:['#OTHERS]])</f>
        <v>0</v>
      </c>
    </row>
    <row r="88" spans="1:9" ht="29.4" customHeight="1" x14ac:dyDescent="0.3">
      <c r="A88">
        <f t="shared" si="1"/>
        <v>83</v>
      </c>
      <c r="B88" t="str">
        <f>IF(ISBLANK('List of Employees'!B88),"",'List of Employees'!B88)</f>
        <v xml:space="preserve">BAYBAY MARCELO  </v>
      </c>
      <c r="C88" s="25" t="str">
        <f>VLOOKUP(Table3[[#This Row],[EMPLOYEE NAME]],Employees[[Employee Name]:[Office]],6)</f>
        <v>REGULAR</v>
      </c>
      <c r="I88" s="27">
        <f>SUM(Table3[[#This Row],['# SICK LEAVE]:['#OTHERS]])</f>
        <v>0</v>
      </c>
    </row>
    <row r="89" spans="1:9" ht="29.4" customHeight="1" x14ac:dyDescent="0.3">
      <c r="A89">
        <f t="shared" si="1"/>
        <v>84</v>
      </c>
      <c r="B89" t="str">
        <f>IF(ISBLANK('List of Employees'!B89),"",'List of Employees'!B89)</f>
        <v>BAYHON GEORGE G.</v>
      </c>
      <c r="C89" s="25" t="str">
        <f>VLOOKUP(Table3[[#This Row],[EMPLOYEE NAME]],Employees[[Employee Name]:[Office]],6)</f>
        <v>REGULAR</v>
      </c>
      <c r="I89" s="27">
        <f>SUM(Table3[[#This Row],['# SICK LEAVE]:['#OTHERS]])</f>
        <v>0</v>
      </c>
    </row>
    <row r="90" spans="1:9" ht="29.4" customHeight="1" x14ac:dyDescent="0.3">
      <c r="A90">
        <f t="shared" si="1"/>
        <v>85</v>
      </c>
      <c r="B90" t="str">
        <f>IF(ISBLANK('List of Employees'!B90),"",'List of Employees'!B90)</f>
        <v>BAYHON LUISITO G.</v>
      </c>
      <c r="C90" s="25" t="str">
        <f>VLOOKUP(Table3[[#This Row],[EMPLOYEE NAME]],Employees[[Employee Name]:[Office]],6)</f>
        <v>REGULAR</v>
      </c>
      <c r="I90" s="27">
        <f>SUM(Table3[[#This Row],['# SICK LEAVE]:['#OTHERS]])</f>
        <v>0</v>
      </c>
    </row>
    <row r="91" spans="1:9" ht="29.4" customHeight="1" x14ac:dyDescent="0.3">
      <c r="A91">
        <f t="shared" si="1"/>
        <v>86</v>
      </c>
      <c r="B91" t="str">
        <f>IF(ISBLANK('List of Employees'!B91),"",'List of Employees'!B91)</f>
        <v xml:space="preserve">BAYHON VIOLETA  </v>
      </c>
      <c r="C91" s="25" t="str">
        <f>VLOOKUP(Table3[[#This Row],[EMPLOYEE NAME]],Employees[[Employee Name]:[Office]],6)</f>
        <v>REGULAR</v>
      </c>
      <c r="I91" s="27">
        <f>SUM(Table3[[#This Row],['# SICK LEAVE]:['#OTHERS]])</f>
        <v>0</v>
      </c>
    </row>
    <row r="92" spans="1:9" ht="29.4" customHeight="1" x14ac:dyDescent="0.3">
      <c r="A92">
        <f t="shared" si="1"/>
        <v>87</v>
      </c>
      <c r="B92" t="str">
        <f>IF(ISBLANK('List of Employees'!B92),"",'List of Employees'!B92)</f>
        <v>BAYLA EVANGELINE C.</v>
      </c>
      <c r="C92" s="25" t="str">
        <f>VLOOKUP(Table3[[#This Row],[EMPLOYEE NAME]],Employees[[Employee Name]:[Office]],6)</f>
        <v>REGULAR</v>
      </c>
      <c r="I92" s="27">
        <f>SUM(Table3[[#This Row],['# SICK LEAVE]:['#OTHERS]])</f>
        <v>0</v>
      </c>
    </row>
    <row r="93" spans="1:9" ht="29.4" customHeight="1" x14ac:dyDescent="0.3">
      <c r="A93">
        <f t="shared" si="1"/>
        <v>88</v>
      </c>
      <c r="B93" t="str">
        <f>IF(ISBLANK('List of Employees'!B93),"",'List of Employees'!B93)</f>
        <v>BAYOT ANABEL D.</v>
      </c>
      <c r="C93" s="25" t="str">
        <f>VLOOKUP(Table3[[#This Row],[EMPLOYEE NAME]],Employees[[Employee Name]:[Office]],6)</f>
        <v>REGULAR</v>
      </c>
      <c r="I93" s="27">
        <f>SUM(Table3[[#This Row],['# SICK LEAVE]:['#OTHERS]])</f>
        <v>0</v>
      </c>
    </row>
    <row r="94" spans="1:9" ht="29.4" customHeight="1" x14ac:dyDescent="0.3">
      <c r="A94">
        <f t="shared" si="1"/>
        <v>89</v>
      </c>
      <c r="B94" t="str">
        <f>IF(ISBLANK('List of Employees'!B94),"",'List of Employees'!B94)</f>
        <v>BAYOT ANISIA P.</v>
      </c>
      <c r="C94" s="25" t="str">
        <f>VLOOKUP(Table3[[#This Row],[EMPLOYEE NAME]],Employees[[Employee Name]:[Office]],6)</f>
        <v>REGULAR</v>
      </c>
      <c r="I94" s="27">
        <f>SUM(Table3[[#This Row],['# SICK LEAVE]:['#OTHERS]])</f>
        <v>0</v>
      </c>
    </row>
    <row r="95" spans="1:9" ht="29.4" customHeight="1" x14ac:dyDescent="0.3">
      <c r="A95">
        <f t="shared" si="1"/>
        <v>90</v>
      </c>
      <c r="B95" t="str">
        <f>IF(ISBLANK('List of Employees'!B95),"",'List of Employees'!B95)</f>
        <v>BAYOT ELAINE B.</v>
      </c>
      <c r="C95" s="25" t="str">
        <f>VLOOKUP(Table3[[#This Row],[EMPLOYEE NAME]],Employees[[Employee Name]:[Office]],6)</f>
        <v>REGULAR</v>
      </c>
      <c r="I95" s="27">
        <f>SUM(Table3[[#This Row],['# SICK LEAVE]:['#OTHERS]])</f>
        <v>0</v>
      </c>
    </row>
    <row r="96" spans="1:9" ht="29.4" customHeight="1" x14ac:dyDescent="0.3">
      <c r="A96">
        <f t="shared" si="1"/>
        <v>91</v>
      </c>
      <c r="B96" t="str">
        <f>IF(ISBLANK('List of Employees'!B96),"",'List of Employees'!B96)</f>
        <v>BAYOT MERCED M.</v>
      </c>
      <c r="C96" s="25" t="str">
        <f>VLOOKUP(Table3[[#This Row],[EMPLOYEE NAME]],Employees[[Employee Name]:[Office]],6)</f>
        <v>REGULAR</v>
      </c>
      <c r="I96" s="27">
        <f>SUM(Table3[[#This Row],['# SICK LEAVE]:['#OTHERS]])</f>
        <v>0</v>
      </c>
    </row>
    <row r="97" spans="1:9" ht="29.4" customHeight="1" x14ac:dyDescent="0.3">
      <c r="A97">
        <f t="shared" si="1"/>
        <v>92</v>
      </c>
      <c r="B97" t="str">
        <f>IF(ISBLANK('List of Employees'!B97),"",'List of Employees'!B97)</f>
        <v>BAYOT RUMER M.</v>
      </c>
      <c r="C97" s="25" t="str">
        <f>VLOOKUP(Table3[[#This Row],[EMPLOYEE NAME]],Employees[[Employee Name]:[Office]],6)</f>
        <v>REGULAR</v>
      </c>
      <c r="I97" s="27">
        <f>SUM(Table3[[#This Row],['# SICK LEAVE]:['#OTHERS]])</f>
        <v>0</v>
      </c>
    </row>
    <row r="98" spans="1:9" ht="29.4" customHeight="1" x14ac:dyDescent="0.3">
      <c r="A98">
        <f t="shared" si="1"/>
        <v>93</v>
      </c>
      <c r="B98" t="str">
        <f>IF(ISBLANK('List of Employees'!B98),"",'List of Employees'!B98)</f>
        <v>BELOSTRINO JULIETA P.</v>
      </c>
      <c r="C98" s="25" t="str">
        <f>VLOOKUP(Table3[[#This Row],[EMPLOYEE NAME]],Employees[[Employee Name]:[Office]],6)</f>
        <v>CASUAL</v>
      </c>
      <c r="I98" s="27">
        <f>SUM(Table3[[#This Row],['# SICK LEAVE]:['#OTHERS]])</f>
        <v>0</v>
      </c>
    </row>
    <row r="99" spans="1:9" ht="29.4" customHeight="1" x14ac:dyDescent="0.3">
      <c r="A99">
        <f t="shared" si="1"/>
        <v>94</v>
      </c>
      <c r="B99" t="str">
        <f>IF(ISBLANK('List of Employees'!B99),"",'List of Employees'!B99)</f>
        <v>BERGADO MARILOU B.</v>
      </c>
      <c r="C99" s="25" t="str">
        <f>VLOOKUP(Table3[[#This Row],[EMPLOYEE NAME]],Employees[[Employee Name]:[Office]],6)</f>
        <v>CASUAL</v>
      </c>
      <c r="I99" s="27">
        <f>SUM(Table3[[#This Row],['# SICK LEAVE]:['#OTHERS]])</f>
        <v>0</v>
      </c>
    </row>
    <row r="100" spans="1:9" ht="29.4" customHeight="1" x14ac:dyDescent="0.3">
      <c r="A100">
        <f t="shared" si="1"/>
        <v>95</v>
      </c>
      <c r="B100" t="str">
        <f>IF(ISBLANK('List of Employees'!B100),"",'List of Employees'!B100)</f>
        <v>BERNALDEZ MARLONE P.</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Employees'!B101),"",'List of Employees'!B101)</f>
        <v>BISCOCHO JULIETA G.</v>
      </c>
      <c r="C101" s="25" t="str">
        <f>VLOOKUP(Table3[[#This Row],[EMPLOYEE NAME]],Employees[[Employee Name]:[Office]],6)</f>
        <v>REGULAR</v>
      </c>
      <c r="I101" s="27">
        <f>SUM(Table3[[#This Row],['# SICK LEAVE]:['#OTHERS]])</f>
        <v>0</v>
      </c>
    </row>
    <row r="102" spans="1:9" ht="29.4" customHeight="1" x14ac:dyDescent="0.3">
      <c r="A102">
        <f t="shared" si="1"/>
        <v>97</v>
      </c>
      <c r="B102" t="str">
        <f>IF(ISBLANK('List of Employees'!B102),"",'List of Employees'!B102)</f>
        <v>BITUIN LUCKY NIKKO G.</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Employees'!B103),"",'List of Employees'!B103)</f>
        <v>BOFILL ERNA P.</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Employees'!B104),"",'List of Employees'!B104)</f>
        <v>BORJA EDWIN G.</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Employees'!B105),"",'List of Employees'!B105)</f>
        <v>BORJA NECY M.</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Employees'!B106),"",'List of Employees'!B106)</f>
        <v>BRIZUELA LENIE E.</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Employees'!B107),"",'List of Employees'!B107)</f>
        <v>BRON FLORENCIO L.</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Employees'!B108),"",'List of Employees'!B108)</f>
        <v>BUGARIN MA. ANA M.</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Employees'!B109),"",'List of Employees'!B109)</f>
        <v>BUNGCASAN REGINALDO JR. B.</v>
      </c>
      <c r="C109" s="25" t="str">
        <f>VLOOKUP(Table3[[#This Row],[EMPLOYEE NAME]],Employees[[Employee Name]:[Office]],6)</f>
        <v>REGULAR</v>
      </c>
      <c r="I109" s="27">
        <f>SUM(Table3[[#This Row],['# SICK LEAVE]:['#OTHERS]])</f>
        <v>0</v>
      </c>
    </row>
    <row r="110" spans="1:9" ht="29.4" customHeight="1" x14ac:dyDescent="0.3">
      <c r="A110">
        <f t="shared" si="1"/>
        <v>105</v>
      </c>
      <c r="B110" t="str">
        <f>IF(ISBLANK('List of Employees'!B110),"",'List of Employees'!B110)</f>
        <v>BURAZON CARIDAD A.</v>
      </c>
      <c r="C110" s="25" t="str">
        <f>VLOOKUP(Table3[[#This Row],[EMPLOYEE NAME]],Employees[[Employee Name]:[Office]],6)</f>
        <v>REGULAR</v>
      </c>
      <c r="I110" s="27">
        <f>SUM(Table3[[#This Row],['# SICK LEAVE]:['#OTHERS]])</f>
        <v>0</v>
      </c>
    </row>
    <row r="111" spans="1:9" ht="29.4" customHeight="1" x14ac:dyDescent="0.3">
      <c r="A111">
        <f t="shared" si="1"/>
        <v>106</v>
      </c>
      <c r="B111" t="str">
        <f>IF(ISBLANK('List of Employees'!B111),"",'List of Employees'!B111)</f>
        <v>BUTALON DIANNE H.</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Employees'!B112),"",'List of Employees'!B112)</f>
        <v>CABANLIT ZOSIMA M.</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Employees'!B113),"",'List of Employees'!B113)</f>
        <v>CABANTING AIRA P.</v>
      </c>
      <c r="C113" s="25" t="str">
        <f>VLOOKUP(Table3[[#This Row],[EMPLOYEE NAME]],Employees[[Employee Name]:[Office]],6)</f>
        <v>CASUAL</v>
      </c>
      <c r="I113" s="27">
        <f>SUM(Table3[[#This Row],['# SICK LEAVE]:['#OTHERS]])</f>
        <v>0</v>
      </c>
    </row>
    <row r="114" spans="1:9" ht="29.4" customHeight="1" x14ac:dyDescent="0.3">
      <c r="A114">
        <f t="shared" si="1"/>
        <v>109</v>
      </c>
      <c r="B114" t="str">
        <f>IF(ISBLANK('List of Employees'!B114),"",'List of Employees'!B114)</f>
        <v>CACAO ANDREA F.</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Employees'!B115),"",'List of Employees'!B115)</f>
        <v>CAGUICLA JO HAENA D.</v>
      </c>
      <c r="C115" s="25" t="str">
        <f>VLOOKUP(Table3[[#This Row],[EMPLOYEE NAME]],Employees[[Employee Name]:[Office]],6)</f>
        <v>JOBCON</v>
      </c>
      <c r="I115" s="27">
        <f>SUM(Table3[[#This Row],['# SICK LEAVE]:['#OTHERS]])</f>
        <v>0</v>
      </c>
    </row>
    <row r="116" spans="1:9" ht="29.4" customHeight="1" x14ac:dyDescent="0.3">
      <c r="A116">
        <f t="shared" si="1"/>
        <v>111</v>
      </c>
      <c r="B116" t="str">
        <f>IF(ISBLANK('List of Employees'!B116),"",'List of Employees'!B116)</f>
        <v>CAGUITLA ELSA A.</v>
      </c>
      <c r="C116" s="25" t="str">
        <f>VLOOKUP(Table3[[#This Row],[EMPLOYEE NAME]],Employees[[Employee Name]:[Office]],6)</f>
        <v>CASUAL</v>
      </c>
      <c r="I116" s="27">
        <f>SUM(Table3[[#This Row],['# SICK LEAVE]:['#OTHERS]])</f>
        <v>0</v>
      </c>
    </row>
    <row r="117" spans="1:9" ht="29.4" customHeight="1" x14ac:dyDescent="0.3">
      <c r="A117">
        <f t="shared" si="1"/>
        <v>112</v>
      </c>
      <c r="B117" t="str">
        <f>IF(ISBLANK('List of Employees'!B117),"",'List of Employees'!B117)</f>
        <v>CAGUITLA GEMINIANO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Employees'!B118),"",'List of Employees'!B118)</f>
        <v>CAJAS MINA H.</v>
      </c>
      <c r="C118" s="25" t="str">
        <f>VLOOKUP(Table3[[#This Row],[EMPLOYEE NAME]],Employees[[Employee Name]:[Office]],6)</f>
        <v>CASUAL</v>
      </c>
      <c r="I118" s="27">
        <f>SUM(Table3[[#This Row],['# SICK LEAVE]:['#OTHERS]])</f>
        <v>0</v>
      </c>
    </row>
    <row r="119" spans="1:9" ht="29.4" customHeight="1" x14ac:dyDescent="0.3">
      <c r="A119">
        <f t="shared" si="1"/>
        <v>114</v>
      </c>
      <c r="B119" t="str">
        <f>IF(ISBLANK('List of Employees'!B119),"",'List of Employees'!B119)</f>
        <v>CALANOG ALMA P.</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Employees'!B120),"",'List of Employees'!B120)</f>
        <v>CALANOG EUGENE V.</v>
      </c>
      <c r="C120" s="25" t="str">
        <f>VLOOKUP(Table3[[#This Row],[EMPLOYEE NAME]],Employees[[Employee Name]:[Office]],6)</f>
        <v>REGULAR</v>
      </c>
      <c r="I120" s="27">
        <f>SUM(Table3[[#This Row],['# SICK LEAVE]:['#OTHERS]])</f>
        <v>0</v>
      </c>
    </row>
    <row r="121" spans="1:9" ht="29.4" customHeight="1" x14ac:dyDescent="0.3">
      <c r="A121">
        <f t="shared" si="1"/>
        <v>116</v>
      </c>
      <c r="B121" t="str">
        <f>IF(ISBLANK('List of Employees'!B121),"",'List of Employees'!B121)</f>
        <v>CANDELARIA DANILO M.</v>
      </c>
      <c r="C121" s="25" t="str">
        <f>VLOOKUP(Table3[[#This Row],[EMPLOYEE NAME]],Employees[[Employee Name]:[Office]],6)</f>
        <v>REGULAR</v>
      </c>
      <c r="I121" s="27">
        <f>SUM(Table3[[#This Row],['# SICK LEAVE]:['#OTHERS]])</f>
        <v>0</v>
      </c>
    </row>
    <row r="122" spans="1:9" ht="29.4" customHeight="1" x14ac:dyDescent="0.3">
      <c r="A122">
        <f t="shared" si="1"/>
        <v>117</v>
      </c>
      <c r="B122" t="str">
        <f>IF(ISBLANK('List of Employees'!B122),"",'List of Employees'!B122)</f>
        <v>CAPUNO OLIVER M.</v>
      </c>
      <c r="C122" s="25" t="str">
        <f>VLOOKUP(Table3[[#This Row],[EMPLOYEE NAME]],Employees[[Employee Name]:[Office]],6)</f>
        <v>CASUAL</v>
      </c>
      <c r="I122" s="27">
        <f>SUM(Table3[[#This Row],['# SICK LEAVE]:['#OTHERS]])</f>
        <v>0</v>
      </c>
    </row>
    <row r="123" spans="1:9" ht="29.4" customHeight="1" x14ac:dyDescent="0.3">
      <c r="A123">
        <f t="shared" si="1"/>
        <v>118</v>
      </c>
      <c r="B123" t="str">
        <f>IF(ISBLANK('List of Employees'!B123),"",'List of Employees'!B123)</f>
        <v>CAPUPUS LIZA FE F.</v>
      </c>
      <c r="C123" s="25" t="str">
        <f>VLOOKUP(Table3[[#This Row],[EMPLOYEE NAME]],Employees[[Employee Name]:[Office]],6)</f>
        <v>REGULAR</v>
      </c>
      <c r="I123" s="27">
        <f>SUM(Table3[[#This Row],['# SICK LEAVE]:['#OTHERS]])</f>
        <v>0</v>
      </c>
    </row>
    <row r="124" spans="1:9" ht="29.4" customHeight="1" x14ac:dyDescent="0.3">
      <c r="A124">
        <f t="shared" si="1"/>
        <v>119</v>
      </c>
      <c r="B124" t="str">
        <f>IF(ISBLANK('List of Employees'!B124),"",'List of Employees'!B124)</f>
        <v>CARAAN ANNABELLE F.</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Employees'!B125),"",'List of Employees'!B125)</f>
        <v>CARAAN FELIX M.</v>
      </c>
      <c r="C125" s="25" t="str">
        <f>VLOOKUP(Table3[[#This Row],[EMPLOYEE NAME]],Employees[[Employee Name]:[Office]],6)</f>
        <v>REGULAR</v>
      </c>
      <c r="I125" s="27">
        <f>SUM(Table3[[#This Row],['# SICK LEAVE]:['#OTHERS]])</f>
        <v>0</v>
      </c>
    </row>
    <row r="126" spans="1:9" ht="29.4" customHeight="1" x14ac:dyDescent="0.3">
      <c r="A126">
        <f t="shared" si="1"/>
        <v>121</v>
      </c>
      <c r="B126" t="str">
        <f>IF(ISBLANK('List of Employees'!B126),"",'List of Employees'!B126)</f>
        <v>CARLITO ELENA M.</v>
      </c>
      <c r="C126" s="25" t="str">
        <f>VLOOKUP(Table3[[#This Row],[EMPLOYEE NAME]],Employees[[Employee Name]:[Office]],6)</f>
        <v>CASUAL</v>
      </c>
      <c r="I126" s="27">
        <f>SUM(Table3[[#This Row],['# SICK LEAVE]:['#OTHERS]])</f>
        <v>0</v>
      </c>
    </row>
    <row r="127" spans="1:9" ht="29.4" customHeight="1" x14ac:dyDescent="0.3">
      <c r="A127">
        <f t="shared" si="1"/>
        <v>122</v>
      </c>
      <c r="B127" t="str">
        <f>IF(ISBLANK('List of Employees'!B127),"",'List of Employees'!B127)</f>
        <v>CARMONA REMY M.</v>
      </c>
      <c r="C127" s="25" t="str">
        <f>VLOOKUP(Table3[[#This Row],[EMPLOYEE NAME]],Employees[[Employee Name]:[Office]],6)</f>
        <v>REGULAR</v>
      </c>
      <c r="I127" s="27">
        <f>SUM(Table3[[#This Row],['# SICK LEAVE]:['#OTHERS]])</f>
        <v>0</v>
      </c>
    </row>
    <row r="128" spans="1:9" ht="29.4" customHeight="1" x14ac:dyDescent="0.3">
      <c r="A128">
        <f t="shared" si="1"/>
        <v>123</v>
      </c>
      <c r="B128" t="str">
        <f>IF(ISBLANK('List of Employees'!B128),"",'List of Employees'!B128)</f>
        <v>CASTILLO FLORDELIZA T.</v>
      </c>
      <c r="C128" s="25" t="str">
        <f>VLOOKUP(Table3[[#This Row],[EMPLOYEE NAME]],Employees[[Employee Name]:[Office]],6)</f>
        <v>REGULAR</v>
      </c>
      <c r="I128" s="27">
        <f>SUM(Table3[[#This Row],['# SICK LEAVE]:['#OTHERS]])</f>
        <v>0</v>
      </c>
    </row>
    <row r="129" spans="1:9" ht="29.4" customHeight="1" x14ac:dyDescent="0.3">
      <c r="A129">
        <f t="shared" si="1"/>
        <v>124</v>
      </c>
      <c r="B129" t="str">
        <f>IF(ISBLANK('List of Employees'!B129),"",'List of Employees'!B129)</f>
        <v xml:space="preserve">CASTILLO ROBENSON  </v>
      </c>
      <c r="C129" s="25" t="str">
        <f>VLOOKUP(Table3[[#This Row],[EMPLOYEE NAME]],Employees[[Employee Name]:[Office]],6)</f>
        <v>CASUAL</v>
      </c>
      <c r="I129" s="27">
        <f>SUM(Table3[[#This Row],['# SICK LEAVE]:['#OTHERS]])</f>
        <v>0</v>
      </c>
    </row>
    <row r="130" spans="1:9" ht="29.4" customHeight="1" x14ac:dyDescent="0.3">
      <c r="A130">
        <f t="shared" si="1"/>
        <v>125</v>
      </c>
      <c r="B130" t="str">
        <f>IF(ISBLANK('List of Employees'!B130),"",'List of Employees'!B130)</f>
        <v>CASTRO VIVIAN A.</v>
      </c>
      <c r="C130" s="25" t="str">
        <f>VLOOKUP(Table3[[#This Row],[EMPLOYEE NAME]],Employees[[Employee Name]:[Office]],6)</f>
        <v>REGULAR</v>
      </c>
      <c r="I130" s="27">
        <f>SUM(Table3[[#This Row],['# SICK LEAVE]:['#OTHERS]])</f>
        <v>0</v>
      </c>
    </row>
    <row r="131" spans="1:9" ht="29.4" customHeight="1" x14ac:dyDescent="0.3">
      <c r="A131">
        <f t="shared" si="1"/>
        <v>126</v>
      </c>
      <c r="B131" t="str">
        <f>IF(ISBLANK('List of Employees'!B131),"",'List of Employees'!B131)</f>
        <v>CESICAR JOCHELLE JOAN S.</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Employees'!B132),"",'List of Employees'!B132)</f>
        <v>CHACON ELISA G.</v>
      </c>
      <c r="C132" s="25" t="str">
        <f>VLOOKUP(Table3[[#This Row],[EMPLOYEE NAME]],Employees[[Employee Name]:[Office]],6)</f>
        <v>REGULAR</v>
      </c>
      <c r="I132" s="27">
        <f>SUM(Table3[[#This Row],['# SICK LEAVE]:['#OTHERS]])</f>
        <v>0</v>
      </c>
    </row>
    <row r="133" spans="1:9" ht="29.4" customHeight="1" x14ac:dyDescent="0.3">
      <c r="A133">
        <f t="shared" si="1"/>
        <v>128</v>
      </c>
      <c r="B133" t="str">
        <f>IF(ISBLANK('List of Employees'!B133),"",'List of Employees'!B133)</f>
        <v>CHANGCO KATHLEEN CARLA F.</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Employees'!B134),"",'List of Employees'!B134)</f>
        <v>COLETO ASHLEY M.</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Employees'!B135),"",'List of Employees'!B135)</f>
        <v>COLETO HANY ROY D.</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Employees'!B136),"",'List of Employees'!B136)</f>
        <v>CONSTANTE FLORAVILLA R.</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Employees'!B137),"",'List of Employees'!B137)</f>
        <v>CONTRERAS ALEJANDRO M.</v>
      </c>
      <c r="C137" s="25" t="str">
        <f>VLOOKUP(Table3[[#This Row],[EMPLOYEE NAME]],Employees[[Employee Name]:[Office]],6)</f>
        <v>CASUAL</v>
      </c>
      <c r="I137" s="27">
        <f>SUM(Table3[[#This Row],['# SICK LEAVE]:['#OTHERS]])</f>
        <v>0</v>
      </c>
    </row>
    <row r="138" spans="1:9" ht="29.4" customHeight="1" x14ac:dyDescent="0.3">
      <c r="A138">
        <f t="shared" si="2"/>
        <v>133</v>
      </c>
      <c r="B138" t="str">
        <f>IF(ISBLANK('List of Employees'!B138),"",'List of Employees'!B138)</f>
        <v>CONTRERAS ALLAN B.</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Employees'!B139),"",'List of Employees'!B139)</f>
        <v>CONTRERAS SARAH JANE P.</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Employees'!B140),"",'List of Employees'!B140)</f>
        <v>CORTADO JOEL B.</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Employees'!B141),"",'List of Employees'!B141)</f>
        <v>CORTEZ FIDELA B.</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Employees'!B142),"",'List of Employees'!B142)</f>
        <v>CORTEZ MARCOS NOEL A.</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Employees'!B143),"",'List of Employees'!B143)</f>
        <v>CORTEZ NERIFE H.</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Employees'!B144),"",'List of Employees'!B144)</f>
        <v>COSA PAOLA GRACE P.</v>
      </c>
      <c r="C144" s="25" t="str">
        <f>VLOOKUP(Table3[[#This Row],[EMPLOYEE NAME]],Employees[[Employee Name]:[Office]],6)</f>
        <v>CASUAL</v>
      </c>
      <c r="I144" s="27">
        <f>SUM(Table3[[#This Row],['# SICK LEAVE]:['#OTHERS]])</f>
        <v>0</v>
      </c>
    </row>
    <row r="145" spans="1:9" ht="29.4" customHeight="1" x14ac:dyDescent="0.3">
      <c r="A145">
        <f t="shared" si="2"/>
        <v>140</v>
      </c>
      <c r="B145" t="str">
        <f>IF(ISBLANK('List of Employees'!B145),"",'List of Employees'!B145)</f>
        <v xml:space="preserve">COSINO RIMWELL  </v>
      </c>
      <c r="C145" s="25" t="str">
        <f>VLOOKUP(Table3[[#This Row],[EMPLOYEE NAME]],Employees[[Employee Name]:[Office]],6)</f>
        <v>CASUAL</v>
      </c>
      <c r="I145" s="27">
        <f>SUM(Table3[[#This Row],['# SICK LEAVE]:['#OTHERS]])</f>
        <v>0</v>
      </c>
    </row>
    <row r="146" spans="1:9" ht="29.4" customHeight="1" x14ac:dyDescent="0.3">
      <c r="A146">
        <f t="shared" si="2"/>
        <v>141</v>
      </c>
      <c r="B146" t="str">
        <f>IF(ISBLANK('List of Employees'!B146),"",'List of Employees'!B146)</f>
        <v>COSME CORAZON O.</v>
      </c>
      <c r="C146" s="25" t="str">
        <f>VLOOKUP(Table3[[#This Row],[EMPLOYEE NAME]],Employees[[Employee Name]:[Office]],6)</f>
        <v>CASUAL</v>
      </c>
      <c r="I146" s="27">
        <f>SUM(Table3[[#This Row],['# SICK LEAVE]:['#OTHERS]])</f>
        <v>0</v>
      </c>
    </row>
    <row r="147" spans="1:9" ht="29.4" customHeight="1" x14ac:dyDescent="0.3">
      <c r="A147">
        <f t="shared" si="2"/>
        <v>142</v>
      </c>
      <c r="B147" t="str">
        <f>IF(ISBLANK('List of Employees'!B147),"",'List of Employees'!B147)</f>
        <v>COSME MA VICTORIA M.</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Employees'!B148),"",'List of Employees'!B148)</f>
        <v>COSTANTE HERBERT F.</v>
      </c>
      <c r="C148" s="25" t="str">
        <f>VLOOKUP(Table3[[#This Row],[EMPLOYEE NAME]],Employees[[Employee Name]:[Office]],6)</f>
        <v>JOBCON</v>
      </c>
      <c r="I148" s="27">
        <f>SUM(Table3[[#This Row],['# SICK LEAVE]:['#OTHERS]])</f>
        <v>0</v>
      </c>
    </row>
    <row r="149" spans="1:9" ht="29.4" customHeight="1" x14ac:dyDescent="0.3">
      <c r="A149">
        <f t="shared" si="2"/>
        <v>144</v>
      </c>
      <c r="B149" t="str">
        <f>IF(ISBLANK('List of Employees'!B149),"",'List of Employees'!B149)</f>
        <v>COSTANTE  SYLVIA C.</v>
      </c>
      <c r="C149" s="25" t="str">
        <f>VLOOKUP(Table3[[#This Row],[EMPLOYEE NAME]],Employees[[Employee Name]:[Office]],6)</f>
        <v>REGULAR</v>
      </c>
      <c r="I149" s="27">
        <f>SUM(Table3[[#This Row],['# SICK LEAVE]:['#OTHERS]])</f>
        <v>0</v>
      </c>
    </row>
    <row r="150" spans="1:9" ht="29.4" customHeight="1" x14ac:dyDescent="0.3">
      <c r="A150">
        <f t="shared" si="2"/>
        <v>145</v>
      </c>
      <c r="B150" t="str">
        <f>IF(ISBLANK('List of Employees'!B150),"",'List of Employees'!B150)</f>
        <v>COTONER NELIA C.</v>
      </c>
      <c r="C150" s="25" t="str">
        <f>VLOOKUP(Table3[[#This Row],[EMPLOYEE NAME]],Employees[[Employee Name]:[Office]],6)</f>
        <v>REGULAR</v>
      </c>
      <c r="I150" s="27">
        <f>SUM(Table3[[#This Row],['# SICK LEAVE]:['#OTHERS]])</f>
        <v>0</v>
      </c>
    </row>
    <row r="151" spans="1:9" ht="29.4" customHeight="1" x14ac:dyDescent="0.3">
      <c r="A151">
        <f t="shared" si="2"/>
        <v>146</v>
      </c>
      <c r="B151" t="str">
        <f>IF(ISBLANK('List of Employees'!B151),"",'List of Employees'!B151)</f>
        <v>CRIZALDO THELMA U.</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Employees'!B152),"",'List of Employees'!B152)</f>
        <v>CROOX VALERIE R.</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Employees'!B153),"",'List of Employees'!B153)</f>
        <v>CRUZADA MAGDALENA A.</v>
      </c>
      <c r="C153" s="25" t="str">
        <f>VLOOKUP(Table3[[#This Row],[EMPLOYEE NAME]],Employees[[Employee Name]:[Office]],6)</f>
        <v>REGULAR</v>
      </c>
      <c r="I153" s="27">
        <f>SUM(Table3[[#This Row],['# SICK LEAVE]:['#OTHERS]])</f>
        <v>0</v>
      </c>
    </row>
    <row r="154" spans="1:9" ht="29.4" customHeight="1" x14ac:dyDescent="0.3">
      <c r="A154">
        <f t="shared" si="2"/>
        <v>149</v>
      </c>
      <c r="B154" t="str">
        <f>IF(ISBLANK('List of Employees'!B154),"",'List of Employees'!B154)</f>
        <v>CUENO FLOR M.</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Employees'!B156),"",'List of Employees'!B156)</f>
        <v>DAÑO ALMA R.</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Employees'!B157),"",'List of Employees'!B157)</f>
        <v>DATU SHIRLEY G.</v>
      </c>
      <c r="C156" s="25" t="str">
        <f>VLOOKUP(Table3[[#This Row],[EMPLOYEE NAME]],Employees[[Employee Name]:[Office]],6)</f>
        <v>CASUAL</v>
      </c>
      <c r="I156" s="27">
        <f>SUM(Table3[[#This Row],['# SICK LEAVE]:['#OTHERS]])</f>
        <v>0</v>
      </c>
    </row>
    <row r="157" spans="1:9" ht="29.4" customHeight="1" x14ac:dyDescent="0.3">
      <c r="A157">
        <f t="shared" si="2"/>
        <v>152</v>
      </c>
      <c r="B157" t="str">
        <f>IF(ISBLANK('List of Employees'!B158),"",'List of Employees'!B158)</f>
        <v>DAVID MELANIE D.</v>
      </c>
      <c r="C157" s="25" t="str">
        <f>VLOOKUP(Table3[[#This Row],[EMPLOYEE NAME]],Employees[[Employee Name]:[Office]],6)</f>
        <v>CASUAL</v>
      </c>
      <c r="I157" s="27">
        <f>SUM(Table3[[#This Row],['# SICK LEAVE]:['#OTHERS]])</f>
        <v>0</v>
      </c>
    </row>
    <row r="158" spans="1:9" ht="29.4" customHeight="1" x14ac:dyDescent="0.3">
      <c r="A158">
        <f t="shared" si="2"/>
        <v>153</v>
      </c>
      <c r="B158" t="str">
        <f>IF(ISBLANK('List of Employees'!B159),"",'List of Employees'!B159)</f>
        <v>DE ASIS JANETTE D.</v>
      </c>
      <c r="C158" s="25" t="str">
        <f>VLOOKUP(Table3[[#This Row],[EMPLOYEE NAME]],Employees[[Employee Name]:[Office]],6)</f>
        <v>CASUAL</v>
      </c>
      <c r="I158" s="27">
        <f>SUM(Table3[[#This Row],['# SICK LEAVE]:['#OTHERS]])</f>
        <v>0</v>
      </c>
    </row>
    <row r="159" spans="1:9" ht="29.4" customHeight="1" x14ac:dyDescent="0.3">
      <c r="A159">
        <f t="shared" si="2"/>
        <v>154</v>
      </c>
      <c r="B159" t="str">
        <f>IF(ISBLANK('List of Employees'!B160),"",'List of Employees'!B160)</f>
        <v>DE CASTRO  CHRISTINE JEAN D.</v>
      </c>
      <c r="C159" s="25" t="str">
        <f>VLOOKUP(Table3[[#This Row],[EMPLOYEE NAME]],Employees[[Employee Name]:[Office]],6)</f>
        <v>CASUAL</v>
      </c>
      <c r="I159" s="27">
        <f>SUM(Table3[[#This Row],['# SICK LEAVE]:['#OTHERS]])</f>
        <v>0</v>
      </c>
    </row>
    <row r="160" spans="1:9" ht="29.4" customHeight="1" x14ac:dyDescent="0.3">
      <c r="A160">
        <f t="shared" si="2"/>
        <v>155</v>
      </c>
      <c r="B160" t="str">
        <f>IF(ISBLANK('List of Employees'!B161),"",'List of Employees'!B161)</f>
        <v>DE CASTRO JOSEPH NHOEL T.</v>
      </c>
      <c r="C160" s="25" t="str">
        <f>VLOOKUP(Table3[[#This Row],[EMPLOYEE NAME]],Employees[[Employee Name]:[Office]],6)</f>
        <v>REGULAR</v>
      </c>
      <c r="I160" s="27">
        <f>SUM(Table3[[#This Row],['# SICK LEAVE]:['#OTHERS]])</f>
        <v>0</v>
      </c>
    </row>
    <row r="161" spans="1:9" ht="29.4" customHeight="1" x14ac:dyDescent="0.3">
      <c r="A161">
        <f t="shared" si="2"/>
        <v>156</v>
      </c>
      <c r="B161" t="str">
        <f>IF(ISBLANK('List of Employees'!B162),"",'List of Employees'!B162)</f>
        <v>DE CASTRO JUANITA M.</v>
      </c>
      <c r="C161" s="25" t="str">
        <f>VLOOKUP(Table3[[#This Row],[EMPLOYEE NAME]],Employees[[Employee Name]:[Office]],6)</f>
        <v>REGULAR</v>
      </c>
      <c r="I161" s="27">
        <f>SUM(Table3[[#This Row],['# SICK LEAVE]:['#OTHERS]])</f>
        <v>0</v>
      </c>
    </row>
    <row r="162" spans="1:9" ht="29.4" customHeight="1" x14ac:dyDescent="0.3">
      <c r="A162">
        <f t="shared" si="2"/>
        <v>157</v>
      </c>
      <c r="B162" t="str">
        <f>IF(ISBLANK('List of Employees'!B163),"",'List of Employees'!B163)</f>
        <v>DE GRANO LIUSA R.</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Employees'!B164),"",'List of Employees'!B164)</f>
        <v>DE GRANO MA. ERLINDA F.</v>
      </c>
      <c r="C163" s="25" t="str">
        <f>VLOOKUP(Table3[[#This Row],[EMPLOYEE NAME]],Employees[[Employee Name]:[Office]],6)</f>
        <v>REGULAR</v>
      </c>
      <c r="I163" s="27">
        <f>SUM(Table3[[#This Row],['# SICK LEAVE]:['#OTHERS]])</f>
        <v>0</v>
      </c>
    </row>
    <row r="164" spans="1:9" ht="29.4" customHeight="1" x14ac:dyDescent="0.3">
      <c r="A164">
        <f t="shared" si="2"/>
        <v>159</v>
      </c>
      <c r="B164" t="str">
        <f>IF(ISBLANK('List of Employees'!B165),"",'List of Employees'!B165)</f>
        <v>DE GUIA MARIVIC B.</v>
      </c>
      <c r="C164" s="25" t="str">
        <f>VLOOKUP(Table3[[#This Row],[EMPLOYEE NAME]],Employees[[Employee Name]:[Office]],6)</f>
        <v>JOBCON</v>
      </c>
      <c r="I164" s="27">
        <f>SUM(Table3[[#This Row],['# SICK LEAVE]:['#OTHERS]])</f>
        <v>0</v>
      </c>
    </row>
    <row r="165" spans="1:9" ht="29.4" customHeight="1" x14ac:dyDescent="0.3">
      <c r="A165">
        <f t="shared" si="2"/>
        <v>160</v>
      </c>
      <c r="B165" t="str">
        <f>IF(ISBLANK('List of Employees'!B166),"",'List of Employees'!B166)</f>
        <v xml:space="preserve">DE GUZMAN CLEMENTE  </v>
      </c>
      <c r="C165" s="25" t="str">
        <f>VLOOKUP(Table3[[#This Row],[EMPLOYEE NAME]],Employees[[Employee Name]:[Office]],6)</f>
        <v>CASUAL</v>
      </c>
      <c r="I165" s="27">
        <f>SUM(Table3[[#This Row],['# SICK LEAVE]:['#OTHERS]])</f>
        <v>0</v>
      </c>
    </row>
    <row r="166" spans="1:9" ht="29.4" customHeight="1" x14ac:dyDescent="0.3">
      <c r="A166">
        <f t="shared" si="2"/>
        <v>161</v>
      </c>
      <c r="B166" t="str">
        <f>IF(ISBLANK('List of Employees'!B167),"",'List of Employees'!B167)</f>
        <v>DE GUZMAN RONALD ANDREW G.</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Employees'!B168),"",'List of Employees'!B168)</f>
        <v>DE LARA GRACE L.</v>
      </c>
      <c r="C167" s="25" t="str">
        <f>VLOOKUP(Table3[[#This Row],[EMPLOYEE NAME]],Employees[[Employee Name]:[Office]],6)</f>
        <v>CASUAL</v>
      </c>
      <c r="I167" s="27">
        <f>SUM(Table3[[#This Row],['# SICK LEAVE]:['#OTHERS]])</f>
        <v>0</v>
      </c>
    </row>
    <row r="168" spans="1:9" ht="29.4" customHeight="1" x14ac:dyDescent="0.3">
      <c r="A168">
        <f t="shared" si="2"/>
        <v>163</v>
      </c>
      <c r="B168" t="str">
        <f>IF(ISBLANK('List of Employees'!B169),"",'List of Employees'!B169)</f>
        <v>DE LEON ANALITA B.</v>
      </c>
      <c r="C168" s="25" t="str">
        <f>VLOOKUP(Table3[[#This Row],[EMPLOYEE NAME]],Employees[[Employee Name]:[Office]],6)</f>
        <v>CASUAL</v>
      </c>
      <c r="I168" s="27">
        <f>SUM(Table3[[#This Row],['# SICK LEAVE]:['#OTHERS]])</f>
        <v>0</v>
      </c>
    </row>
    <row r="169" spans="1:9" ht="29.4" customHeight="1" x14ac:dyDescent="0.3">
      <c r="A169">
        <f t="shared" si="2"/>
        <v>164</v>
      </c>
      <c r="B169" t="str">
        <f>IF(ISBLANK('List of Employees'!B170),"",'List of Employees'!B170)</f>
        <v xml:space="preserve">DE LUNA ERNESTO  </v>
      </c>
      <c r="C169" s="25" t="str">
        <f>VLOOKUP(Table3[[#This Row],[EMPLOYEE NAME]],Employees[[Employee Name]:[Office]],6)</f>
        <v>REGULAR</v>
      </c>
      <c r="I169" s="27">
        <f>SUM(Table3[[#This Row],['# SICK LEAVE]:['#OTHERS]])</f>
        <v>0</v>
      </c>
    </row>
    <row r="170" spans="1:9" ht="29.4" customHeight="1" x14ac:dyDescent="0.3">
      <c r="A170">
        <f t="shared" si="2"/>
        <v>165</v>
      </c>
      <c r="B170" t="str">
        <f>IF(ISBLANK('List of Employees'!B171),"",'List of Employees'!B171)</f>
        <v>DE OCAMPO ALMA A.</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Employees'!B173),"",'List of Employees'!B173)</f>
        <v>DE OCAMPO MA. ELENA D.</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Employees'!B174),"",'List of Employees'!B174)</f>
        <v>DE OCAMPO MARISSA B.</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Employees'!B175),"",'List of Employees'!B175)</f>
        <v>DE SAGUN NANCY D.</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Employees'!B176),"",'List of Employees'!B176)</f>
        <v>DE SAGUN VICTOR V.</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Employees'!B177),"",'List of Employees'!B177)</f>
        <v>DE VILLA MYRNA D.</v>
      </c>
      <c r="C175" s="25" t="str">
        <f>VLOOKUP(Table3[[#This Row],[EMPLOYEE NAME]],Employees[[Employee Name]:[Office]],6)</f>
        <v>REGULAR</v>
      </c>
      <c r="I175" s="27">
        <f>SUM(Table3[[#This Row],['# SICK LEAVE]:['#OTHERS]])</f>
        <v>0</v>
      </c>
    </row>
    <row r="176" spans="1:9" ht="29.4" customHeight="1" x14ac:dyDescent="0.3">
      <c r="A176">
        <f t="shared" si="2"/>
        <v>171</v>
      </c>
      <c r="B176" t="str">
        <f>IF(ISBLANK('List of Employees'!B179),"",'List of Employees'!B179)</f>
        <v>DE VILLA OFELIA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Employees'!B180),"",'List of Employees'!B180)</f>
        <v>DEL MUNDO ESTER B.</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Employees'!B181),"",'List of Employees'!B181)</f>
        <v>DEL MUNDO HERMOGENES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Employees'!B182),"",'List of Employees'!B182)</f>
        <v>DEL MUNDO JONAS B.</v>
      </c>
      <c r="C179" s="25" t="str">
        <f>VLOOKUP(Table3[[#This Row],[EMPLOYEE NAME]],Employees[[Employee Name]:[Office]],6)</f>
        <v>CASUAL</v>
      </c>
      <c r="I179" s="27">
        <f>SUM(Table3[[#This Row],['# SICK LEAVE]:['#OTHERS]])</f>
        <v>0</v>
      </c>
    </row>
    <row r="180" spans="1:9" ht="29.4" customHeight="1" x14ac:dyDescent="0.3">
      <c r="A180">
        <f t="shared" si="2"/>
        <v>175</v>
      </c>
      <c r="B180" t="str">
        <f>IF(ISBLANK('List of Employees'!B183),"",'List of Employees'!B183)</f>
        <v>DEL MUNDO ROSALLE A.</v>
      </c>
      <c r="C180" s="25" t="str">
        <f>VLOOKUP(Table3[[#This Row],[EMPLOYEE NAME]],Employees[[Employee Name]:[Office]],6)</f>
        <v>REGULAR</v>
      </c>
      <c r="I180" s="27">
        <f>SUM(Table3[[#This Row],['# SICK LEAVE]:['#OTHERS]])</f>
        <v>0</v>
      </c>
    </row>
    <row r="181" spans="1:9" ht="29.4" customHeight="1" x14ac:dyDescent="0.3">
      <c r="A181">
        <f t="shared" si="2"/>
        <v>176</v>
      </c>
      <c r="B181" t="str">
        <f>IF(ISBLANK('List of Employees'!B184),"",'List of Employees'!B184)</f>
        <v>DELA CRUZ CHARITO A.</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Employees'!B185),"",'List of Employees'!B185)</f>
        <v>DELA CRUZ EVANGELINE P.</v>
      </c>
      <c r="C182" s="25" t="str">
        <f>VLOOKUP(Table3[[#This Row],[EMPLOYEE NAME]],Employees[[Employee Name]:[Office]],6)</f>
        <v>REGULAR</v>
      </c>
      <c r="I182" s="27">
        <f>SUM(Table3[[#This Row],['# SICK LEAVE]:['#OTHERS]])</f>
        <v>0</v>
      </c>
    </row>
    <row r="183" spans="1:9" ht="29.4" customHeight="1" x14ac:dyDescent="0.3">
      <c r="A183">
        <f t="shared" si="2"/>
        <v>178</v>
      </c>
      <c r="B183" t="str">
        <f>IF(ISBLANK('List of Employees'!B186),"",'List of Employees'!B186)</f>
        <v>DELA CRUZ SHIELA G.</v>
      </c>
      <c r="C183" s="25" t="str">
        <f>VLOOKUP(Table3[[#This Row],[EMPLOYEE NAME]],Employees[[Employee Name]:[Office]],6)</f>
        <v>REGULAR</v>
      </c>
      <c r="I183" s="27">
        <f>SUM(Table3[[#This Row],['# SICK LEAVE]:['#OTHERS]])</f>
        <v>0</v>
      </c>
    </row>
    <row r="184" spans="1:9" ht="29.4" customHeight="1" x14ac:dyDescent="0.3">
      <c r="A184">
        <f t="shared" si="2"/>
        <v>179</v>
      </c>
      <c r="B184" t="str">
        <f>IF(ISBLANK('List of Employees'!B187),"",'List of Employees'!B187)</f>
        <v>DELA GRACIA MA. CECILIA P.</v>
      </c>
      <c r="C184" s="25" t="str">
        <f>VLOOKUP(Table3[[#This Row],[EMPLOYEE NAME]],Employees[[Employee Name]:[Office]],6)</f>
        <v>REGULAR</v>
      </c>
      <c r="I184" s="27">
        <f>SUM(Table3[[#This Row],['# SICK LEAVE]:['#OTHERS]])</f>
        <v>0</v>
      </c>
    </row>
    <row r="185" spans="1:9" ht="29.4" customHeight="1" x14ac:dyDescent="0.3">
      <c r="A185">
        <f t="shared" si="2"/>
        <v>180</v>
      </c>
      <c r="B185" t="str">
        <f>IF(ISBLANK('List of Employees'!B188),"",'List of Employees'!B188)</f>
        <v>DELA PEÑA ALFREDO C.</v>
      </c>
      <c r="C185" s="25" t="str">
        <f>VLOOKUP(Table3[[#This Row],[EMPLOYEE NAME]],Employees[[Employee Name]:[Office]],6)</f>
        <v>REGULAR</v>
      </c>
      <c r="I185" s="27">
        <f>SUM(Table3[[#This Row],['# SICK LEAVE]:['#OTHERS]])</f>
        <v>0</v>
      </c>
    </row>
    <row r="186" spans="1:9" ht="29.4" customHeight="1" x14ac:dyDescent="0.3">
      <c r="A186">
        <f t="shared" si="2"/>
        <v>181</v>
      </c>
      <c r="B186" t="str">
        <f>IF(ISBLANK('List of Employees'!B189),"",'List of Employees'!B189)</f>
        <v>DELFINO NINA C.</v>
      </c>
      <c r="C186" s="25" t="str">
        <f>VLOOKUP(Table3[[#This Row],[EMPLOYEE NAME]],Employees[[Employee Name]:[Office]],6)</f>
        <v>REGULAR</v>
      </c>
      <c r="I186" s="27">
        <f>SUM(Table3[[#This Row],['# SICK LEAVE]:['#OTHERS]])</f>
        <v>0</v>
      </c>
    </row>
    <row r="187" spans="1:9" ht="29.4" customHeight="1" x14ac:dyDescent="0.3">
      <c r="A187">
        <f t="shared" si="2"/>
        <v>182</v>
      </c>
      <c r="B187" t="str">
        <f>IF(ISBLANK('List of Employees'!B190),"",'List of Employees'!B190)</f>
        <v>DEMATERA PEDRO B.</v>
      </c>
      <c r="C187" s="25" t="str">
        <f>VLOOKUP(Table3[[#This Row],[EMPLOYEE NAME]],Employees[[Employee Name]:[Office]],6)</f>
        <v>CASUAL</v>
      </c>
      <c r="I187" s="27">
        <f>SUM(Table3[[#This Row],['# SICK LEAVE]:['#OTHERS]])</f>
        <v>0</v>
      </c>
    </row>
    <row r="188" spans="1:9" ht="29.4" customHeight="1" x14ac:dyDescent="0.3">
      <c r="A188">
        <f t="shared" si="2"/>
        <v>183</v>
      </c>
      <c r="B188" t="str">
        <f>IF(ISBLANK('List of Employees'!B191),"",'List of Employees'!B191)</f>
        <v>DERLA APOLONIO JR D.</v>
      </c>
      <c r="C188" s="25" t="str">
        <f>VLOOKUP(Table3[[#This Row],[EMPLOYEE NAME]],Employees[[Employee Name]:[Office]],6)</f>
        <v>CASUAL</v>
      </c>
      <c r="I188" s="27">
        <f>SUM(Table3[[#This Row],['# SICK LEAVE]:['#OTHERS]])</f>
        <v>0</v>
      </c>
    </row>
    <row r="189" spans="1:9" ht="29.4" customHeight="1" x14ac:dyDescent="0.3">
      <c r="A189">
        <f t="shared" si="2"/>
        <v>184</v>
      </c>
      <c r="B189" t="str">
        <f>IF(ISBLANK('List of Employees'!B192),"",'List of Employees'!B192)</f>
        <v>DERLA ARTHUR D.</v>
      </c>
      <c r="C189" s="25" t="str">
        <f>VLOOKUP(Table3[[#This Row],[EMPLOYEE NAME]],Employees[[Employee Name]:[Office]],6)</f>
        <v>CASUAL</v>
      </c>
      <c r="I189" s="27">
        <f>SUM(Table3[[#This Row],['# SICK LEAVE]:['#OTHERS]])</f>
        <v>0</v>
      </c>
    </row>
    <row r="190" spans="1:9" ht="29.4" customHeight="1" x14ac:dyDescent="0.3">
      <c r="A190">
        <f t="shared" si="2"/>
        <v>185</v>
      </c>
      <c r="B190" t="str">
        <f>IF(ISBLANK('List of Employees'!B193),"",'List of Employees'!B193)</f>
        <v>DESINGAŃO PURIFICACION A.</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Employees'!B194),"",'List of Employees'!B194)</f>
        <v>DESIPEDA MACARIA P.</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Employees'!B195),"",'List of Employees'!B195)</f>
        <v>DIAZ CAROLINA P.</v>
      </c>
      <c r="C192" s="25" t="str">
        <f>VLOOKUP(Table3[[#This Row],[EMPLOYEE NAME]],Employees[[Employee Name]:[Office]],6)</f>
        <v>REGULAR</v>
      </c>
      <c r="I192" s="27">
        <f>SUM(Table3[[#This Row],['# SICK LEAVE]:['#OTHERS]])</f>
        <v>0</v>
      </c>
    </row>
    <row r="193" spans="1:9" ht="29.4" customHeight="1" x14ac:dyDescent="0.3">
      <c r="A193">
        <f t="shared" si="2"/>
        <v>188</v>
      </c>
      <c r="B193" t="str">
        <f>IF(ISBLANK('List of Employees'!B196),"",'List of Employees'!B196)</f>
        <v>DIAZ CAROLINA P.</v>
      </c>
      <c r="C193" s="25" t="str">
        <f>VLOOKUP(Table3[[#This Row],[EMPLOYEE NAME]],Employees[[Employee Name]:[Office]],6)</f>
        <v>REGULAR</v>
      </c>
      <c r="I193" s="27">
        <f>SUM(Table3[[#This Row],['# SICK LEAVE]:['#OTHERS]])</f>
        <v>0</v>
      </c>
    </row>
    <row r="194" spans="1:9" ht="29.4" customHeight="1" x14ac:dyDescent="0.3">
      <c r="A194">
        <f t="shared" si="2"/>
        <v>189</v>
      </c>
      <c r="B194" t="str">
        <f>IF(ISBLANK('List of Employees'!B197),"",'List of Employees'!B197)</f>
        <v xml:space="preserve">DIGNO DANILO  </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Employees'!B198),"",'List of Employees'!B198)</f>
        <v xml:space="preserve">DIGO MANUEL  </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Employees'!B199),"",'List of Employees'!B199)</f>
        <v>DIGO MARIE BERNADETTE C.</v>
      </c>
      <c r="C196" s="25" t="str">
        <f>VLOOKUP(Table3[[#This Row],[EMPLOYEE NAME]],Employees[[Employee Name]:[Office]],6)</f>
        <v>CASUAL</v>
      </c>
      <c r="I196" s="27">
        <f>SUM(Table3[[#This Row],['# SICK LEAVE]:['#OTHERS]])</f>
        <v>0</v>
      </c>
    </row>
    <row r="197" spans="1:9" ht="29.4" customHeight="1" x14ac:dyDescent="0.3">
      <c r="A197">
        <f t="shared" si="2"/>
        <v>192</v>
      </c>
      <c r="B197" t="str">
        <f>IF(ISBLANK('List of Employees'!B200),"",'List of Employees'!B200)</f>
        <v>DILIDILI AIREEN M.</v>
      </c>
      <c r="C197" s="25" t="str">
        <f>VLOOKUP(Table3[[#This Row],[EMPLOYEE NAME]],Employees[[Employee Name]:[Office]],6)</f>
        <v>CASUAL</v>
      </c>
      <c r="I197" s="27">
        <f>SUM(Table3[[#This Row],['# SICK LEAVE]:['#OTHERS]])</f>
        <v>0</v>
      </c>
    </row>
    <row r="198" spans="1:9" ht="29.4" customHeight="1" x14ac:dyDescent="0.3">
      <c r="A198">
        <f t="shared" ref="A198:A261" si="3">IF(ISBLANK(B198),"",ROW(A193))</f>
        <v>193</v>
      </c>
      <c r="B198" t="str">
        <f>IF(ISBLANK('List of Employees'!B201),"",'List of Employees'!B201)</f>
        <v>DIMAANO LEOVIGILDA A.</v>
      </c>
      <c r="C198" s="25" t="str">
        <f>VLOOKUP(Table3[[#This Row],[EMPLOYEE NAME]],Employees[[Employee Name]:[Office]],6)</f>
        <v>CASUAL</v>
      </c>
      <c r="I198" s="27">
        <f>SUM(Table3[[#This Row],['# SICK LEAVE]:['#OTHERS]])</f>
        <v>0</v>
      </c>
    </row>
    <row r="199" spans="1:9" ht="29.4" customHeight="1" x14ac:dyDescent="0.3">
      <c r="A199">
        <f t="shared" si="3"/>
        <v>194</v>
      </c>
      <c r="B199" t="str">
        <f>IF(ISBLANK('List of Employees'!B202),"",'List of Employees'!B202)</f>
        <v>DIMAILIG ARLYN R.</v>
      </c>
      <c r="C199" s="25" t="str">
        <f>VLOOKUP(Table3[[#This Row],[EMPLOYEE NAME]],Employees[[Employee Name]:[Office]],6)</f>
        <v>CASUAL</v>
      </c>
      <c r="I199" s="27">
        <f>SUM(Table3[[#This Row],['# SICK LEAVE]:['#OTHERS]])</f>
        <v>0</v>
      </c>
    </row>
    <row r="200" spans="1:9" ht="29.4" customHeight="1" x14ac:dyDescent="0.3">
      <c r="A200">
        <f t="shared" si="3"/>
        <v>195</v>
      </c>
      <c r="B200" t="str">
        <f>IF(ISBLANK('List of Employees'!B203),"",'List of Employees'!B203)</f>
        <v>DIMAPILIS ALFREDO C.</v>
      </c>
      <c r="C200" s="25" t="str">
        <f>VLOOKUP(Table3[[#This Row],[EMPLOYEE NAME]],Employees[[Employee Name]:[Office]],6)</f>
        <v>REGULAR</v>
      </c>
      <c r="I200" s="27">
        <f>SUM(Table3[[#This Row],['# SICK LEAVE]:['#OTHERS]])</f>
        <v>0</v>
      </c>
    </row>
    <row r="201" spans="1:9" ht="29.4" customHeight="1" x14ac:dyDescent="0.3">
      <c r="A201">
        <f t="shared" si="3"/>
        <v>196</v>
      </c>
      <c r="B201" t="str">
        <f>IF(ISBLANK('List of Employees'!B204),"",'List of Employees'!B204)</f>
        <v>DIMAPILIS ANTHONY A.</v>
      </c>
      <c r="C201" s="25" t="str">
        <f>VLOOKUP(Table3[[#This Row],[EMPLOYEE NAME]],Employees[[Employee Name]:[Office]],6)</f>
        <v>REGULAR</v>
      </c>
      <c r="I201" s="27">
        <f>SUM(Table3[[#This Row],['# SICK LEAVE]:['#OTHERS]])</f>
        <v>0</v>
      </c>
    </row>
    <row r="202" spans="1:9" ht="29.4" customHeight="1" x14ac:dyDescent="0.3">
      <c r="A202">
        <f t="shared" si="3"/>
        <v>197</v>
      </c>
      <c r="B202" t="str">
        <f>IF(ISBLANK('List of Employees'!B205),"",'List of Employees'!B205)</f>
        <v>DIMAPILIS ARIEL M.</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Employees'!B206),"",'List of Employees'!B206)</f>
        <v>DIMAPILIS DENNIS C.</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Employees'!B207),"",'List of Employees'!B207)</f>
        <v>DIMAPILIS DENNIS C.</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Employees'!B208),"",'List of Employees'!B208)</f>
        <v>DIMAPILIS ELIZABETH A.</v>
      </c>
      <c r="C205" s="25" t="str">
        <f>VLOOKUP(Table3[[#This Row],[EMPLOYEE NAME]],Employees[[Employee Name]:[Office]],6)</f>
        <v>CASUAL</v>
      </c>
      <c r="I205" s="27">
        <f>SUM(Table3[[#This Row],['# SICK LEAVE]:['#OTHERS]])</f>
        <v>0</v>
      </c>
    </row>
    <row r="206" spans="1:9" ht="29.4" customHeight="1" x14ac:dyDescent="0.3">
      <c r="A206">
        <f t="shared" si="3"/>
        <v>201</v>
      </c>
      <c r="B206" t="str">
        <f>IF(ISBLANK('List of Employees'!B209),"",'List of Employees'!B209)</f>
        <v>DIMAPILIS ELIZABETH D.</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Employees'!B210),"",'List of Employees'!B210)</f>
        <v>DIMAPILIS ELVIRA S.</v>
      </c>
      <c r="C207" s="25" t="str">
        <f>VLOOKUP(Table3[[#This Row],[EMPLOYEE NAME]],Employees[[Employee Name]:[Office]],6)</f>
        <v>REGULAR</v>
      </c>
      <c r="I207" s="27">
        <f>SUM(Table3[[#This Row],['# SICK LEAVE]:['#OTHERS]])</f>
        <v>0</v>
      </c>
    </row>
    <row r="208" spans="1:9" ht="29.4" customHeight="1" x14ac:dyDescent="0.3">
      <c r="A208">
        <f t="shared" si="3"/>
        <v>203</v>
      </c>
      <c r="B208" t="str">
        <f>IF(ISBLANK('List of Employees'!B211),"",'List of Employees'!B211)</f>
        <v>DIMAPILIS JONNA T.</v>
      </c>
      <c r="C208" s="25" t="str">
        <f>VLOOKUP(Table3[[#This Row],[EMPLOYEE NAME]],Employees[[Employee Name]:[Office]],6)</f>
        <v>REGULAR</v>
      </c>
      <c r="I208" s="27">
        <f>SUM(Table3[[#This Row],['# SICK LEAVE]:['#OTHERS]])</f>
        <v>0</v>
      </c>
    </row>
    <row r="209" spans="1:9" ht="29.4" customHeight="1" x14ac:dyDescent="0.3">
      <c r="A209">
        <f t="shared" si="3"/>
        <v>204</v>
      </c>
      <c r="B209" t="str">
        <f>IF(ISBLANK('List of Employees'!B212),"",'List of Employees'!B212)</f>
        <v>DIMAPILIS JOSEPHINE P.</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Employees'!B213),"",'List of Employees'!B213)</f>
        <v>DIMAPILIS MA. TRINIDAD S.</v>
      </c>
      <c r="C210" s="25" t="str">
        <f>VLOOKUP(Table3[[#This Row],[EMPLOYEE NAME]],Employees[[Employee Name]:[Office]],6)</f>
        <v>REGULAR</v>
      </c>
      <c r="I210" s="27">
        <f>SUM(Table3[[#This Row],['# SICK LEAVE]:['#OTHERS]])</f>
        <v>0</v>
      </c>
    </row>
    <row r="211" spans="1:9" ht="29.4" customHeight="1" x14ac:dyDescent="0.3">
      <c r="A211">
        <f t="shared" si="3"/>
        <v>206</v>
      </c>
      <c r="B211" t="str">
        <f>IF(ISBLANK('List of Employees'!B214),"",'List of Employees'!B214)</f>
        <v>DIMAPILIS VILMA T.</v>
      </c>
      <c r="C211" s="25" t="str">
        <f>VLOOKUP(Table3[[#This Row],[EMPLOYEE NAME]],Employees[[Employee Name]:[Office]],6)</f>
        <v>REGULAR</v>
      </c>
      <c r="I211" s="27">
        <f>SUM(Table3[[#This Row],['# SICK LEAVE]:['#OTHERS]])</f>
        <v>0</v>
      </c>
    </row>
    <row r="212" spans="1:9" ht="29.4" customHeight="1" x14ac:dyDescent="0.3">
      <c r="A212">
        <f t="shared" si="3"/>
        <v>207</v>
      </c>
      <c r="B212" t="str">
        <f>IF(ISBLANK('List of Employees'!B215),"",'List of Employees'!B215)</f>
        <v>DIMAPILIS VINCE BENEDICT R.</v>
      </c>
      <c r="C212" s="25" t="str">
        <f>VLOOKUP(Table3[[#This Row],[EMPLOYEE NAME]],Employees[[Employee Name]:[Office]],6)</f>
        <v>JOBCON</v>
      </c>
      <c r="I212" s="27">
        <f>SUM(Table3[[#This Row],['# SICK LEAVE]:['#OTHERS]])</f>
        <v>0</v>
      </c>
    </row>
    <row r="213" spans="1:9" ht="29.4" customHeight="1" x14ac:dyDescent="0.3">
      <c r="A213">
        <f t="shared" si="3"/>
        <v>208</v>
      </c>
      <c r="B213" t="str">
        <f>IF(ISBLANK('List of Employees'!B216),"",'List of Employees'!B216)</f>
        <v>DIMARANAN ANNA P.</v>
      </c>
      <c r="C213" s="25" t="str">
        <f>VLOOKUP(Table3[[#This Row],[EMPLOYEE NAME]],Employees[[Employee Name]:[Office]],6)</f>
        <v>JOBCON</v>
      </c>
      <c r="I213" s="27">
        <f>SUM(Table3[[#This Row],['# SICK LEAVE]:['#OTHERS]])</f>
        <v>0</v>
      </c>
    </row>
    <row r="214" spans="1:9" ht="29.4" customHeight="1" x14ac:dyDescent="0.3">
      <c r="A214">
        <f t="shared" si="3"/>
        <v>209</v>
      </c>
      <c r="B214" t="str">
        <f>IF(ISBLANK('List of Employees'!B217),"",'List of Employees'!B217)</f>
        <v>DIMARANAN GREGORIA C.</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Employees'!B218),"",'List of Employees'!B218)</f>
        <v>DIMARANAN JOEL M.</v>
      </c>
      <c r="C215" s="25" t="str">
        <f>VLOOKUP(Table3[[#This Row],[EMPLOYEE NAME]],Employees[[Employee Name]:[Office]],6)</f>
        <v>JOBCON</v>
      </c>
      <c r="I215" s="27">
        <f>SUM(Table3[[#This Row],['# SICK LEAVE]:['#OTHERS]])</f>
        <v>0</v>
      </c>
    </row>
    <row r="216" spans="1:9" ht="29.4" customHeight="1" x14ac:dyDescent="0.3">
      <c r="A216">
        <f t="shared" si="3"/>
        <v>211</v>
      </c>
      <c r="B216" t="str">
        <f>IF(ISBLANK('List of Employees'!B219),"",'List of Employees'!B219)</f>
        <v>DIMARANAN KHRISSELLE E.</v>
      </c>
      <c r="C216" s="25" t="str">
        <f>VLOOKUP(Table3[[#This Row],[EMPLOYEE NAME]],Employees[[Employee Name]:[Office]],6)</f>
        <v>JOBCON</v>
      </c>
      <c r="I216" s="27">
        <f>SUM(Table3[[#This Row],['# SICK LEAVE]:['#OTHERS]])</f>
        <v>0</v>
      </c>
    </row>
    <row r="217" spans="1:9" ht="29.4" customHeight="1" x14ac:dyDescent="0.3">
      <c r="A217">
        <f t="shared" si="3"/>
        <v>212</v>
      </c>
      <c r="B217" t="str">
        <f>IF(ISBLANK('List of Employees'!B220),"",'List of Employees'!B220)</f>
        <v>DIMARANAN PERPETUA F.</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Employees'!B221),"",'List of Employees'!B221)</f>
        <v>DIMARANAN REYNALDO R.</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Employees'!B222),"",'List of Employees'!B222)</f>
        <v>DIMARANAN RODORA G.</v>
      </c>
      <c r="C219" s="25" t="str">
        <f>VLOOKUP(Table3[[#This Row],[EMPLOYEE NAME]],Employees[[Employee Name]:[Office]],6)</f>
        <v>REGULAR</v>
      </c>
      <c r="I219" s="27">
        <f>SUM(Table3[[#This Row],['# SICK LEAVE]:['#OTHERS]])</f>
        <v>0</v>
      </c>
    </row>
    <row r="220" spans="1:9" ht="29.4" customHeight="1" x14ac:dyDescent="0.3">
      <c r="A220">
        <f t="shared" si="3"/>
        <v>215</v>
      </c>
      <c r="B220" t="str">
        <f>IF(ISBLANK('List of Employees'!B223),"",'List of Employees'!B223)</f>
        <v>DISEPEDA MACARIA P.</v>
      </c>
      <c r="C220" s="25" t="str">
        <f>VLOOKUP(Table3[[#This Row],[EMPLOYEE NAME]],Employees[[Employee Name]:[Office]],6)</f>
        <v>CASUAL</v>
      </c>
      <c r="I220" s="27">
        <f>SUM(Table3[[#This Row],['# SICK LEAVE]:['#OTHERS]])</f>
        <v>0</v>
      </c>
    </row>
    <row r="221" spans="1:9" ht="29.4" customHeight="1" x14ac:dyDescent="0.3">
      <c r="A221">
        <f t="shared" si="3"/>
        <v>216</v>
      </c>
      <c r="B221" t="str">
        <f>IF(ISBLANK('List of Employees'!B224),"",'List of Employees'!B224)</f>
        <v xml:space="preserve">DISEPEDA ROMELITO  </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Employees'!B225),"",'List of Employees'!B225)</f>
        <v xml:space="preserve">DOCTORA ZENAIDA  </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Employees'!B226),"",'List of Employees'!B226)</f>
        <v>DOGELIO CHRISTIAN B.</v>
      </c>
      <c r="C223" s="25" t="str">
        <f>VLOOKUP(Table3[[#This Row],[EMPLOYEE NAME]],Employees[[Employee Name]:[Office]],6)</f>
        <v>CASUAL</v>
      </c>
      <c r="I223" s="27">
        <f>SUM(Table3[[#This Row],['# SICK LEAVE]:['#OTHERS]])</f>
        <v>0</v>
      </c>
    </row>
    <row r="224" spans="1:9" ht="29.4" customHeight="1" x14ac:dyDescent="0.3">
      <c r="A224">
        <f t="shared" si="3"/>
        <v>219</v>
      </c>
      <c r="B224" t="str">
        <f>IF(ISBLANK('List of Employees'!B227),"",'List of Employees'!B227)</f>
        <v>DOGELIO JEAN MELODY M.</v>
      </c>
      <c r="C224" s="25" t="str">
        <f>VLOOKUP(Table3[[#This Row],[EMPLOYEE NAME]],Employees[[Employee Name]:[Office]],6)</f>
        <v>JOBCON</v>
      </c>
      <c r="I224" s="27">
        <f>SUM(Table3[[#This Row],['# SICK LEAVE]:['#OTHERS]])</f>
        <v>0</v>
      </c>
    </row>
    <row r="225" spans="1:9" ht="29.4" customHeight="1" x14ac:dyDescent="0.3">
      <c r="A225">
        <f t="shared" si="3"/>
        <v>220</v>
      </c>
      <c r="B225" t="str">
        <f>IF(ISBLANK('List of Employees'!B228),"",'List of Employees'!B228)</f>
        <v>DOGELIO RONNEL D.</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Employees'!B229),"",'List of Employees'!B229)</f>
        <v>DOGNIDON MARLYN P.</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Employees'!B230),"",'List of Employees'!B230)</f>
        <v>DOLOT JESUS JR. D.</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Employees'!B231),"",'List of Employees'!B231)</f>
        <v>DOMINGO RACHEL L.</v>
      </c>
      <c r="C228" s="25" t="str">
        <f>VLOOKUP(Table3[[#This Row],[EMPLOYEE NAME]],Employees[[Employee Name]:[Office]],6)</f>
        <v>REGULAR</v>
      </c>
      <c r="I228" s="27">
        <f>SUM(Table3[[#This Row],['# SICK LEAVE]:['#OTHERS]])</f>
        <v>0</v>
      </c>
    </row>
    <row r="229" spans="1:9" ht="29.4" customHeight="1" x14ac:dyDescent="0.3">
      <c r="A229">
        <f t="shared" si="3"/>
        <v>224</v>
      </c>
      <c r="B229" t="str">
        <f>IF(ISBLANK('List of Employees'!B232),"",'List of Employees'!B232)</f>
        <v>DUNGO PURISIMA CORAZON E.</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Employees'!B233),"",'List of Employees'!B233)</f>
        <v>EGASAN DELIA J.</v>
      </c>
      <c r="C230" s="25" t="str">
        <f>VLOOKUP(Table3[[#This Row],[EMPLOYEE NAME]],Employees[[Employee Name]:[Office]],6)</f>
        <v>REGULAR</v>
      </c>
      <c r="I230" s="27">
        <f>SUM(Table3[[#This Row],['# SICK LEAVE]:['#OTHERS]])</f>
        <v>0</v>
      </c>
    </row>
    <row r="231" spans="1:9" ht="29.4" customHeight="1" x14ac:dyDescent="0.3">
      <c r="A231">
        <f t="shared" si="3"/>
        <v>226</v>
      </c>
      <c r="B231" t="str">
        <f>IF(ISBLANK('List of Employees'!B234),"",'List of Employees'!B234)</f>
        <v>EMELO MARXIANE T.</v>
      </c>
      <c r="C231" s="25" t="str">
        <f>VLOOKUP(Table3[[#This Row],[EMPLOYEE NAME]],Employees[[Employee Name]:[Office]],6)</f>
        <v>REGULAR</v>
      </c>
      <c r="I231" s="27">
        <f>SUM(Table3[[#This Row],['# SICK LEAVE]:['#OTHERS]])</f>
        <v>0</v>
      </c>
    </row>
    <row r="232" spans="1:9" ht="29.4" customHeight="1" x14ac:dyDescent="0.3">
      <c r="A232">
        <f t="shared" si="3"/>
        <v>227</v>
      </c>
      <c r="B232" t="str">
        <f>IF(ISBLANK('List of Employees'!B235),"",'List of Employees'!B235)</f>
        <v>EMELO MARYJANE T.</v>
      </c>
      <c r="C232" s="25" t="str">
        <f>VLOOKUP(Table3[[#This Row],[EMPLOYEE NAME]],Employees[[Employee Name]:[Office]],6)</f>
        <v>CASUAL</v>
      </c>
      <c r="I232" s="27">
        <f>SUM(Table3[[#This Row],['# SICK LEAVE]:['#OTHERS]])</f>
        <v>0</v>
      </c>
    </row>
    <row r="233" spans="1:9" ht="29.4" customHeight="1" x14ac:dyDescent="0.3">
      <c r="A233">
        <f t="shared" si="3"/>
        <v>228</v>
      </c>
      <c r="B233" t="str">
        <f>IF(ISBLANK('List of Employees'!B237),"",'List of Employees'!B237)</f>
        <v>ENMACIO LEILA A.</v>
      </c>
      <c r="C233" s="25" t="str">
        <f>VLOOKUP(Table3[[#This Row],[EMPLOYEE NAME]],Employees[[Employee Name]:[Office]],6)</f>
        <v>REGULAR</v>
      </c>
      <c r="I233" s="27">
        <f>SUM(Table3[[#This Row],['# SICK LEAVE]:['#OTHERS]])</f>
        <v>0</v>
      </c>
    </row>
    <row r="234" spans="1:9" ht="29.4" customHeight="1" x14ac:dyDescent="0.3">
      <c r="A234">
        <f t="shared" si="3"/>
        <v>229</v>
      </c>
      <c r="B234" t="str">
        <f>IF(ISBLANK('List of Employees'!B238),"",'List of Employees'!B238)</f>
        <v>ENRIQUEZ ANABEL O.</v>
      </c>
      <c r="C234" s="25" t="str">
        <f>VLOOKUP(Table3[[#This Row],[EMPLOYEE NAME]],Employees[[Employee Name]:[Office]],6)</f>
        <v>CASUAL</v>
      </c>
      <c r="I234" s="27">
        <f>SUM(Table3[[#This Row],['# SICK LEAVE]:['#OTHERS]])</f>
        <v>0</v>
      </c>
    </row>
    <row r="235" spans="1:9" ht="29.4" customHeight="1" x14ac:dyDescent="0.3">
      <c r="A235">
        <f t="shared" si="3"/>
        <v>230</v>
      </c>
      <c r="B235" t="str">
        <f>IF(ISBLANK('List of Employees'!B239),"",'List of Employees'!B239)</f>
        <v>ENRIQUEZ EDGAR P.</v>
      </c>
      <c r="C235" s="25" t="str">
        <f>VLOOKUP(Table3[[#This Row],[EMPLOYEE NAME]],Employees[[Employee Name]:[Office]],6)</f>
        <v>REGULAR</v>
      </c>
      <c r="I235" s="27">
        <f>SUM(Table3[[#This Row],['# SICK LEAVE]:['#OTHERS]])</f>
        <v>0</v>
      </c>
    </row>
    <row r="236" spans="1:9" ht="29.4" customHeight="1" x14ac:dyDescent="0.3">
      <c r="A236">
        <f t="shared" si="3"/>
        <v>231</v>
      </c>
      <c r="B236" t="str">
        <f>IF(ISBLANK('List of Employees'!B240),"",'List of Employees'!B240)</f>
        <v>ERIDAO ROSALINDA P.</v>
      </c>
      <c r="C236" s="25" t="str">
        <f>VLOOKUP(Table3[[#This Row],[EMPLOYEE NAME]],Employees[[Employee Name]:[Office]],6)</f>
        <v>REGULAR</v>
      </c>
      <c r="I236" s="27">
        <f>SUM(Table3[[#This Row],['# SICK LEAVE]:['#OTHERS]])</f>
        <v>0</v>
      </c>
    </row>
    <row r="237" spans="1:9" ht="29.4" customHeight="1" x14ac:dyDescent="0.3">
      <c r="A237">
        <f t="shared" si="3"/>
        <v>232</v>
      </c>
      <c r="B237" t="str">
        <f>IF(ISBLANK('List of Employees'!B241),"",'List of Employees'!B241)</f>
        <v>ESCAMILLAS EVELYN M.</v>
      </c>
      <c r="C237" s="25" t="str">
        <f>VLOOKUP(Table3[[#This Row],[EMPLOYEE NAME]],Employees[[Employee Name]:[Office]],6)</f>
        <v>REGULAR</v>
      </c>
      <c r="I237" s="27">
        <f>SUM(Table3[[#This Row],['# SICK LEAVE]:['#OTHERS]])</f>
        <v>0</v>
      </c>
    </row>
    <row r="238" spans="1:9" ht="29.4" customHeight="1" x14ac:dyDescent="0.3">
      <c r="A238">
        <f t="shared" si="3"/>
        <v>233</v>
      </c>
      <c r="B238" t="str">
        <f>IF(ISBLANK('List of Employees'!B242),"",'List of Employees'!B242)</f>
        <v xml:space="preserve">ESMAEL EMRAN  </v>
      </c>
      <c r="C238" s="25" t="str">
        <f>VLOOKUP(Table3[[#This Row],[EMPLOYEE NAME]],Employees[[Employee Name]:[Office]],6)</f>
        <v>CASUAL</v>
      </c>
      <c r="I238" s="27">
        <f>SUM(Table3[[#This Row],['# SICK LEAVE]:['#OTHERS]])</f>
        <v>0</v>
      </c>
    </row>
    <row r="239" spans="1:9" ht="29.4" customHeight="1" x14ac:dyDescent="0.3">
      <c r="A239">
        <f t="shared" si="3"/>
        <v>234</v>
      </c>
      <c r="B239" t="str">
        <f>IF(ISBLANK('List of Employees'!B243),"",'List of Employees'!B243)</f>
        <v>ESPINOSA RUBY ANN V.</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Employees'!B244),"",'List of Employees'!B244)</f>
        <v>ESPIRITU RONALD M.</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Employees'!B245),"",'List of Employees'!B245)</f>
        <v>ESTABILLO JUSTINE CARL G.</v>
      </c>
      <c r="C241" s="25" t="str">
        <f>VLOOKUP(Table3[[#This Row],[EMPLOYEE NAME]],Employees[[Employee Name]:[Office]],6)</f>
        <v>JOBCON</v>
      </c>
      <c r="I241" s="27">
        <f>SUM(Table3[[#This Row],['# SICK LEAVE]:['#OTHERS]])</f>
        <v>0</v>
      </c>
    </row>
    <row r="242" spans="1:9" ht="29.4" customHeight="1" x14ac:dyDescent="0.3">
      <c r="A242">
        <f t="shared" si="3"/>
        <v>237</v>
      </c>
      <c r="B242" t="str">
        <f>IF(ISBLANK('List of Employees'!B246),"",'List of Employees'!B246)</f>
        <v>ESTALE JOCELYN M.</v>
      </c>
      <c r="C242" s="25" t="str">
        <f>VLOOKUP(Table3[[#This Row],[EMPLOYEE NAME]],Employees[[Employee Name]:[Office]],6)</f>
        <v>CASUAL</v>
      </c>
      <c r="I242" s="27">
        <f>SUM(Table3[[#This Row],['# SICK LEAVE]:['#OTHERS]])</f>
        <v>0</v>
      </c>
    </row>
    <row r="243" spans="1:9" ht="29.4" customHeight="1" x14ac:dyDescent="0.3">
      <c r="A243">
        <f t="shared" si="3"/>
        <v>238</v>
      </c>
      <c r="B243" t="str">
        <f>IF(ISBLANK('List of Employees'!B247),"",'List of Employees'!B247)</f>
        <v>ESTIEBER ARISTOTLE B.</v>
      </c>
      <c r="C243" s="25" t="str">
        <f>VLOOKUP(Table3[[#This Row],[EMPLOYEE NAME]],Employees[[Employee Name]:[Office]],6)</f>
        <v>CASUAL</v>
      </c>
      <c r="I243" s="27">
        <f>SUM(Table3[[#This Row],['# SICK LEAVE]:['#OTHERS]])</f>
        <v>0</v>
      </c>
    </row>
    <row r="244" spans="1:9" ht="29.4" customHeight="1" x14ac:dyDescent="0.3">
      <c r="A244">
        <f t="shared" si="3"/>
        <v>239</v>
      </c>
      <c r="B244" t="str">
        <f>IF(ISBLANK('List of Employees'!B248),"",'List of Employees'!B248)</f>
        <v>ESTIGOY BEVERLY ANNE P.</v>
      </c>
      <c r="C244" s="25" t="str">
        <f>VLOOKUP(Table3[[#This Row],[EMPLOYEE NAME]],Employees[[Employee Name]:[Office]],6)</f>
        <v>REGULAR</v>
      </c>
      <c r="I244" s="27">
        <f>SUM(Table3[[#This Row],['# SICK LEAVE]:['#OTHERS]])</f>
        <v>0</v>
      </c>
    </row>
    <row r="245" spans="1:9" ht="29.4" customHeight="1" x14ac:dyDescent="0.3">
      <c r="A245">
        <f t="shared" si="3"/>
        <v>240</v>
      </c>
      <c r="B245" t="str">
        <f>IF(ISBLANK('List of Employees'!B249),"",'List of Employees'!B249)</f>
        <v>ESTOLE JOCELYN D.</v>
      </c>
      <c r="C245" s="25" t="str">
        <f>VLOOKUP(Table3[[#This Row],[EMPLOYEE NAME]],Employees[[Employee Name]:[Office]],6)</f>
        <v>CASUAL</v>
      </c>
      <c r="I245" s="27">
        <f>SUM(Table3[[#This Row],['# SICK LEAVE]:['#OTHERS]])</f>
        <v>0</v>
      </c>
    </row>
    <row r="246" spans="1:9" ht="29.4" customHeight="1" x14ac:dyDescent="0.3">
      <c r="A246">
        <f t="shared" si="3"/>
        <v>241</v>
      </c>
      <c r="B246" t="str">
        <f>IF(ISBLANK('List of Employees'!B250),"",'List of Employees'!B250)</f>
        <v>ESTRANGCO MERCY U.</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Employees'!B251),"",'List of Employees'!B251)</f>
        <v>EVANGELISTA NORENA S.</v>
      </c>
      <c r="C247" s="25" t="str">
        <f>VLOOKUP(Table3[[#This Row],[EMPLOYEE NAME]],Employees[[Employee Name]:[Office]],6)</f>
        <v>REGULAR</v>
      </c>
      <c r="I247" s="27">
        <f>SUM(Table3[[#This Row],['# SICK LEAVE]:['#OTHERS]])</f>
        <v>0</v>
      </c>
    </row>
    <row r="248" spans="1:9" ht="29.4" customHeight="1" x14ac:dyDescent="0.3">
      <c r="A248">
        <f t="shared" si="3"/>
        <v>243</v>
      </c>
      <c r="B248" t="str">
        <f>IF(ISBLANK('List of Employees'!B252),"",'List of Employees'!B252)</f>
        <v>FELICIDARIO PAMELA C.</v>
      </c>
      <c r="C248" s="25" t="str">
        <f>VLOOKUP(Table3[[#This Row],[EMPLOYEE NAME]],Employees[[Employee Name]:[Office]],6)</f>
        <v>REGULAR</v>
      </c>
      <c r="I248" s="27">
        <f>SUM(Table3[[#This Row],['# SICK LEAVE]:['#OTHERS]])</f>
        <v>0</v>
      </c>
    </row>
    <row r="249" spans="1:9" ht="29.4" customHeight="1" x14ac:dyDescent="0.3">
      <c r="A249">
        <f t="shared" si="3"/>
        <v>244</v>
      </c>
      <c r="B249" t="str">
        <f>IF(ISBLANK('List of Employees'!B253),"",'List of Employees'!B253)</f>
        <v>FELLO VIRGILIO O.</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Employees'!B254),"",'List of Employees'!B254)</f>
        <v>FELLO VIRGILIO O.</v>
      </c>
      <c r="C250" s="25" t="str">
        <f>VLOOKUP(Table3[[#This Row],[EMPLOYEE NAME]],Employees[[Employee Name]:[Office]],6)</f>
        <v>CASUAL</v>
      </c>
      <c r="I250" s="27">
        <f>SUM(Table3[[#This Row],['# SICK LEAVE]:['#OTHERS]])</f>
        <v>0</v>
      </c>
    </row>
    <row r="251" spans="1:9" ht="29.4" customHeight="1" x14ac:dyDescent="0.3">
      <c r="A251">
        <f t="shared" si="3"/>
        <v>246</v>
      </c>
      <c r="B251" t="str">
        <f>IF(ISBLANK('List of Employees'!B255),"",'List of Employees'!B255)</f>
        <v>FERMA AMELITA V.</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Employees'!B256),"",'List of Employees'!B256)</f>
        <v>FERMA ARCELI C.</v>
      </c>
      <c r="C252" s="25" t="str">
        <f>VLOOKUP(Table3[[#This Row],[EMPLOYEE NAME]],Employees[[Employee Name]:[Office]],6)</f>
        <v>REGULAR</v>
      </c>
      <c r="I252" s="27">
        <f>SUM(Table3[[#This Row],['# SICK LEAVE]:['#OTHERS]])</f>
        <v>0</v>
      </c>
    </row>
    <row r="253" spans="1:9" ht="29.4" customHeight="1" x14ac:dyDescent="0.3">
      <c r="A253">
        <f t="shared" si="3"/>
        <v>248</v>
      </c>
      <c r="B253" t="str">
        <f>IF(ISBLANK('List of Employees'!B257),"",'List of Employees'!B257)</f>
        <v>FERMA ERIC N.</v>
      </c>
      <c r="C253" s="25" t="str">
        <f>VLOOKUP(Table3[[#This Row],[EMPLOYEE NAME]],Employees[[Employee Name]:[Office]],6)</f>
        <v>CASUAL</v>
      </c>
      <c r="I253" s="27">
        <f>SUM(Table3[[#This Row],['# SICK LEAVE]:['#OTHERS]])</f>
        <v>0</v>
      </c>
    </row>
    <row r="254" spans="1:9" ht="29.4" customHeight="1" x14ac:dyDescent="0.3">
      <c r="A254">
        <f t="shared" si="3"/>
        <v>249</v>
      </c>
      <c r="B254" t="str">
        <f>IF(ISBLANK('List of Employees'!B258),"",'List of Employees'!B258)</f>
        <v>FERMA ETHEL GRACE N.</v>
      </c>
      <c r="C254" s="25" t="str">
        <f>VLOOKUP(Table3[[#This Row],[EMPLOYEE NAME]],Employees[[Employee Name]:[Office]],6)</f>
        <v>CASUAL</v>
      </c>
      <c r="I254" s="27">
        <f>SUM(Table3[[#This Row],['# SICK LEAVE]:['#OTHERS]])</f>
        <v>0</v>
      </c>
    </row>
    <row r="255" spans="1:9" ht="29.4" customHeight="1" x14ac:dyDescent="0.3">
      <c r="A255">
        <f t="shared" si="3"/>
        <v>250</v>
      </c>
      <c r="B255" t="str">
        <f>IF(ISBLANK('List of Employees'!B259),"",'List of Employees'!B259)</f>
        <v>FERMA JOSEFA O.</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Employees'!B260),"",'List of Employees'!B260)</f>
        <v>FERMA MARIA I.</v>
      </c>
      <c r="C256" s="25" t="str">
        <f>VLOOKUP(Table3[[#This Row],[EMPLOYEE NAME]],Employees[[Employee Name]:[Office]],6)</f>
        <v>REGULAR</v>
      </c>
      <c r="I256" s="27">
        <f>SUM(Table3[[#This Row],['# SICK LEAVE]:['#OTHERS]])</f>
        <v>0</v>
      </c>
    </row>
    <row r="257" spans="1:9" ht="29.4" customHeight="1" x14ac:dyDescent="0.3">
      <c r="A257">
        <f t="shared" si="3"/>
        <v>252</v>
      </c>
      <c r="B257" t="str">
        <f>IF(ISBLANK('List of Employees'!B261),"",'List of Employees'!B261)</f>
        <v>FERMA MARIA VICTORIA D.</v>
      </c>
      <c r="C257" s="25" t="str">
        <f>VLOOKUP(Table3[[#This Row],[EMPLOYEE NAME]],Employees[[Employee Name]:[Office]],6)</f>
        <v>REGULAR</v>
      </c>
      <c r="I257" s="27">
        <f>SUM(Table3[[#This Row],['# SICK LEAVE]:['#OTHERS]])</f>
        <v>0</v>
      </c>
    </row>
    <row r="258" spans="1:9" ht="29.4" customHeight="1" x14ac:dyDescent="0.3">
      <c r="A258">
        <f t="shared" si="3"/>
        <v>253</v>
      </c>
      <c r="B258" t="str">
        <f>IF(ISBLANK('List of Employees'!B262),"",'List of Employees'!B262)</f>
        <v xml:space="preserve">FERMA RAYMOND  </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Employees'!B263),"",'List of Employees'!B263)</f>
        <v xml:space="preserve">FERMA ROMEO  </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Employees'!B264),"",'List of Employees'!B264)</f>
        <v>FERNANDEZ MILAGROS C.</v>
      </c>
      <c r="C260" s="25" t="str">
        <f>VLOOKUP(Table3[[#This Row],[EMPLOYEE NAME]],Employees[[Employee Name]:[Office]],6)</f>
        <v>REGULAR</v>
      </c>
      <c r="I260" s="27">
        <f>SUM(Table3[[#This Row],['# SICK LEAVE]:['#OTHERS]])</f>
        <v>0</v>
      </c>
    </row>
    <row r="261" spans="1:9" ht="29.4" customHeight="1" x14ac:dyDescent="0.3">
      <c r="A261">
        <f t="shared" si="3"/>
        <v>256</v>
      </c>
      <c r="B261" t="str">
        <f>IF(ISBLANK('List of Employees'!B265),"",'List of Employees'!B265)</f>
        <v xml:space="preserve">FLAVIER ADORACION  </v>
      </c>
      <c r="C261" s="25" t="str">
        <f>VLOOKUP(Table3[[#This Row],[EMPLOYEE NAME]],Employees[[Employee Name]:[Office]],6)</f>
        <v>REGULAR</v>
      </c>
      <c r="I261" s="27">
        <f>SUM(Table3[[#This Row],['# SICK LEAVE]:['#OTHERS]])</f>
        <v>0</v>
      </c>
    </row>
    <row r="262" spans="1:9" ht="29.4" customHeight="1" x14ac:dyDescent="0.3">
      <c r="A262">
        <f t="shared" ref="A262:A325" si="4">IF(ISBLANK(B262),"",ROW(A257))</f>
        <v>257</v>
      </c>
      <c r="B262" t="str">
        <f>IF(ISBLANK('List of Employees'!B266),"",'List of Employees'!B266)</f>
        <v xml:space="preserve">FLORES EDERLYN  </v>
      </c>
      <c r="C262" s="25" t="str">
        <f>VLOOKUP(Table3[[#This Row],[EMPLOYEE NAME]],Employees[[Employee Name]:[Office]],6)</f>
        <v>CASUAL</v>
      </c>
      <c r="I262" s="27">
        <f>SUM(Table3[[#This Row],['# SICK LEAVE]:['#OTHERS]])</f>
        <v>0</v>
      </c>
    </row>
    <row r="263" spans="1:9" ht="29.4" customHeight="1" x14ac:dyDescent="0.3">
      <c r="A263">
        <f t="shared" si="4"/>
        <v>258</v>
      </c>
      <c r="B263" t="str">
        <f>IF(ISBLANK('List of Employees'!B267),"",'List of Employees'!B267)</f>
        <v>FLORES MARIA PATRICIA NICOLE C.</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Employees'!B268),"",'List of Employees'!B268)</f>
        <v xml:space="preserve">FLORES RICHARD  </v>
      </c>
      <c r="C264" s="25" t="str">
        <f>VLOOKUP(Table3[[#This Row],[EMPLOYEE NAME]],Employees[[Employee Name]:[Office]],6)</f>
        <v>CASUAL</v>
      </c>
      <c r="I264" s="27">
        <f>SUM(Table3[[#This Row],['# SICK LEAVE]:['#OTHERS]])</f>
        <v>0</v>
      </c>
    </row>
    <row r="265" spans="1:9" ht="29.4" customHeight="1" x14ac:dyDescent="0.3">
      <c r="A265">
        <f t="shared" si="4"/>
        <v>260</v>
      </c>
      <c r="B265" t="str">
        <f>IF(ISBLANK('List of Employees'!B269),"",'List of Employees'!B269)</f>
        <v>FRONDOZO AILEEN D.</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Employees'!B270),"",'List of Employees'!B270)</f>
        <v>GABEJA MHAR G.</v>
      </c>
      <c r="C266" s="25" t="str">
        <f>VLOOKUP(Table3[[#This Row],[EMPLOYEE NAME]],Employees[[Employee Name]:[Office]],6)</f>
        <v>REGULAR</v>
      </c>
      <c r="I266" s="27">
        <f>SUM(Table3[[#This Row],['# SICK LEAVE]:['#OTHERS]])</f>
        <v>0</v>
      </c>
    </row>
    <row r="267" spans="1:9" ht="29.4" customHeight="1" x14ac:dyDescent="0.3">
      <c r="A267">
        <f t="shared" si="4"/>
        <v>262</v>
      </c>
      <c r="B267" t="str">
        <f>IF(ISBLANK('List of Employees'!B271),"",'List of Employees'!B271)</f>
        <v>GALANG JULIET B.</v>
      </c>
      <c r="C267" s="25" t="str">
        <f>VLOOKUP(Table3[[#This Row],[EMPLOYEE NAME]],Employees[[Employee Name]:[Office]],6)</f>
        <v>CO TERM</v>
      </c>
      <c r="I267" s="27">
        <f>SUM(Table3[[#This Row],['# SICK LEAVE]:['#OTHERS]])</f>
        <v>0</v>
      </c>
    </row>
    <row r="268" spans="1:9" ht="29.4" customHeight="1" x14ac:dyDescent="0.3">
      <c r="A268">
        <f t="shared" si="4"/>
        <v>263</v>
      </c>
      <c r="B268" t="str">
        <f>IF(ISBLANK('List of Employees'!B272),"",'List of Employees'!B272)</f>
        <v>GALARDE DELFIN A.</v>
      </c>
      <c r="C268" s="25" t="str">
        <f>VLOOKUP(Table3[[#This Row],[EMPLOYEE NAME]],Employees[[Employee Name]:[Office]],6)</f>
        <v>CASUAL</v>
      </c>
      <c r="I268" s="27">
        <f>SUM(Table3[[#This Row],['# SICK LEAVE]:['#OTHERS]])</f>
        <v>0</v>
      </c>
    </row>
    <row r="269" spans="1:9" ht="29.4" customHeight="1" x14ac:dyDescent="0.3">
      <c r="A269">
        <f t="shared" si="4"/>
        <v>264</v>
      </c>
      <c r="B269" t="str">
        <f>IF(ISBLANK('List of Employees'!B273),"",'List of Employees'!B273)</f>
        <v>GARCIA HAIZEL M.</v>
      </c>
      <c r="C269" s="25" t="str">
        <f>VLOOKUP(Table3[[#This Row],[EMPLOYEE NAME]],Employees[[Employee Name]:[Office]],6)</f>
        <v>REGULAR</v>
      </c>
      <c r="I269" s="27">
        <f>SUM(Table3[[#This Row],['# SICK LEAVE]:['#OTHERS]])</f>
        <v>0</v>
      </c>
    </row>
    <row r="270" spans="1:9" ht="29.4" customHeight="1" x14ac:dyDescent="0.3">
      <c r="A270">
        <f t="shared" si="4"/>
        <v>265</v>
      </c>
      <c r="B270" t="str">
        <f>IF(ISBLANK('List of Employees'!B274),"",'List of Employees'!B274)</f>
        <v>GARCIA JOAN B.</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Employees'!B275),"",'List of Employees'!B275)</f>
        <v>GATPANDAN DOLORES J.</v>
      </c>
      <c r="C271" s="25" t="str">
        <f>VLOOKUP(Table3[[#This Row],[EMPLOYEE NAME]],Employees[[Employee Name]:[Office]],6)</f>
        <v>REGULAR</v>
      </c>
      <c r="I271" s="27">
        <f>SUM(Table3[[#This Row],['# SICK LEAVE]:['#OTHERS]])</f>
        <v>0</v>
      </c>
    </row>
    <row r="272" spans="1:9" ht="29.4" customHeight="1" x14ac:dyDescent="0.3">
      <c r="A272">
        <f t="shared" si="4"/>
        <v>267</v>
      </c>
      <c r="B272" t="str">
        <f>IF(ISBLANK('List of Employees'!B276),"",'List of Employees'!B276)</f>
        <v xml:space="preserve">GATPANDAN ETHEL  </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Employees'!B277),"",'List of Employees'!B277)</f>
        <v>GATPANDAN MICHAEL E.</v>
      </c>
      <c r="C273" s="25" t="str">
        <f>VLOOKUP(Table3[[#This Row],[EMPLOYEE NAME]],Employees[[Employee Name]:[Office]],6)</f>
        <v>CASUAL</v>
      </c>
      <c r="I273" s="27">
        <f>SUM(Table3[[#This Row],['# SICK LEAVE]:['#OTHERS]])</f>
        <v>0</v>
      </c>
    </row>
    <row r="274" spans="1:9" ht="29.4" customHeight="1" x14ac:dyDescent="0.3">
      <c r="A274">
        <f t="shared" si="4"/>
        <v>269</v>
      </c>
      <c r="B274" t="str">
        <f>IF(ISBLANK('List of Employees'!B278),"",'List of Employees'!B278)</f>
        <v>GATPANDAN NENITA M.</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Employees'!B279),"",'List of Employees'!B279)</f>
        <v>GOMEZ EMMA M.</v>
      </c>
      <c r="C275" s="25" t="str">
        <f>VLOOKUP(Table3[[#This Row],[EMPLOYEE NAME]],Employees[[Employee Name]:[Office]],6)</f>
        <v>REGULAR</v>
      </c>
      <c r="I275" s="27">
        <f>SUM(Table3[[#This Row],['# SICK LEAVE]:['#OTHERS]])</f>
        <v>0</v>
      </c>
    </row>
    <row r="276" spans="1:9" ht="29.4" customHeight="1" x14ac:dyDescent="0.3">
      <c r="A276">
        <f t="shared" si="4"/>
        <v>271</v>
      </c>
      <c r="B276" t="str">
        <f>IF(ISBLANK('List of Employees'!B280),"",'List of Employees'!B280)</f>
        <v>GONZALES CHRISTI NERISSE E.</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Employees'!B281),"",'List of Employees'!B281)</f>
        <v>GONZALES MARIO O.</v>
      </c>
      <c r="C277" s="25" t="str">
        <f>VLOOKUP(Table3[[#This Row],[EMPLOYEE NAME]],Employees[[Employee Name]:[Office]],6)</f>
        <v>CASUAL</v>
      </c>
      <c r="I277" s="27">
        <f>SUM(Table3[[#This Row],['# SICK LEAVE]:['#OTHERS]])</f>
        <v>0</v>
      </c>
    </row>
    <row r="278" spans="1:9" ht="29.4" customHeight="1" x14ac:dyDescent="0.3">
      <c r="A278">
        <f t="shared" si="4"/>
        <v>273</v>
      </c>
      <c r="B278" t="str">
        <f>IF(ISBLANK('List of Employees'!B282),"",'List of Employees'!B282)</f>
        <v>GONZALES MARY JANE D.</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Employees'!B283),"",'List of Employees'!B283)</f>
        <v>GUAÑEZO MA. GINA P.</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Employees'!B284),"",'List of Employees'!B284)</f>
        <v>GUAÑEZO MARY ANNE P.</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Employees'!B285),"",'List of Employees'!B285)</f>
        <v xml:space="preserve">GUEVARRA ROLANDO  </v>
      </c>
      <c r="C281" s="25" t="str">
        <f>VLOOKUP(Table3[[#This Row],[EMPLOYEE NAME]],Employees[[Employee Name]:[Office]],6)</f>
        <v>CASUAL</v>
      </c>
      <c r="I281" s="27">
        <f>SUM(Table3[[#This Row],['# SICK LEAVE]:['#OTHERS]])</f>
        <v>0</v>
      </c>
    </row>
    <row r="282" spans="1:9" ht="29.4" customHeight="1" x14ac:dyDescent="0.3">
      <c r="A282">
        <f t="shared" si="4"/>
        <v>277</v>
      </c>
      <c r="B282" t="str">
        <f>IF(ISBLANK('List of Employees'!B286),"",'List of Employees'!B286)</f>
        <v>GUMIRAN HERMINIA A.</v>
      </c>
      <c r="C282" s="25" t="str">
        <f>VLOOKUP(Table3[[#This Row],[EMPLOYEE NAME]],Employees[[Employee Name]:[Office]],6)</f>
        <v>CASUAL</v>
      </c>
      <c r="I282" s="27">
        <f>SUM(Table3[[#This Row],['# SICK LEAVE]:['#OTHERS]])</f>
        <v>0</v>
      </c>
    </row>
    <row r="283" spans="1:9" ht="29.4" customHeight="1" x14ac:dyDescent="0.3">
      <c r="A283">
        <f t="shared" si="4"/>
        <v>278</v>
      </c>
      <c r="B283" t="str">
        <f>IF(ISBLANK('List of Employees'!B287),"",'List of Employees'!B287)</f>
        <v>GUTIERREZ LYDIA C.</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Employees'!B288),"",'List of Employees'!B288)</f>
        <v>GUTIERREZ RENCELLE LALAINE A.</v>
      </c>
      <c r="C284" s="25" t="str">
        <f>VLOOKUP(Table3[[#This Row],[EMPLOYEE NAME]],Employees[[Employee Name]:[Office]],6)</f>
        <v>CASUAL</v>
      </c>
      <c r="I284" s="27">
        <f>SUM(Table3[[#This Row],['# SICK LEAVE]:['#OTHERS]])</f>
        <v>0</v>
      </c>
    </row>
    <row r="285" spans="1:9" ht="29.4" customHeight="1" x14ac:dyDescent="0.3">
      <c r="A285">
        <f t="shared" si="4"/>
        <v>280</v>
      </c>
      <c r="B285" t="str">
        <f>IF(ISBLANK('List of Employees'!B289),"",'List of Employees'!B289)</f>
        <v>HADAP JONALYN L.</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Employees'!B290),"",'List of Employees'!B290)</f>
        <v>HAPITA MELANIE A.</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Employees'!B291),"",'List of Employees'!B291)</f>
        <v>HAYAG JERMAINE JOI D.</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Employees'!B292),"",'List of Employees'!B292)</f>
        <v xml:space="preserve">HERNADEZ VICTOR  </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Employees'!B293),"",'List of Employees'!B293)</f>
        <v>HERNANDEZ CORNELIO A.</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Employees'!B294),"",'List of Employees'!B294)</f>
        <v>HERNANDEZ DONATO Q.</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Employees'!B295),"",'List of Employees'!B295)</f>
        <v>HERNANDEZ MARIO A.</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Employees'!B296),"",'List of Employees'!B296)</f>
        <v>HERNANDEZ ROBERTO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Employees'!B297),"",'List of Employees'!B297)</f>
        <v>HERNANDEZ RODERICK M.</v>
      </c>
      <c r="C293" s="25" t="str">
        <f>VLOOKUP(Table3[[#This Row],[EMPLOYEE NAME]],Employees[[Employee Name]:[Office]],6)</f>
        <v>CASUAL</v>
      </c>
      <c r="I293" s="27">
        <f>SUM(Table3[[#This Row],['# SICK LEAVE]:['#OTHERS]])</f>
        <v>0</v>
      </c>
    </row>
    <row r="294" spans="1:9" ht="29.4" customHeight="1" x14ac:dyDescent="0.3">
      <c r="A294">
        <f t="shared" si="4"/>
        <v>289</v>
      </c>
      <c r="B294" t="str">
        <f>IF(ISBLANK('List of Employees'!B298),"",'List of Employees'!B298)</f>
        <v>HERNANDO BENILDA S.</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Employees'!B299),"",'List of Employees'!B299)</f>
        <v>HERNANDO MERIC B.</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Employees'!B300),"",'List of Employees'!B300)</f>
        <v>HERNANDO MERLE B.</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Employees'!B301),"",'List of Employees'!B301)</f>
        <v>IGNO CRISTINA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Employees'!B302),"",'List of Employees'!B302)</f>
        <v>JABINES MARIA SHELLY D.</v>
      </c>
      <c r="C298" s="25" t="str">
        <f>VLOOKUP(Table3[[#This Row],[EMPLOYEE NAME]],Employees[[Employee Name]:[Office]],6)</f>
        <v>CASUAL</v>
      </c>
      <c r="I298" s="27">
        <f>SUM(Table3[[#This Row],['# SICK LEAVE]:['#OTHERS]])</f>
        <v>0</v>
      </c>
    </row>
    <row r="299" spans="1:9" ht="29.4" customHeight="1" x14ac:dyDescent="0.3">
      <c r="A299">
        <f t="shared" si="4"/>
        <v>294</v>
      </c>
      <c r="B299" t="str">
        <f>IF(ISBLANK('List of Employees'!B303),"",'List of Employees'!B303)</f>
        <v>JAVIER CARMELITA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Employees'!B304),"",'List of Employees'!B304)</f>
        <v>JAVIER ELISEO B.</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Employees'!B305),"",'List of Employees'!B305)</f>
        <v>JAVIER EMMA R.</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Employees'!B306),"",'List of Employees'!B306)</f>
        <v xml:space="preserve">JAVIER HILARIO  </v>
      </c>
      <c r="C302" s="25" t="str">
        <f>VLOOKUP(Table3[[#This Row],[EMPLOYEE NAME]],Employees[[Employee Name]:[Office]],6)</f>
        <v>REGULAR</v>
      </c>
      <c r="I302" s="27">
        <f>SUM(Table3[[#This Row],['# SICK LEAVE]:['#OTHERS]])</f>
        <v>0</v>
      </c>
    </row>
    <row r="303" spans="1:9" ht="29.4" customHeight="1" x14ac:dyDescent="0.3">
      <c r="A303">
        <f t="shared" si="4"/>
        <v>298</v>
      </c>
      <c r="B303" t="str">
        <f>IF(ISBLANK('List of Employees'!B307),"",'List of Employees'!B307)</f>
        <v>JAVIER MYLENE M.</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Employees'!B308),"",'List of Employees'!B308)</f>
        <v>JORGE CAROLINA M.</v>
      </c>
      <c r="C304" s="25" t="str">
        <f>VLOOKUP(Table3[[#This Row],[EMPLOYEE NAME]],Employees[[Employee Name]:[Office]],6)</f>
        <v>REGULAR</v>
      </c>
      <c r="I304" s="27">
        <f>SUM(Table3[[#This Row],['# SICK LEAVE]:['#OTHERS]])</f>
        <v>0</v>
      </c>
    </row>
    <row r="305" spans="1:9" ht="29.4" customHeight="1" x14ac:dyDescent="0.3">
      <c r="A305">
        <f t="shared" si="4"/>
        <v>300</v>
      </c>
      <c r="B305" t="str">
        <f>IF(ISBLANK('List of Employees'!B309),"",'List of Employees'!B309)</f>
        <v>JUMARANG AIME A.</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Employees'!B310),"",'List of Employees'!B310)</f>
        <v>LABANANCIA TEDDY BOY N.</v>
      </c>
      <c r="C306" s="25" t="str">
        <f>VLOOKUP(Table3[[#This Row],[EMPLOYEE NAME]],Employees[[Employee Name]:[Office]],6)</f>
        <v>CASUAL</v>
      </c>
      <c r="I306" s="27">
        <f>SUM(Table3[[#This Row],['# SICK LEAVE]:['#OTHERS]])</f>
        <v>0</v>
      </c>
    </row>
    <row r="307" spans="1:9" ht="29.4" customHeight="1" x14ac:dyDescent="0.3">
      <c r="A307">
        <f t="shared" si="4"/>
        <v>302</v>
      </c>
      <c r="B307" t="str">
        <f>IF(ISBLANK('List of Employees'!B311),"",'List of Employees'!B311)</f>
        <v>LABARDA GINA L.</v>
      </c>
      <c r="C307" s="25" t="str">
        <f>VLOOKUP(Table3[[#This Row],[EMPLOYEE NAME]],Employees[[Employee Name]:[Office]],6)</f>
        <v>REGULAR</v>
      </c>
      <c r="I307" s="27">
        <f>SUM(Table3[[#This Row],['# SICK LEAVE]:['#OTHERS]])</f>
        <v>0</v>
      </c>
    </row>
    <row r="308" spans="1:9" ht="29.4" customHeight="1" x14ac:dyDescent="0.3">
      <c r="A308">
        <f t="shared" si="4"/>
        <v>303</v>
      </c>
      <c r="B308" t="str">
        <f>IF(ISBLANK('List of Employees'!B312),"",'List of Employees'!B312)</f>
        <v>LAGUARDIA JOSELITO R.</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Employees'!B313),"",'List of Employees'!B313)</f>
        <v>LANDICHO CHARLENE R.</v>
      </c>
      <c r="C309" s="25" t="str">
        <f>VLOOKUP(Table3[[#This Row],[EMPLOYEE NAME]],Employees[[Employee Name]:[Office]],6)</f>
        <v>CASUAL</v>
      </c>
      <c r="I309" s="27">
        <f>SUM(Table3[[#This Row],['# SICK LEAVE]:['#OTHERS]])</f>
        <v>0</v>
      </c>
    </row>
    <row r="310" spans="1:9" ht="29.4" customHeight="1" x14ac:dyDescent="0.3">
      <c r="A310">
        <f t="shared" si="4"/>
        <v>305</v>
      </c>
      <c r="B310" t="str">
        <f>IF(ISBLANK('List of Employees'!B314),"",'List of Employees'!B314)</f>
        <v>LANDICHO ROSALINA B.</v>
      </c>
      <c r="C310" s="25" t="str">
        <f>VLOOKUP(Table3[[#This Row],[EMPLOYEE NAME]],Employees[[Employee Name]:[Office]],6)</f>
        <v>CASUAL</v>
      </c>
      <c r="I310" s="27">
        <f>SUM(Table3[[#This Row],['# SICK LEAVE]:['#OTHERS]])</f>
        <v>0</v>
      </c>
    </row>
    <row r="311" spans="1:9" ht="29.4" customHeight="1" x14ac:dyDescent="0.3">
      <c r="A311">
        <f t="shared" si="4"/>
        <v>306</v>
      </c>
      <c r="B311" t="str">
        <f>IF(ISBLANK('List of Employees'!B315),"",'List of Employees'!B315)</f>
        <v>LANTING AILEEN D.</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Employees'!B316),"",'List of Employees'!B316)</f>
        <v>LARIOSA ALBERT R.</v>
      </c>
      <c r="C312" s="25" t="str">
        <f>VLOOKUP(Table3[[#This Row],[EMPLOYEE NAME]],Employees[[Employee Name]:[Office]],6)</f>
        <v>CASUAL</v>
      </c>
      <c r="I312" s="27">
        <f>SUM(Table3[[#This Row],['# SICK LEAVE]:['#OTHERS]])</f>
        <v>0</v>
      </c>
    </row>
    <row r="313" spans="1:9" ht="29.4" customHeight="1" x14ac:dyDescent="0.3">
      <c r="A313">
        <f t="shared" si="4"/>
        <v>308</v>
      </c>
      <c r="B313" t="str">
        <f>IF(ISBLANK('List of Employees'!B317),"",'List of Employees'!B317)</f>
        <v>LAROZA KIM VINCENT L.</v>
      </c>
      <c r="C313" s="25" t="str">
        <f>VLOOKUP(Table3[[#This Row],[EMPLOYEE NAME]],Employees[[Employee Name]:[Office]],6)</f>
        <v>REGULAR</v>
      </c>
      <c r="I313" s="27">
        <f>SUM(Table3[[#This Row],['# SICK LEAVE]:['#OTHERS]])</f>
        <v>0</v>
      </c>
    </row>
    <row r="314" spans="1:9" ht="29.4" customHeight="1" x14ac:dyDescent="0.3">
      <c r="A314">
        <f t="shared" si="4"/>
        <v>309</v>
      </c>
      <c r="B314" t="str">
        <f>IF(ISBLANK('List of Employees'!B318),"",'List of Employees'!B318)</f>
        <v>LEGASPI DOLORES B.</v>
      </c>
      <c r="C314" s="25" t="str">
        <f>VLOOKUP(Table3[[#This Row],[EMPLOYEE NAME]],Employees[[Employee Name]:[Office]],6)</f>
        <v>REGULAR</v>
      </c>
      <c r="I314" s="27">
        <f>SUM(Table3[[#This Row],['# SICK LEAVE]:['#OTHERS]])</f>
        <v>0</v>
      </c>
    </row>
    <row r="315" spans="1:9" ht="29.4" customHeight="1" x14ac:dyDescent="0.3">
      <c r="A315">
        <f t="shared" si="4"/>
        <v>310</v>
      </c>
      <c r="B315" t="str">
        <f>IF(ISBLANK('List of Employees'!B319),"",'List of Employees'!B319)</f>
        <v>LEPARDO ROWENA R.</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Employees'!B320),"",'List of Employees'!B320)</f>
        <v>LERIO ROSEMARIE V.</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Employees'!B321),"",'List of Employees'!B321)</f>
        <v>LIMBOC FLORDELIZA J.</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Employees'!B322),"",'List of Employees'!B322)</f>
        <v>LOGROÑO JONATHAN C.</v>
      </c>
      <c r="C318" s="25" t="str">
        <f>VLOOKUP(Table3[[#This Row],[EMPLOYEE NAME]],Employees[[Employee Name]:[Office]],6)</f>
        <v>JOBCON</v>
      </c>
      <c r="I318" s="27">
        <f>SUM(Table3[[#This Row],['# SICK LEAVE]:['#OTHERS]])</f>
        <v>0</v>
      </c>
    </row>
    <row r="319" spans="1:9" ht="29.4" customHeight="1" x14ac:dyDescent="0.3">
      <c r="A319">
        <f t="shared" si="4"/>
        <v>314</v>
      </c>
      <c r="B319" t="str">
        <f>IF(ISBLANK('List of Employees'!B323),"",'List of Employees'!B323)</f>
        <v>LORILLA LOIDA P.</v>
      </c>
      <c r="C319" s="25" t="str">
        <f>VLOOKUP(Table3[[#This Row],[EMPLOYEE NAME]],Employees[[Employee Name]:[Office]],6)</f>
        <v>CASUAL</v>
      </c>
      <c r="I319" s="27">
        <f>SUM(Table3[[#This Row],['# SICK LEAVE]:['#OTHERS]])</f>
        <v>0</v>
      </c>
    </row>
    <row r="320" spans="1:9" ht="29.4" customHeight="1" x14ac:dyDescent="0.3">
      <c r="A320">
        <f t="shared" si="4"/>
        <v>315</v>
      </c>
      <c r="B320" t="str">
        <f>IF(ISBLANK('List of Employees'!B324),"",'List of Employees'!B324)</f>
        <v>LOYOLA JANE A.</v>
      </c>
      <c r="C320" s="25" t="str">
        <f>VLOOKUP(Table3[[#This Row],[EMPLOYEE NAME]],Employees[[Employee Name]:[Office]],6)</f>
        <v>REGULAR</v>
      </c>
      <c r="I320" s="27">
        <f>SUM(Table3[[#This Row],['# SICK LEAVE]:['#OTHERS]])</f>
        <v>0</v>
      </c>
    </row>
    <row r="321" spans="1:9" ht="29.4" customHeight="1" x14ac:dyDescent="0.3">
      <c r="A321">
        <f t="shared" si="4"/>
        <v>316</v>
      </c>
      <c r="B321" t="str">
        <f>IF(ISBLANK('List of Employees'!B325),"",'List of Employees'!B325)</f>
        <v>LUCIANO ADELAIDA C.</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Employees'!B326),"",'List of Employees'!B326)</f>
        <v>LUNA LALAINE D.</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Employees'!B327),"",'List of Employees'!B327)</f>
        <v xml:space="preserve">LUNA  FERNANDO  </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Employees'!B328),"",'List of Employees'!B328)</f>
        <v>MABUTI ANA MARIE C.</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Employees'!B329),"",'List of Employees'!B329)</f>
        <v xml:space="preserve">MACAPUNO FELIX  </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Employees'!B330),"",'List of Employees'!B330)</f>
        <v>MACASPAC ELVIRA V.</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Employees'!B331),"",'List of Employees'!B331)</f>
        <v>MACASPAC JOSE VICTOR P.</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Employees'!B332),"",'List of Employees'!B332)</f>
        <v>MADRAZO ALLAN PAUL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Employees'!B333),"",'List of Employees'!B333)</f>
        <v>MAESTRECAMPO LORENA A.</v>
      </c>
      <c r="C329" s="25" t="str">
        <f>VLOOKUP(Table3[[#This Row],[EMPLOYEE NAME]],Employees[[Employee Name]:[Office]],6)</f>
        <v>REGULAR</v>
      </c>
      <c r="I329" s="27">
        <f>SUM(Table3[[#This Row],['# SICK LEAVE]:['#OTHERS]])</f>
        <v>0</v>
      </c>
    </row>
    <row r="330" spans="1:9" ht="29.4" customHeight="1" x14ac:dyDescent="0.3">
      <c r="A330">
        <f t="shared" si="5"/>
        <v>325</v>
      </c>
      <c r="B330" t="str">
        <f>IF(ISBLANK('List of Employees'!B334),"",'List of Employees'!B334)</f>
        <v xml:space="preserve">MAGUINAO GILBERT  </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Employees'!B335),"",'List of Employees'!B335)</f>
        <v>MAGUINAO NIÑA F.</v>
      </c>
      <c r="C331" s="25" t="str">
        <f>VLOOKUP(Table3[[#This Row],[EMPLOYEE NAME]],Employees[[Employee Name]:[Office]],6)</f>
        <v>CASUAL</v>
      </c>
      <c r="I331" s="27">
        <f>SUM(Table3[[#This Row],['# SICK LEAVE]:['#OTHERS]])</f>
        <v>0</v>
      </c>
    </row>
    <row r="332" spans="1:9" ht="29.4" customHeight="1" x14ac:dyDescent="0.3">
      <c r="A332">
        <f t="shared" si="5"/>
        <v>327</v>
      </c>
      <c r="B332" t="str">
        <f>IF(ISBLANK('List of Employees'!B336),"",'List of Employees'!B336)</f>
        <v>MALABANAN ALMA A.</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Employees'!B337),"",'List of Employees'!B337)</f>
        <v>MALANAN JENNYLYN R.</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Employees'!B338),"",'List of Employees'!B338)</f>
        <v>MALIGAYA NELITA M.</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Employees'!B339),"",'List of Employees'!B339)</f>
        <v>MALIGAYO YOLANDA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Employees'!B340),"",'List of Employees'!B340)</f>
        <v>MALUBAY MELINDA D.</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Employees'!B341),"",'List of Employees'!B341)</f>
        <v>MAMARIL JOSEFINA P.</v>
      </c>
      <c r="C337" s="25" t="str">
        <f>VLOOKUP(Table3[[#This Row],[EMPLOYEE NAME]],Employees[[Employee Name]:[Office]],6)</f>
        <v>CASUAL</v>
      </c>
      <c r="I337" s="27">
        <f>SUM(Table3[[#This Row],['# SICK LEAVE]:['#OTHERS]])</f>
        <v>0</v>
      </c>
    </row>
    <row r="338" spans="1:9" ht="29.4" customHeight="1" x14ac:dyDescent="0.3">
      <c r="A338">
        <f t="shared" si="5"/>
        <v>333</v>
      </c>
      <c r="B338" t="str">
        <f>IF(ISBLANK('List of Employees'!B342),"",'List of Employees'!B342)</f>
        <v>MANALO CELSA B.</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Employees'!B343),"",'List of Employees'!B343)</f>
        <v>MANALO CYNTHIA D.</v>
      </c>
      <c r="C339" s="25" t="str">
        <f>VLOOKUP(Table3[[#This Row],[EMPLOYEE NAME]],Employees[[Employee Name]:[Office]],6)</f>
        <v>REGULAR</v>
      </c>
      <c r="I339" s="27">
        <f>SUM(Table3[[#This Row],['# SICK LEAVE]:['#OTHERS]])</f>
        <v>0</v>
      </c>
    </row>
    <row r="340" spans="1:9" ht="29.4" customHeight="1" x14ac:dyDescent="0.3">
      <c r="A340">
        <f t="shared" si="5"/>
        <v>335</v>
      </c>
      <c r="B340" t="str">
        <f>IF(ISBLANK('List of Employees'!B344),"",'List of Employees'!B344)</f>
        <v>MANALO EDITHA V.</v>
      </c>
      <c r="C340" s="25" t="str">
        <f>VLOOKUP(Table3[[#This Row],[EMPLOYEE NAME]],Employees[[Employee Name]:[Office]],6)</f>
        <v>REGULAR</v>
      </c>
      <c r="I340" s="27">
        <f>SUM(Table3[[#This Row],['# SICK LEAVE]:['#OTHERS]])</f>
        <v>0</v>
      </c>
    </row>
    <row r="341" spans="1:9" ht="29.4" customHeight="1" x14ac:dyDescent="0.3">
      <c r="A341">
        <f t="shared" si="5"/>
        <v>336</v>
      </c>
      <c r="B341" t="str">
        <f>IF(ISBLANK('List of Employees'!B345),"",'List of Employees'!B345)</f>
        <v>MANALO ELIADA F.</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Employees'!B346),"",'List of Employees'!B346)</f>
        <v>MANALO FERNANDO G.</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Employees'!B347),"",'List of Employees'!B347)</f>
        <v xml:space="preserve">MANGUINAO GILBERT  </v>
      </c>
      <c r="C343" s="25" t="str">
        <f>VLOOKUP(Table3[[#This Row],[EMPLOYEE NAME]],Employees[[Employee Name]:[Office]],6)</f>
        <v>REGULAR</v>
      </c>
      <c r="I343" s="27">
        <f>SUM(Table3[[#This Row],['# SICK LEAVE]:['#OTHERS]])</f>
        <v>0</v>
      </c>
    </row>
    <row r="344" spans="1:9" ht="29.4" customHeight="1" x14ac:dyDescent="0.3">
      <c r="A344">
        <f t="shared" si="5"/>
        <v>339</v>
      </c>
      <c r="B344" t="str">
        <f>IF(ISBLANK('List of Employees'!B348),"",'List of Employees'!B348)</f>
        <v>MANLANGIT LEONILA R.</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Employees'!B349),"",'List of Employees'!B349)</f>
        <v>MARAÑON AMY LOU T.</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Employees'!B350),"",'List of Employees'!B350)</f>
        <v>MARASIGAN AGUINO D.</v>
      </c>
      <c r="C346" s="25" t="str">
        <f>VLOOKUP(Table3[[#This Row],[EMPLOYEE NAME]],Employees[[Employee Name]:[Office]],6)</f>
        <v>CASUAL</v>
      </c>
      <c r="I346" s="27">
        <f>SUM(Table3[[#This Row],['# SICK LEAVE]:['#OTHERS]])</f>
        <v>0</v>
      </c>
    </row>
    <row r="347" spans="1:9" ht="29.4" customHeight="1" x14ac:dyDescent="0.3">
      <c r="A347">
        <f t="shared" si="5"/>
        <v>342</v>
      </c>
      <c r="B347" t="str">
        <f>IF(ISBLANK('List of Employees'!B351),"",'List of Employees'!B351)</f>
        <v>MARASIGAN BIENVENIDO E.</v>
      </c>
      <c r="C347" s="25" t="str">
        <f>VLOOKUP(Table3[[#This Row],[EMPLOYEE NAME]],Employees[[Employee Name]:[Office]],6)</f>
        <v>CASUAL</v>
      </c>
      <c r="I347" s="27">
        <f>SUM(Table3[[#This Row],['# SICK LEAVE]:['#OTHERS]])</f>
        <v>0</v>
      </c>
    </row>
    <row r="348" spans="1:9" ht="29.4" customHeight="1" x14ac:dyDescent="0.3">
      <c r="A348">
        <f t="shared" si="5"/>
        <v>343</v>
      </c>
      <c r="B348" t="str">
        <f>IF(ISBLANK('List of Employees'!B352),"",'List of Employees'!B352)</f>
        <v>MARASIGAN CHRISTIAN M.</v>
      </c>
      <c r="C348" s="25" t="str">
        <f>VLOOKUP(Table3[[#This Row],[EMPLOYEE NAME]],Employees[[Employee Name]:[Office]],6)</f>
        <v>CASUAL</v>
      </c>
      <c r="I348" s="27">
        <f>SUM(Table3[[#This Row],['# SICK LEAVE]:['#OTHERS]])</f>
        <v>0</v>
      </c>
    </row>
    <row r="349" spans="1:9" ht="29.4" customHeight="1" x14ac:dyDescent="0.3">
      <c r="A349">
        <f t="shared" si="5"/>
        <v>344</v>
      </c>
      <c r="B349" t="str">
        <f>IF(ISBLANK('List of Employees'!B353),"",'List of Employees'!B353)</f>
        <v xml:space="preserve">MARASIGAN DANIEL  </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Employees'!B354),"",'List of Employees'!B354)</f>
        <v>MARASIGAN GINALYN D.</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Employees'!B355),"",'List of Employees'!B355)</f>
        <v>MARASIGAN INOCENCIA P.</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Employees'!B356),"",'List of Employees'!B356)</f>
        <v>MARASIGAN JANINE C.</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Employees'!B357),"",'List of Employees'!B357)</f>
        <v>MARCIAL RUSTICO B.</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Employees'!B358),"",'List of Employees'!B358)</f>
        <v>MARDO MELINDA E.</v>
      </c>
      <c r="C354" s="25" t="str">
        <f>VLOOKUP(Table3[[#This Row],[EMPLOYEE NAME]],Employees[[Employee Name]:[Office]],6)</f>
        <v>CASUAL</v>
      </c>
      <c r="I354" s="27">
        <f>SUM(Table3[[#This Row],['# SICK LEAVE]:['#OTHERS]])</f>
        <v>0</v>
      </c>
    </row>
    <row r="355" spans="1:9" ht="29.4" customHeight="1" x14ac:dyDescent="0.3">
      <c r="A355">
        <f t="shared" si="5"/>
        <v>350</v>
      </c>
      <c r="B355" t="str">
        <f>IF(ISBLANK('List of Employees'!B359),"",'List of Employees'!B359)</f>
        <v>MARINDUQUE ANNE RENELYN P.</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Employees'!B360),"",'List of Employees'!B360)</f>
        <v>MARINDUQUE AURORA A.</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Employees'!B361),"",'List of Employees'!B361)</f>
        <v>MARINDUQUE ERNESTO P.</v>
      </c>
      <c r="C357" s="25" t="str">
        <f>VLOOKUP(Table3[[#This Row],[EMPLOYEE NAME]],Employees[[Employee Name]:[Office]],6)</f>
        <v>REGULAR</v>
      </c>
      <c r="I357" s="27">
        <f>SUM(Table3[[#This Row],['# SICK LEAVE]:['#OTHERS]])</f>
        <v>0</v>
      </c>
    </row>
    <row r="358" spans="1:9" ht="29.4" customHeight="1" x14ac:dyDescent="0.3">
      <c r="A358">
        <f t="shared" si="5"/>
        <v>353</v>
      </c>
      <c r="B358" t="str">
        <f>IF(ISBLANK('List of Employees'!B362),"",'List of Employees'!B362)</f>
        <v>MARINDUQUE GERRY C.</v>
      </c>
      <c r="C358" s="25" t="str">
        <f>VLOOKUP(Table3[[#This Row],[EMPLOYEE NAME]],Employees[[Employee Name]:[Office]],6)</f>
        <v>REGULAR</v>
      </c>
      <c r="I358" s="27">
        <f>SUM(Table3[[#This Row],['# SICK LEAVE]:['#OTHERS]])</f>
        <v>0</v>
      </c>
    </row>
    <row r="359" spans="1:9" ht="29.4" customHeight="1" x14ac:dyDescent="0.3">
      <c r="A359">
        <f t="shared" si="5"/>
        <v>354</v>
      </c>
      <c r="B359" t="str">
        <f>IF(ISBLANK('List of Employees'!B363),"",'List of Employees'!B363)</f>
        <v>MARINDUQUE MARISSA M.</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Employees'!B364),"",'List of Employees'!B364)</f>
        <v>MARINDUQUE ROWENA G.</v>
      </c>
      <c r="C360" s="25" t="str">
        <f>VLOOKUP(Table3[[#This Row],[EMPLOYEE NAME]],Employees[[Employee Name]:[Office]],6)</f>
        <v>CASUAL</v>
      </c>
      <c r="I360" s="27">
        <f>SUM(Table3[[#This Row],['# SICK LEAVE]:['#OTHERS]])</f>
        <v>0</v>
      </c>
    </row>
    <row r="361" spans="1:9" ht="29.4" customHeight="1" x14ac:dyDescent="0.3">
      <c r="A361">
        <f t="shared" si="5"/>
        <v>356</v>
      </c>
      <c r="B361" t="str">
        <f>IF(ISBLANK('List of Employees'!B365),"",'List of Employees'!B365)</f>
        <v>MARINDUQUE ROWENA G.</v>
      </c>
      <c r="C361" s="25" t="str">
        <f>VLOOKUP(Table3[[#This Row],[EMPLOYEE NAME]],Employees[[Employee Name]:[Office]],6)</f>
        <v>CASUAL</v>
      </c>
      <c r="I361" s="27">
        <f>SUM(Table3[[#This Row],['# SICK LEAVE]:['#OTHERS]])</f>
        <v>0</v>
      </c>
    </row>
    <row r="362" spans="1:9" ht="29.4" customHeight="1" x14ac:dyDescent="0.3">
      <c r="A362">
        <f t="shared" si="5"/>
        <v>357</v>
      </c>
      <c r="B362" t="str">
        <f>IF(ISBLANK('List of Employees'!B366),"",'List of Employees'!B366)</f>
        <v>MARQUEZ LOLITA R.</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Employees'!B367),"",'List of Employees'!B367)</f>
        <v>MARTINEZ BELEN B.</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Employees'!B368),"",'List of Employees'!B368)</f>
        <v>MARTINEZ EMER V.</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Employees'!B369),"",'List of Employees'!B369)</f>
        <v>MARUNDAN MARIA FLOR M.</v>
      </c>
      <c r="C365" s="25" t="str">
        <f>VLOOKUP(Table3[[#This Row],[EMPLOYEE NAME]],Employees[[Employee Name]:[Office]],6)</f>
        <v>REGULAR</v>
      </c>
      <c r="I365" s="27">
        <f>SUM(Table3[[#This Row],['# SICK LEAVE]:['#OTHERS]])</f>
        <v>0</v>
      </c>
    </row>
    <row r="366" spans="1:9" ht="29.4" customHeight="1" x14ac:dyDescent="0.3">
      <c r="A366">
        <f t="shared" si="5"/>
        <v>361</v>
      </c>
      <c r="B366" t="str">
        <f>IF(ISBLANK('List of Employees'!B370),"",'List of Employees'!B370)</f>
        <v>MATIENZO NORMITA S.</v>
      </c>
      <c r="C366" s="25" t="str">
        <f>VLOOKUP(Table3[[#This Row],[EMPLOYEE NAME]],Employees[[Employee Name]:[Office]],6)</f>
        <v>REGULAR</v>
      </c>
      <c r="I366" s="27">
        <f>SUM(Table3[[#This Row],['# SICK LEAVE]:['#OTHERS]])</f>
        <v>0</v>
      </c>
    </row>
    <row r="367" spans="1:9" ht="29.4" customHeight="1" x14ac:dyDescent="0.3">
      <c r="A367">
        <f t="shared" si="5"/>
        <v>362</v>
      </c>
      <c r="B367" t="str">
        <f>IF(ISBLANK('List of Employees'!B371),"",'List of Employees'!B371)</f>
        <v>MAULLON JAENA F.</v>
      </c>
      <c r="C367" s="25" t="str">
        <f>VLOOKUP(Table3[[#This Row],[EMPLOYEE NAME]],Employees[[Employee Name]:[Office]],6)</f>
        <v>CASUAL</v>
      </c>
      <c r="I367" s="27">
        <f>SUM(Table3[[#This Row],['# SICK LEAVE]:['#OTHERS]])</f>
        <v>0</v>
      </c>
    </row>
    <row r="368" spans="1:9" ht="29.4" customHeight="1" x14ac:dyDescent="0.3">
      <c r="A368">
        <f t="shared" si="5"/>
        <v>363</v>
      </c>
      <c r="B368" t="str">
        <f>IF(ISBLANK('List of Employees'!B372),"",'List of Employees'!B372)</f>
        <v>MAURICIO MARIZIEL M.</v>
      </c>
      <c r="C368" s="25" t="str">
        <f>VLOOKUP(Table3[[#This Row],[EMPLOYEE NAME]],Employees[[Employee Name]:[Office]],6)</f>
        <v>CASUAL</v>
      </c>
      <c r="I368" s="27">
        <f>SUM(Table3[[#This Row],['# SICK LEAVE]:['#OTHERS]])</f>
        <v>0</v>
      </c>
    </row>
    <row r="369" spans="1:9" ht="29.4" customHeight="1" x14ac:dyDescent="0.3">
      <c r="A369">
        <f t="shared" si="5"/>
        <v>364</v>
      </c>
      <c r="B369" t="str">
        <f>IF(ISBLANK('List of Employees'!B373),"",'List of Employees'!B373)</f>
        <v>MAURICIO MARIZIEL M.</v>
      </c>
      <c r="C369" s="25" t="str">
        <f>VLOOKUP(Table3[[#This Row],[EMPLOYEE NAME]],Employees[[Employee Name]:[Office]],6)</f>
        <v>CASUAL</v>
      </c>
      <c r="I369" s="27">
        <f>SUM(Table3[[#This Row],['# SICK LEAVE]:['#OTHERS]])</f>
        <v>0</v>
      </c>
    </row>
    <row r="370" spans="1:9" ht="29.4" customHeight="1" x14ac:dyDescent="0.3">
      <c r="A370">
        <f t="shared" si="5"/>
        <v>365</v>
      </c>
      <c r="B370" t="str">
        <f>IF(ISBLANK('List of Employees'!B374),"",'List of Employees'!B374)</f>
        <v>MAWAK MIA PAULEEN B.</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Employees'!B375),"",'List of Employees'!B375)</f>
        <v>MELADO LEONILA JR P.</v>
      </c>
      <c r="C371" s="25" t="str">
        <f>VLOOKUP(Table3[[#This Row],[EMPLOYEE NAME]],Employees[[Employee Name]:[Office]],6)</f>
        <v>JOBCON</v>
      </c>
      <c r="I371" s="27">
        <f>SUM(Table3[[#This Row],['# SICK LEAVE]:['#OTHERS]])</f>
        <v>0</v>
      </c>
    </row>
    <row r="372" spans="1:9" ht="29.4" customHeight="1" x14ac:dyDescent="0.3">
      <c r="A372">
        <f t="shared" si="5"/>
        <v>367</v>
      </c>
      <c r="B372" t="str">
        <f>IF(ISBLANK('List of Employees'!B376),"",'List of Employees'!B376)</f>
        <v>MENDOZA ARRIES N.</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Employees'!B377),"",'List of Employees'!B377)</f>
        <v>MENDOZA JUANITO N.</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Employees'!B378),"",'List of Employees'!B378)</f>
        <v>MENDOZA LELISA L.</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Employees'!B379),"",'List of Employees'!B379)</f>
        <v>MENDOZA LOURDES G.</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Employees'!B380),"",'List of Employees'!B380)</f>
        <v>MENDOZA MARIA ABIGAIL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Employees'!B381),"",'List of Employees'!B381)</f>
        <v>MENDOZA MARICEL C.</v>
      </c>
      <c r="C377" s="25" t="str">
        <f>VLOOKUP(Table3[[#This Row],[EMPLOYEE NAME]],Employees[[Employee Name]:[Office]],6)</f>
        <v>CASUAL</v>
      </c>
      <c r="I377" s="27">
        <f>SUM(Table3[[#This Row],['# SICK LEAVE]:['#OTHERS]])</f>
        <v>0</v>
      </c>
    </row>
    <row r="378" spans="1:9" ht="29.4" customHeight="1" x14ac:dyDescent="0.3">
      <c r="A378">
        <f t="shared" si="5"/>
        <v>373</v>
      </c>
      <c r="B378" t="str">
        <f>IF(ISBLANK('List of Employees'!B382),"",'List of Employees'!B382)</f>
        <v>MENDOZA MARVIC M.</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Employees'!B383),"",'List of Employees'!B383)</f>
        <v>MENDOZA NORA A.</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Employees'!B384),"",'List of Employees'!B384)</f>
        <v>MENDOZA PATRICK O.</v>
      </c>
      <c r="C380" s="25" t="str">
        <f>VLOOKUP(Table3[[#This Row],[EMPLOYEE NAME]],Employees[[Employee Name]:[Office]],6)</f>
        <v>JOBCON</v>
      </c>
      <c r="I380" s="27">
        <f>SUM(Table3[[#This Row],['# SICK LEAVE]:['#OTHERS]])</f>
        <v>0</v>
      </c>
    </row>
    <row r="381" spans="1:9" ht="29.4" customHeight="1" x14ac:dyDescent="0.3">
      <c r="A381">
        <f t="shared" si="5"/>
        <v>376</v>
      </c>
      <c r="B381" t="str">
        <f>IF(ISBLANK('List of Employees'!B385),"",'List of Employees'!B385)</f>
        <v>MENDOZA PRESCILA S.</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Employees'!B386),"",'List of Employees'!B386)</f>
        <v>MENDOZA ROMEO B.</v>
      </c>
      <c r="C382" s="25" t="str">
        <f>VLOOKUP(Table3[[#This Row],[EMPLOYEE NAME]],Employees[[Employee Name]:[Office]],6)</f>
        <v>REGULAR</v>
      </c>
      <c r="I382" s="27">
        <f>SUM(Table3[[#This Row],['# SICK LEAVE]:['#OTHERS]])</f>
        <v>0</v>
      </c>
    </row>
    <row r="383" spans="1:9" ht="29.4" customHeight="1" x14ac:dyDescent="0.3">
      <c r="A383">
        <f t="shared" si="5"/>
        <v>378</v>
      </c>
      <c r="B383" t="str">
        <f>IF(ISBLANK('List of Employees'!B387),"",'List of Employees'!B387)</f>
        <v>MERCADO ARLENNIE D.</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Employees'!B388),"",'List of Employees'!B388)</f>
        <v xml:space="preserve">MERCADO NAZARIO  </v>
      </c>
      <c r="C384" s="25" t="str">
        <f>VLOOKUP(Table3[[#This Row],[EMPLOYEE NAME]],Employees[[Employee Name]:[Office]],6)</f>
        <v>REGULAR</v>
      </c>
      <c r="I384" s="27">
        <f>SUM(Table3[[#This Row],['# SICK LEAVE]:['#OTHERS]])</f>
        <v>0</v>
      </c>
    </row>
    <row r="385" spans="1:9" ht="29.4" customHeight="1" x14ac:dyDescent="0.3">
      <c r="A385">
        <f t="shared" si="5"/>
        <v>380</v>
      </c>
      <c r="B385" t="str">
        <f>IF(ISBLANK('List of Employees'!B389),"",'List of Employees'!B389)</f>
        <v>MERCARDO RENGIE M.</v>
      </c>
      <c r="C385" s="25" t="str">
        <f>VLOOKUP(Table3[[#This Row],[EMPLOYEE NAME]],Employees[[Employee Name]:[Office]],6)</f>
        <v>CASUAL</v>
      </c>
      <c r="I385" s="27">
        <f>SUM(Table3[[#This Row],['# SICK LEAVE]:['#OTHERS]])</f>
        <v>0</v>
      </c>
    </row>
    <row r="386" spans="1:9" ht="29.4" customHeight="1" x14ac:dyDescent="0.3">
      <c r="A386">
        <f t="shared" si="5"/>
        <v>381</v>
      </c>
      <c r="B386" t="str">
        <f>IF(ISBLANK('List of Employees'!B390),"",'List of Employees'!B390)</f>
        <v xml:space="preserve">MERHAN FRANCISCO  </v>
      </c>
      <c r="C386" s="25" t="str">
        <f>VLOOKUP(Table3[[#This Row],[EMPLOYEE NAME]],Employees[[Employee Name]:[Office]],6)</f>
        <v>CASUAL</v>
      </c>
      <c r="I386" s="27">
        <f>SUM(Table3[[#This Row],['# SICK LEAVE]:['#OTHERS]])</f>
        <v>0</v>
      </c>
    </row>
    <row r="387" spans="1:9" ht="29.4" customHeight="1" x14ac:dyDescent="0.3">
      <c r="A387">
        <f t="shared" si="5"/>
        <v>382</v>
      </c>
      <c r="B387" t="str">
        <f>IF(ISBLANK('List of Employees'!B391),"",'List of Employees'!B391)</f>
        <v>MERJILLA JEANETTE B.</v>
      </c>
      <c r="C387" s="25" t="str">
        <f>VLOOKUP(Table3[[#This Row],[EMPLOYEE NAME]],Employees[[Employee Name]:[Office]],6)</f>
        <v>CASUAL</v>
      </c>
      <c r="I387" s="27">
        <f>SUM(Table3[[#This Row],['# SICK LEAVE]:['#OTHERS]])</f>
        <v>0</v>
      </c>
    </row>
    <row r="388" spans="1:9" ht="29.4" customHeight="1" x14ac:dyDescent="0.3">
      <c r="A388">
        <f t="shared" si="5"/>
        <v>383</v>
      </c>
      <c r="B388" t="str">
        <f>IF(ISBLANK('List of Employees'!B392),"",'List of Employees'!B392)</f>
        <v>MIRANDA MARIA LOIDA M.</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Employees'!B393),"",'List of Employees'!B393)</f>
        <v>MIRANDA NICOLE MAY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Employees'!B394),"",'List of Employees'!B394)</f>
        <v>MIRANDA ROBERTO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Employees'!B395),"",'List of Employees'!B395)</f>
        <v>MIRANDO EDITH B.</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Employees'!B396),"",'List of Employees'!B396)</f>
        <v>MOLOD EMMA D.</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Employees'!B397),"",'List of Employees'!B397)</f>
        <v>MONTEALEGRE CHARLIE JR. O.</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Employees'!B398),"",'List of Employees'!B398)</f>
        <v>MONTENEGRO EDWIN D.</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Employees'!B399),"",'List of Employees'!B399)</f>
        <v>MONTENEGRO HELEN L.</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Employees'!B400),"",'List of Employees'!B400)</f>
        <v>MONTENEGRO HENRY S.</v>
      </c>
      <c r="C396" s="25" t="str">
        <f>VLOOKUP(Table3[[#This Row],[EMPLOYEE NAME]],Employees[[Employee Name]:[Office]],6)</f>
        <v>REGULAR</v>
      </c>
      <c r="I396" s="27">
        <f>SUM(Table3[[#This Row],['# SICK LEAVE]:['#OTHERS]])</f>
        <v>0</v>
      </c>
    </row>
    <row r="397" spans="1:9" ht="29.4" customHeight="1" x14ac:dyDescent="0.3">
      <c r="A397">
        <f t="shared" si="6"/>
        <v>392</v>
      </c>
      <c r="B397" t="str">
        <f>IF(ISBLANK('List of Employees'!B401),"",'List of Employees'!B401)</f>
        <v>MONTENEGRO MARISSA P.</v>
      </c>
      <c r="C397" s="25" t="str">
        <f>VLOOKUP(Table3[[#This Row],[EMPLOYEE NAME]],Employees[[Employee Name]:[Office]],6)</f>
        <v>REGULAR</v>
      </c>
      <c r="I397" s="27">
        <f>SUM(Table3[[#This Row],['# SICK LEAVE]:['#OTHERS]])</f>
        <v>0</v>
      </c>
    </row>
    <row r="398" spans="1:9" ht="29.4" customHeight="1" x14ac:dyDescent="0.3">
      <c r="A398">
        <f t="shared" si="6"/>
        <v>393</v>
      </c>
      <c r="B398" t="str">
        <f>IF(ISBLANK('List of Employees'!B402),"",'List of Employees'!B402)</f>
        <v>MONTENEGRO RODELIO A.</v>
      </c>
      <c r="C398" s="25" t="str">
        <f>VLOOKUP(Table3[[#This Row],[EMPLOYEE NAME]],Employees[[Employee Name]:[Office]],6)</f>
        <v>REGULAR</v>
      </c>
      <c r="I398" s="27">
        <f>SUM(Table3[[#This Row],['# SICK LEAVE]:['#OTHERS]])</f>
        <v>0</v>
      </c>
    </row>
    <row r="399" spans="1:9" ht="29.4" customHeight="1" x14ac:dyDescent="0.3">
      <c r="A399">
        <f t="shared" si="6"/>
        <v>394</v>
      </c>
      <c r="B399" t="str">
        <f>IF(ISBLANK('List of Employees'!B403),"",'List of Employees'!B403)</f>
        <v>MULINGTAPANG GUILLERMA O.</v>
      </c>
      <c r="C399" s="25" t="str">
        <f>VLOOKUP(Table3[[#This Row],[EMPLOYEE NAME]],Employees[[Employee Name]:[Office]],6)</f>
        <v>CASUAL</v>
      </c>
      <c r="I399" s="27">
        <f>SUM(Table3[[#This Row],['# SICK LEAVE]:['#OTHERS]])</f>
        <v>0</v>
      </c>
    </row>
    <row r="400" spans="1:9" ht="29.4" customHeight="1" x14ac:dyDescent="0.3">
      <c r="A400">
        <f t="shared" si="6"/>
        <v>395</v>
      </c>
      <c r="B400" t="str">
        <f>IF(ISBLANK('List of Employees'!B404),"",'List of Employees'!B404)</f>
        <v>NACARIO GLENN B.</v>
      </c>
      <c r="C400" s="25" t="str">
        <f>VLOOKUP(Table3[[#This Row],[EMPLOYEE NAME]],Employees[[Employee Name]:[Office]],6)</f>
        <v>CASUAL</v>
      </c>
      <c r="I400" s="27">
        <f>SUM(Table3[[#This Row],['# SICK LEAVE]:['#OTHERS]])</f>
        <v>0</v>
      </c>
    </row>
    <row r="401" spans="1:9" ht="29.4" customHeight="1" x14ac:dyDescent="0.3">
      <c r="A401">
        <f t="shared" si="6"/>
        <v>396</v>
      </c>
      <c r="B401" t="str">
        <f>IF(ISBLANK('List of Employees'!B405),"",'List of Employees'!B405)</f>
        <v>NATANAUAN MARY JANE G.</v>
      </c>
      <c r="C401" s="25" t="str">
        <f>VLOOKUP(Table3[[#This Row],[EMPLOYEE NAME]],Employees[[Employee Name]:[Office]],6)</f>
        <v>CASUAL</v>
      </c>
      <c r="I401" s="27">
        <f>SUM(Table3[[#This Row],['# SICK LEAVE]:['#OTHERS]])</f>
        <v>0</v>
      </c>
    </row>
    <row r="402" spans="1:9" ht="29.4" customHeight="1" x14ac:dyDescent="0.3">
      <c r="A402">
        <f t="shared" si="6"/>
        <v>397</v>
      </c>
      <c r="B402" t="str">
        <f>IF(ISBLANK('List of Employees'!B406),"",'List of Employees'!B406)</f>
        <v>NAVARRO RITA A.</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Employees'!B407),"",'List of Employees'!B407)</f>
        <v>NAVARRO RITA A.</v>
      </c>
      <c r="C403" s="25" t="str">
        <f>VLOOKUP(Table3[[#This Row],[EMPLOYEE NAME]],Employees[[Employee Name]:[Office]],6)</f>
        <v>CASUAL</v>
      </c>
      <c r="I403" s="27">
        <f>SUM(Table3[[#This Row],['# SICK LEAVE]:['#OTHERS]])</f>
        <v>0</v>
      </c>
    </row>
    <row r="404" spans="1:9" ht="29.4" customHeight="1" x14ac:dyDescent="0.3">
      <c r="A404">
        <f t="shared" si="6"/>
        <v>399</v>
      </c>
      <c r="B404" t="str">
        <f>IF(ISBLANK('List of Employees'!B408),"",'List of Employees'!B408)</f>
        <v>NELSON CATHERINE L.</v>
      </c>
      <c r="C404" s="25" t="str">
        <f>VLOOKUP(Table3[[#This Row],[EMPLOYEE NAME]],Employees[[Employee Name]:[Office]],6)</f>
        <v>REGULAR</v>
      </c>
      <c r="I404" s="27">
        <f>SUM(Table3[[#This Row],['# SICK LEAVE]:['#OTHERS]])</f>
        <v>0</v>
      </c>
    </row>
    <row r="405" spans="1:9" ht="29.4" customHeight="1" x14ac:dyDescent="0.3">
      <c r="A405">
        <f t="shared" si="6"/>
        <v>400</v>
      </c>
      <c r="B405" t="str">
        <f>IF(ISBLANK('List of Employees'!B409),"",'List of Employees'!B409)</f>
        <v>NIBAY ELEONOR E.</v>
      </c>
      <c r="C405" s="25" t="str">
        <f>VLOOKUP(Table3[[#This Row],[EMPLOYEE NAME]],Employees[[Employee Name]:[Office]],6)</f>
        <v>CASUAL</v>
      </c>
      <c r="I405" s="27">
        <f>SUM(Table3[[#This Row],['# SICK LEAVE]:['#OTHERS]])</f>
        <v>0</v>
      </c>
    </row>
    <row r="406" spans="1:9" ht="29.4" customHeight="1" x14ac:dyDescent="0.3">
      <c r="A406">
        <f t="shared" si="6"/>
        <v>401</v>
      </c>
      <c r="B406" t="str">
        <f>IF(ISBLANK('List of Employees'!B410),"",'List of Employees'!B410)</f>
        <v>NOVICIO PERLITA G.</v>
      </c>
      <c r="C406" s="25" t="str">
        <f>VLOOKUP(Table3[[#This Row],[EMPLOYEE NAME]],Employees[[Employee Name]:[Office]],6)</f>
        <v>REGULAR</v>
      </c>
      <c r="I406" s="27">
        <f>SUM(Table3[[#This Row],['# SICK LEAVE]:['#OTHERS]])</f>
        <v>0</v>
      </c>
    </row>
    <row r="407" spans="1:9" ht="29.4" customHeight="1" x14ac:dyDescent="0.3">
      <c r="A407">
        <f t="shared" si="6"/>
        <v>402</v>
      </c>
      <c r="B407" t="str">
        <f>IF(ISBLANK('List of Employees'!B411),"",'List of Employees'!B411)</f>
        <v>NUESTRO RICA MAY G.</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Employees'!B412),"",'List of Employees'!B412)</f>
        <v>NUÑEZ RUBEN JR J.</v>
      </c>
      <c r="C408" s="25" t="str">
        <f>VLOOKUP(Table3[[#This Row],[EMPLOYEE NAME]],Employees[[Employee Name]:[Office]],6)</f>
        <v>JOBCON</v>
      </c>
      <c r="I408" s="27">
        <f>SUM(Table3[[#This Row],['# SICK LEAVE]:['#OTHERS]])</f>
        <v>0</v>
      </c>
    </row>
    <row r="409" spans="1:9" ht="29.4" customHeight="1" x14ac:dyDescent="0.3">
      <c r="A409">
        <f t="shared" si="6"/>
        <v>404</v>
      </c>
      <c r="B409" t="str">
        <f>IF(ISBLANK('List of Employees'!B413),"",'List of Employees'!B413)</f>
        <v>OBINA APOLINARIO B.</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Employees'!B414),"",'List of Employees'!B414)</f>
        <v xml:space="preserve">OBINA JAIME  </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Employees'!B415),"",'List of Employees'!B415)</f>
        <v>OCAMPO MERLINDA R.</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Employees'!B417),"",'List of Employees'!B417)</f>
        <v>OCAMPO NOVELYN U.</v>
      </c>
      <c r="C412" s="25" t="str">
        <f>VLOOKUP(Table3[[#This Row],[EMPLOYEE NAME]],Employees[[Employee Name]:[Office]],6)</f>
        <v>CASUAL</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Employees'!B418),"",'List of Employees'!B418)</f>
        <v>OCAMPO ORLANDO R.</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Employees'!B419),"",'List of Employees'!B419)</f>
        <v>OLARTE GREATCHEL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Employees'!B420),"",'List of Employees'!B420)</f>
        <v>OLAZO LIZA E.</v>
      </c>
      <c r="C415" s="25" t="str">
        <f>VLOOKUP(Table3[[#This Row],[EMPLOYEE NAME]],Employees[[Employee Name]:[Office]],6)</f>
        <v>JOBCON</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Employees'!B421),"",'List of Employees'!B421)</f>
        <v>OLEGARIO LEONARD ERIC B.</v>
      </c>
      <c r="C416" s="25" t="str">
        <f>VLOOKUP(Table3[[#This Row],[EMPLOYEE NAME]],Employees[[Employee Name]:[Office]],6)</f>
        <v>REGULAR</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Employees'!B422),"",'List of Employees'!B422)</f>
        <v>OLEGARIO NENITA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Employees'!B423),"",'List of Employees'!B423)</f>
        <v>OLEGARIO TEOFISTA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Employees'!B424),"",'List of Employees'!B424)</f>
        <v>OLINO PRECIOSA A.</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Employees'!B425),"",'List of Employees'!B425)</f>
        <v>OLIVAR MARINA B.</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Employees'!B426),"",'List of Employees'!B426)</f>
        <v>OPO CONEY V.</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Employees'!B427),"",'List of Employees'!B427)</f>
        <v>ORSAL MARK LESTER B.</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Employees'!B428),"",'List of Employees'!B428)</f>
        <v>ORTIZ TRINIDAD D.</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Employees'!B429),"",'List of Employees'!B429)</f>
        <v>OSTONAL IVY S.</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Employees'!B430),"",'List of Employees'!B430)</f>
        <v xml:space="preserve">OTACAN JAY  </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Employees'!B431),"",'List of Employees'!B431)</f>
        <v>PADILLA JANE Z.</v>
      </c>
      <c r="C426" s="25" t="str">
        <f>VLOOKUP(Table3[[#This Row],[EMPLOYEE NAME]],Employees[[Employee Name]:[Office]],6)</f>
        <v>REGULAR</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Employees'!B432),"",'List of Employees'!B432)</f>
        <v>PAGLINAWAN JESSIE M.</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Employees'!B433),"",'List of Employees'!B433)</f>
        <v>PAITON MARY ANN M.</v>
      </c>
      <c r="C428" s="25" t="str">
        <f>VLOOKUP(Table3[[#This Row],[EMPLOYEE NAME]],Employees[[Employee Name]:[Office]],6)</f>
        <v>REGULAR</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Employees'!B434),"",'List of Employees'!B434)</f>
        <v>PAJENAGO FRANCIS B.</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Employees'!B435),"",'List of Employees'!B435)</f>
        <v>PAJENAGO MAIDEN A.</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Employees'!B436),"",'List of Employees'!B436)</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Employees'!B437),"",'List of Employees'!B437)</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Employees'!B438),"",'List of Employees'!B438)</f>
        <v>PANALIGAN ERICSON R.</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Employees'!B439),"",'List of Employees'!B439)</f>
        <v>PANALIGAN GIL L.</v>
      </c>
      <c r="C434" s="25" t="str">
        <f>VLOOKUP(Table3[[#This Row],[EMPLOYEE NAME]],Employees[[Employee Name]:[Office]],6)</f>
        <v>REGULAR</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Employees'!B440),"",'List of Employees'!B440)</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Employees'!B441),"",'List of Employees'!B441)</f>
        <v>PANGANIBAN CRISTETA M.</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Employees'!B442),"",'List of Employees'!B442)</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Employees'!B443),"",'List of Employees'!B443)</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Employees'!B444),"",'List of Employees'!B444)</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Employees'!B445),"",'List of Employees'!B445)</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Employees'!B446),"",'List of Employees'!B446)</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Employees'!B447),"",'List of Employees'!B447)</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Employees'!B448),"",'List of Employees'!B448)</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Employees'!B449),"",'List of Employees'!B449)</f>
        <v>PASCUA LORENA D.</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Employees'!B450),"",'List of Employees'!B450)</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Employees'!B451),"",'List of Employees'!B451)</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Employees'!B452),"",'List of Employees'!B452)</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str">
        <f>IF(ISBLANK('List of Employees'!B453),"",'List of Employees'!B453)</f>
        <v>PATRICIO APRIL V.</v>
      </c>
      <c r="C448" s="25" t="str">
        <f>VLOOKUP(Table3[[#This Row],[EMPLOYEE NAME]],Employees[[Employee Name]:[Office]],6)</f>
        <v>REGULAR</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Employees'!B454),"",'List of Employees'!B454)</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Employees'!B455),"",'List of Employees'!B455)</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Employees'!B456),"",'List of Employees'!B456)</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Employees'!B457),"",'List of Employees'!B457)</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Employees'!B458),"",'List of Employees'!B458)</f>
        <v xml:space="preserve">PAYAD RONALDO  </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Employees'!B459),"",'List of Employees'!B459)</f>
        <v>PAZ JOSUE O.</v>
      </c>
      <c r="C454" s="25" t="str">
        <f>VLOOKUP(Table3[[#This Row],[EMPLOYEE NAME]],Employees[[Employee Name]:[Office]],6)</f>
        <v>CASUAL</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1002</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300</v>
      </c>
      <c r="D8" s="18">
        <v>2017</v>
      </c>
    </row>
    <row r="9" spans="2:4" ht="30" customHeight="1" x14ac:dyDescent="0.3">
      <c r="B9" s="8" t="s">
        <v>1026</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500-000000000000}"/>
    <dataValidation allowBlank="1" showInputMessage="1" showErrorMessage="1" prompt="Enter leave types in the table in this worksheet. Entries will be used for selection in Leave Tracker table in Employee Leave Tracker worksheet" sqref="A1" xr:uid="{00000000-0002-0000-0500-000001000000}"/>
    <dataValidation allowBlank="1" showInputMessage="1" showErrorMessage="1" prompt="Worksheet title is in this cell" sqref="B1" xr:uid="{00000000-0002-0000-05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ht="16.5" x14ac:dyDescent="0.3">
      <c r="A3" s="26" t="s">
        <v>435</v>
      </c>
      <c r="B3" s="27" t="s">
        <v>437</v>
      </c>
    </row>
    <row r="4" spans="1:2" x14ac:dyDescent="0.3">
      <c r="A4" s="48" t="s">
        <v>442</v>
      </c>
      <c r="B4" s="62">
        <v>19</v>
      </c>
    </row>
    <row r="5" spans="1:2" x14ac:dyDescent="0.3">
      <c r="A5" s="48" t="s">
        <v>1730</v>
      </c>
      <c r="B5" s="62">
        <v>1</v>
      </c>
    </row>
    <row r="6" spans="1:2" x14ac:dyDescent="0.3">
      <c r="A6" s="48" t="s">
        <v>109</v>
      </c>
      <c r="B6" s="62">
        <v>3</v>
      </c>
    </row>
    <row r="7" spans="1:2" x14ac:dyDescent="0.3">
      <c r="A7" s="48" t="s">
        <v>311</v>
      </c>
      <c r="B7" s="62">
        <v>1</v>
      </c>
    </row>
    <row r="8" spans="1:2" x14ac:dyDescent="0.3">
      <c r="A8" s="48" t="s">
        <v>645</v>
      </c>
      <c r="B8" s="62">
        <v>4</v>
      </c>
    </row>
    <row r="9" spans="1:2" x14ac:dyDescent="0.3">
      <c r="A9" s="48" t="s">
        <v>1722</v>
      </c>
      <c r="B9" s="62">
        <v>2</v>
      </c>
    </row>
    <row r="10" spans="1:2" x14ac:dyDescent="0.3">
      <c r="A10" s="48" t="s">
        <v>466</v>
      </c>
      <c r="B10" s="62">
        <v>9</v>
      </c>
    </row>
    <row r="11" spans="1:2" x14ac:dyDescent="0.3">
      <c r="A11" s="48" t="s">
        <v>1735</v>
      </c>
      <c r="B11" s="62">
        <v>1</v>
      </c>
    </row>
    <row r="12" spans="1:2" x14ac:dyDescent="0.3">
      <c r="A12" s="48" t="s">
        <v>152</v>
      </c>
      <c r="B12" s="62">
        <v>5</v>
      </c>
    </row>
    <row r="13" spans="1:2" x14ac:dyDescent="0.3">
      <c r="A13" s="48" t="s">
        <v>1202</v>
      </c>
      <c r="B13" s="62">
        <v>2</v>
      </c>
    </row>
    <row r="14" spans="1:2" x14ac:dyDescent="0.3">
      <c r="A14" s="48" t="s">
        <v>182</v>
      </c>
      <c r="B14" s="62">
        <v>8</v>
      </c>
    </row>
    <row r="15" spans="1:2" x14ac:dyDescent="0.3">
      <c r="A15" s="48" t="s">
        <v>353</v>
      </c>
      <c r="B15" s="62">
        <v>1</v>
      </c>
    </row>
    <row r="16" spans="1:2" x14ac:dyDescent="0.3">
      <c r="A16" s="48" t="s">
        <v>369</v>
      </c>
      <c r="B16" s="62">
        <v>18</v>
      </c>
    </row>
    <row r="17" spans="1:2" x14ac:dyDescent="0.3">
      <c r="A17" s="48" t="s">
        <v>291</v>
      </c>
      <c r="B17" s="62">
        <v>44</v>
      </c>
    </row>
    <row r="18" spans="1:2" x14ac:dyDescent="0.3">
      <c r="A18" s="48" t="s">
        <v>273</v>
      </c>
      <c r="B18" s="62">
        <v>19</v>
      </c>
    </row>
    <row r="19" spans="1:2" x14ac:dyDescent="0.3">
      <c r="A19" s="48" t="s">
        <v>1726</v>
      </c>
      <c r="B19" s="62">
        <v>1</v>
      </c>
    </row>
    <row r="20" spans="1:2" x14ac:dyDescent="0.3">
      <c r="A20" s="48" t="s">
        <v>115</v>
      </c>
      <c r="B20" s="62">
        <v>2</v>
      </c>
    </row>
    <row r="21" spans="1:2" x14ac:dyDescent="0.3">
      <c r="A21" s="48" t="s">
        <v>135</v>
      </c>
      <c r="B21" s="62">
        <v>39</v>
      </c>
    </row>
    <row r="22" spans="1:2" x14ac:dyDescent="0.3">
      <c r="A22" s="48" t="s">
        <v>1066</v>
      </c>
      <c r="B22" s="62">
        <v>2</v>
      </c>
    </row>
    <row r="23" spans="1:2" x14ac:dyDescent="0.3">
      <c r="A23" s="48" t="s">
        <v>338</v>
      </c>
      <c r="B23" s="62">
        <v>2</v>
      </c>
    </row>
    <row r="24" spans="1:2" x14ac:dyDescent="0.3">
      <c r="A24" s="48" t="s">
        <v>1725</v>
      </c>
      <c r="B24" s="62">
        <v>1</v>
      </c>
    </row>
    <row r="25" spans="1:2" x14ac:dyDescent="0.3">
      <c r="A25" s="48" t="s">
        <v>484</v>
      </c>
      <c r="B25" s="62">
        <v>5</v>
      </c>
    </row>
    <row r="26" spans="1:2" x14ac:dyDescent="0.3">
      <c r="A26" s="48" t="s">
        <v>141</v>
      </c>
      <c r="B26" s="62">
        <v>9</v>
      </c>
    </row>
    <row r="27" spans="1:2" x14ac:dyDescent="0.3">
      <c r="A27" s="48" t="s">
        <v>978</v>
      </c>
      <c r="B27" s="62">
        <v>4</v>
      </c>
    </row>
    <row r="28" spans="1:2" x14ac:dyDescent="0.3">
      <c r="A28" s="48" t="s">
        <v>213</v>
      </c>
      <c r="B28" s="62">
        <v>26</v>
      </c>
    </row>
    <row r="29" spans="1:2" x14ac:dyDescent="0.3">
      <c r="A29" s="48" t="s">
        <v>103</v>
      </c>
      <c r="B29" s="62">
        <v>33</v>
      </c>
    </row>
    <row r="30" spans="1:2" x14ac:dyDescent="0.3">
      <c r="A30" s="48" t="s">
        <v>1716</v>
      </c>
      <c r="B30" s="62">
        <v>2</v>
      </c>
    </row>
    <row r="31" spans="1:2" x14ac:dyDescent="0.3">
      <c r="A31" s="48" t="s">
        <v>1069</v>
      </c>
      <c r="B31" s="62">
        <v>2</v>
      </c>
    </row>
    <row r="32" spans="1:2" x14ac:dyDescent="0.3">
      <c r="A32" s="48" t="s">
        <v>1070</v>
      </c>
      <c r="B32" s="62">
        <v>2</v>
      </c>
    </row>
    <row r="33" spans="1:2" x14ac:dyDescent="0.3">
      <c r="A33" s="48" t="s">
        <v>178</v>
      </c>
      <c r="B33" s="62">
        <v>1</v>
      </c>
    </row>
    <row r="34" spans="1:2" x14ac:dyDescent="0.3">
      <c r="A34" s="48" t="s">
        <v>1234</v>
      </c>
      <c r="B34" s="62">
        <v>1</v>
      </c>
    </row>
    <row r="35" spans="1:2" x14ac:dyDescent="0.3">
      <c r="A35" s="48" t="s">
        <v>288</v>
      </c>
      <c r="B35" s="62">
        <v>9</v>
      </c>
    </row>
    <row r="36" spans="1:2" x14ac:dyDescent="0.3">
      <c r="A36" s="48" t="s">
        <v>1715</v>
      </c>
      <c r="B36" s="62">
        <v>10</v>
      </c>
    </row>
    <row r="37" spans="1:2" x14ac:dyDescent="0.3">
      <c r="A37" s="48" t="s">
        <v>1720</v>
      </c>
      <c r="B37" s="62">
        <v>1</v>
      </c>
    </row>
    <row r="38" spans="1:2" x14ac:dyDescent="0.3">
      <c r="A38" s="48" t="s">
        <v>130</v>
      </c>
      <c r="B38" s="62">
        <v>1</v>
      </c>
    </row>
    <row r="39" spans="1:2" x14ac:dyDescent="0.3">
      <c r="A39" s="48" t="s">
        <v>209</v>
      </c>
      <c r="B39" s="62">
        <v>19</v>
      </c>
    </row>
    <row r="40" spans="1:2" x14ac:dyDescent="0.3">
      <c r="A40" s="48" t="s">
        <v>1732</v>
      </c>
      <c r="B40" s="62">
        <v>2</v>
      </c>
    </row>
    <row r="41" spans="1:2" x14ac:dyDescent="0.3">
      <c r="A41" s="48" t="s">
        <v>89</v>
      </c>
      <c r="B41" s="62">
        <v>7</v>
      </c>
    </row>
    <row r="42" spans="1:2" x14ac:dyDescent="0.3">
      <c r="A42" s="48" t="s">
        <v>1109</v>
      </c>
      <c r="B42" s="62">
        <v>1</v>
      </c>
    </row>
    <row r="43" spans="1:2" x14ac:dyDescent="0.3">
      <c r="A43" s="48" t="s">
        <v>650</v>
      </c>
      <c r="B43" s="62">
        <v>1</v>
      </c>
    </row>
    <row r="44" spans="1:2" x14ac:dyDescent="0.3">
      <c r="A44" s="48" t="s">
        <v>334</v>
      </c>
      <c r="B44" s="62">
        <v>4</v>
      </c>
    </row>
    <row r="45" spans="1:2" x14ac:dyDescent="0.3">
      <c r="A45" s="48" t="s">
        <v>1020</v>
      </c>
      <c r="B45" s="62">
        <v>1</v>
      </c>
    </row>
    <row r="46" spans="1:2" x14ac:dyDescent="0.3">
      <c r="A46" s="48" t="s">
        <v>540</v>
      </c>
      <c r="B46" s="62">
        <v>12</v>
      </c>
    </row>
    <row r="47" spans="1:2" x14ac:dyDescent="0.3">
      <c r="A47" s="48" t="s">
        <v>329</v>
      </c>
      <c r="B47" s="62">
        <v>2</v>
      </c>
    </row>
    <row r="48" spans="1:2" x14ac:dyDescent="0.3">
      <c r="A48" s="48" t="s">
        <v>372</v>
      </c>
      <c r="B48" s="62">
        <v>3</v>
      </c>
    </row>
    <row r="49" spans="1:2" x14ac:dyDescent="0.3">
      <c r="A49" s="48" t="s">
        <v>593</v>
      </c>
      <c r="B49" s="62">
        <v>10</v>
      </c>
    </row>
    <row r="50" spans="1:2" x14ac:dyDescent="0.3">
      <c r="A50" s="48" t="s">
        <v>126</v>
      </c>
      <c r="B50" s="62">
        <v>10</v>
      </c>
    </row>
    <row r="51" spans="1:2" x14ac:dyDescent="0.3">
      <c r="A51" s="48" t="s">
        <v>262</v>
      </c>
      <c r="B51" s="62">
        <v>4</v>
      </c>
    </row>
    <row r="52" spans="1:2" x14ac:dyDescent="0.3">
      <c r="A52" s="48" t="s">
        <v>97</v>
      </c>
      <c r="B52" s="62">
        <v>64</v>
      </c>
    </row>
    <row r="53" spans="1:2" x14ac:dyDescent="0.3">
      <c r="A53" s="48" t="s">
        <v>885</v>
      </c>
      <c r="B53" s="62">
        <v>1</v>
      </c>
    </row>
    <row r="54" spans="1:2" x14ac:dyDescent="0.3">
      <c r="A54" s="48" t="s">
        <v>745</v>
      </c>
      <c r="B54" s="62">
        <v>1</v>
      </c>
    </row>
    <row r="55" spans="1:2" x14ac:dyDescent="0.3">
      <c r="A55" s="48" t="s">
        <v>199</v>
      </c>
      <c r="B55" s="62">
        <v>32</v>
      </c>
    </row>
    <row r="56" spans="1:2" x14ac:dyDescent="0.3">
      <c r="A56" s="48" t="s">
        <v>156</v>
      </c>
      <c r="B56" s="62">
        <v>8</v>
      </c>
    </row>
    <row r="57" spans="1:2" x14ac:dyDescent="0.3">
      <c r="A57" s="48" t="s">
        <v>364</v>
      </c>
      <c r="B57" s="62">
        <v>24</v>
      </c>
    </row>
    <row r="58" spans="1:2" x14ac:dyDescent="0.3">
      <c r="A58" s="48" t="s">
        <v>1294</v>
      </c>
      <c r="B58" s="62">
        <v>3</v>
      </c>
    </row>
    <row r="59" spans="1:2" x14ac:dyDescent="0.3">
      <c r="A59" s="48" t="s">
        <v>1727</v>
      </c>
      <c r="B59" s="62">
        <v>1</v>
      </c>
    </row>
    <row r="60" spans="1:2" x14ac:dyDescent="0.3">
      <c r="A60" s="48" t="s">
        <v>243</v>
      </c>
      <c r="B60" s="62">
        <v>5</v>
      </c>
    </row>
    <row r="61" spans="1:2" x14ac:dyDescent="0.3">
      <c r="A61" s="48" t="s">
        <v>1717</v>
      </c>
      <c r="B61" s="62">
        <v>9</v>
      </c>
    </row>
    <row r="62" spans="1:2" x14ac:dyDescent="0.3">
      <c r="A62" s="48" t="s">
        <v>1307</v>
      </c>
      <c r="B62" s="62">
        <v>3</v>
      </c>
    </row>
    <row r="63" spans="1:2" x14ac:dyDescent="0.3">
      <c r="A63" s="48" t="s">
        <v>1731</v>
      </c>
      <c r="B63" s="62">
        <v>1</v>
      </c>
    </row>
    <row r="64" spans="1:2" x14ac:dyDescent="0.3">
      <c r="A64" s="48" t="s">
        <v>1710</v>
      </c>
      <c r="B64" s="62">
        <v>3</v>
      </c>
    </row>
    <row r="65" spans="1:2" x14ac:dyDescent="0.3">
      <c r="A65" s="48" t="s">
        <v>1728</v>
      </c>
      <c r="B65" s="62">
        <v>1</v>
      </c>
    </row>
    <row r="66" spans="1:2" x14ac:dyDescent="0.3">
      <c r="A66" s="48" t="s">
        <v>439</v>
      </c>
      <c r="B66" s="62">
        <v>2</v>
      </c>
    </row>
    <row r="67" spans="1:2" x14ac:dyDescent="0.3">
      <c r="A67" s="48" t="s">
        <v>490</v>
      </c>
      <c r="B67" s="62">
        <v>2</v>
      </c>
    </row>
    <row r="68" spans="1:2" x14ac:dyDescent="0.3">
      <c r="A68" s="48" t="s">
        <v>1713</v>
      </c>
      <c r="B68" s="62">
        <v>26</v>
      </c>
    </row>
    <row r="69" spans="1:2" x14ac:dyDescent="0.3">
      <c r="A69" s="48" t="s">
        <v>1721</v>
      </c>
      <c r="B69" s="62">
        <v>2</v>
      </c>
    </row>
    <row r="70" spans="1:2" x14ac:dyDescent="0.3">
      <c r="A70" s="48" t="s">
        <v>530</v>
      </c>
      <c r="B70" s="62">
        <v>1</v>
      </c>
    </row>
    <row r="71" spans="1:2" x14ac:dyDescent="0.3">
      <c r="A71" s="48" t="s">
        <v>298</v>
      </c>
      <c r="B71" s="62">
        <v>5</v>
      </c>
    </row>
    <row r="72" spans="1:2" x14ac:dyDescent="0.3">
      <c r="A72" s="48" t="s">
        <v>1724</v>
      </c>
      <c r="B72" s="62">
        <v>2</v>
      </c>
    </row>
    <row r="73" spans="1:2" x14ac:dyDescent="0.3">
      <c r="A73" s="48" t="s">
        <v>360</v>
      </c>
      <c r="B73" s="62">
        <v>6</v>
      </c>
    </row>
    <row r="74" spans="1:2" x14ac:dyDescent="0.3">
      <c r="A74" s="48" t="s">
        <v>1714</v>
      </c>
      <c r="B74" s="62">
        <v>2</v>
      </c>
    </row>
    <row r="75" spans="1:2" x14ac:dyDescent="0.3">
      <c r="A75" s="48" t="s">
        <v>2011</v>
      </c>
      <c r="B75" s="63">
        <v>6</v>
      </c>
    </row>
    <row r="76" spans="1:2" ht="22.2" x14ac:dyDescent="0.3">
      <c r="A76" s="28" t="s">
        <v>436</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2023-02-10T07:56:42Z</cp:lastPrinted>
  <dcterms:created xsi:type="dcterms:W3CDTF">2016-12-03T09:43:22Z</dcterms:created>
  <dcterms:modified xsi:type="dcterms:W3CDTF">2023-02-15T04:45:04Z</dcterms:modified>
</cp:coreProperties>
</file>