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71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<sst xmlns="http://schemas.openxmlformats.org/spreadsheetml/2006/main" count="795" uniqueCount="476">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</sst>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1" totalsRowShown="0" headerRowDxfId="14" headerRowBorderDxfId="13" tableBorderDxfId="12" totalsRowBorderDxfId="11">
  <autoFilter ref="A8:K611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1"/>
  <sheetViews>
    <sheetView tabSelected="1" zoomScaleNormal="100" workbookViewId="0">
      <pane ySplit="3690" topLeftCell="A562" activePane="bottomLeft"/>
      <selection activeCell="B218" sqref="B218"/>
      <selection pane="bottomLeft" activeCell="C578" sqref="C5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25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5" customHeight="1" x14ac:dyDescent="0.25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93.105999999999938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230.875</v>
      </c>
      <c r="J9" s="11"/>
      <c r="K9" s="20"/>
    </row>
    <row r="10" spans="1:11" x14ac:dyDescent="0.25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25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25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25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25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25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25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25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25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25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25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25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25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25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25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25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25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25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25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25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25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25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25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25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25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25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25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25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25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25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25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25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25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25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25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25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25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25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25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25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25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25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25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25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25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25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25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25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25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25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25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25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25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25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25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25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25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25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25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25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25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25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25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25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25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25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25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25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25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25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25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25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25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25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25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25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25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25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25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25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25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25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25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25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25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25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25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25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25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25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25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25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25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25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25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25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25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25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25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25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25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25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25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25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25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25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25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25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25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25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25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25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25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25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25">
      <c r="A171" s="23"/>
      <c r="B171" s="20" t="s">
        <v>103</v>
      </c>
      <c r="C171" s="13"/>
      <c r="D171" s="39"/>
      <c r="E171" s="13">
        <f>SUM(Table1[EARNED])-SUM(Table1[Absence Undertime W/ Pay])+CONVERTION!$A$3</f>
        <v>93.105999999999938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230.875</v>
      </c>
      <c r="J171" s="11"/>
      <c r="K171" s="20" t="s">
        <v>236</v>
      </c>
    </row>
    <row r="172" spans="1:11" x14ac:dyDescent="0.25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25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25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25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25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25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25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25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25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25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25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25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25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25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25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25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25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25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25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25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25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25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25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25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25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25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25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25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25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25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25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25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25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25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25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25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25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25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25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25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25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25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25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25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25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25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25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25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25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25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25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25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25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25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25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25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25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25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25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25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25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25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25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25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25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25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25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25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25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25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25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25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25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25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25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25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25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25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25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25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25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25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25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25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25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25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25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25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25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25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25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25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25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25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25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25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25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25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25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25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25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25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25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25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25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25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25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25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25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25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25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25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25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25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25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25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25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25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25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25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25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25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25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25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25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25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25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25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25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25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25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25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25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25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25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25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25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25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25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25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25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25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25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25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25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25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25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25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25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25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25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25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25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25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25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25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25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25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25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25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25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25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25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25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25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25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25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25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25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25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25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25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25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25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25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25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25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25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25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25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25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25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25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25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25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25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25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25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25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25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25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44621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44652</v>
      </c>
      <c r="B561" s="20" t="s">
        <v>82</v>
      </c>
      <c r="C561" s="13">
        <v>1.25</v>
      </c>
      <c r="D561" s="39">
        <v>1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50" t="s">
        <v>77</v>
      </c>
    </row>
    <row r="562" spans="1:11" x14ac:dyDescent="0.25">
      <c r="A562" s="40">
        <v>44713</v>
      </c>
      <c r="B562" s="20" t="s">
        <v>83</v>
      </c>
      <c r="C562" s="13">
        <v>1.25</v>
      </c>
      <c r="D562" s="39">
        <v>3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 t="s">
        <v>78</v>
      </c>
    </row>
    <row r="563" spans="1:11" x14ac:dyDescent="0.25">
      <c r="A563" s="40">
        <v>44743</v>
      </c>
      <c r="B563" s="20" t="s">
        <v>84</v>
      </c>
      <c r="C563" s="13">
        <v>1.25</v>
      </c>
      <c r="D563" s="39">
        <v>2</v>
      </c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 t="s">
        <v>79</v>
      </c>
    </row>
    <row r="564" spans="1:11" x14ac:dyDescent="0.25">
      <c r="A564" s="40"/>
      <c r="B564" s="20" t="s">
        <v>83</v>
      </c>
      <c r="C564" s="13"/>
      <c r="D564" s="39">
        <v>3</v>
      </c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 t="s">
        <v>80</v>
      </c>
    </row>
    <row r="565" spans="1:11" x14ac:dyDescent="0.25">
      <c r="A565" s="40"/>
      <c r="B565" s="20" t="s">
        <v>53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49">
        <v>44689</v>
      </c>
    </row>
    <row r="566" spans="1:11" x14ac:dyDescent="0.25">
      <c r="A566" s="40">
        <v>44774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44805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44835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44866</v>
      </c>
      <c r="B569" s="20" t="s">
        <v>53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49">
        <v>44907</v>
      </c>
    </row>
    <row r="570" spans="1:11" x14ac:dyDescent="0.25">
      <c r="A570" s="40">
        <v>44896</v>
      </c>
      <c r="B570" s="20" t="s">
        <v>85</v>
      </c>
      <c r="C570" s="13">
        <v>1.25</v>
      </c>
      <c r="D570" s="39">
        <v>2</v>
      </c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 t="s">
        <v>86</v>
      </c>
    </row>
    <row r="571" spans="1:11" x14ac:dyDescent="0.25">
      <c r="A571" s="48" t="s">
        <v>87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44927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44958</v>
      </c>
      <c r="B573" s="20" t="s">
        <v>60</v>
      </c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>
        <v>1</v>
      </c>
      <c r="I573" s="9"/>
      <c r="J573" s="11"/>
      <c r="K573" s="49">
        <v>44967</v>
      </c>
    </row>
    <row r="574" spans="1:11" x14ac:dyDescent="0.25">
      <c r="A574" s="40">
        <v>44986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45017</v>
      </c>
      <c r="B575" s="20"/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/>
    </row>
    <row r="576" spans="1:11" x14ac:dyDescent="0.25">
      <c r="A576" s="40">
        <v>45047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v>45078</v>
      </c>
      <c r="B577" s="20"/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0">
        <v>45108</v>
      </c>
      <c r="B578" s="20" t="s">
        <v>103</v>
      </c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>
        <v>45114</v>
      </c>
    </row>
    <row r="579" spans="1:11" x14ac:dyDescent="0.25">
      <c r="A579" s="40">
        <v>45139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45170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45200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45231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45261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45292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45323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45352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45383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45413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45444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45474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45505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45536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45566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45597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45627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45658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45689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45717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45748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45778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45809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45839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45870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45901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45931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45962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45992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1"/>
      <c r="B611" s="15"/>
      <c r="C611" s="42"/>
      <c r="D611" s="43"/>
      <c r="E611" s="9"/>
      <c r="F611" s="15"/>
      <c r="G611" s="42" t="str">
        <f>IF(ISBLANK(Table1[[#This Row],[EARNED]]),"",Table1[[#This Row],[EARNED]])</f>
        <v/>
      </c>
      <c r="H611" s="43"/>
      <c r="I611" s="9"/>
      <c r="J611" s="12"/>
      <c r="K61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>
        <v>13.625</v>
      </c>
      <c r="B3" s="11">
        <v>11.625</v>
      </c>
      <c r="D3" s="11">
        <v>0</v>
      </c>
      <c r="E3" s="11">
        <v>3</v>
      </c>
      <c r="F3" s="11">
        <v>26</v>
      </c>
      <c r="G3" s="45">
        <f>SUMIFS(F7:F14,E7:E14,E3)+SUMIFS(D7:D66,C7:C66,F3)+D3</f>
        <v>0.42899999999999999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25">
      <c r="G4" s="33"/>
      <c r="J4" s="1" t="str">
        <f>IF(TEXT(J3,"D")=1,1,TEXT(J3,"D"))</f>
        <v>28</v>
      </c>
    </row>
    <row r="5" spans="1:12" x14ac:dyDescent="0.25">
      <c r="J5" s="1"/>
    </row>
    <row r="6" spans="1:12" x14ac:dyDescent="0.25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25">
      <c r="A7" s="11">
        <f>SUM(Sheet1!E9,Sheet1!I9)</f>
        <v>323.98099999999994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2023-07-11T04:31:37Z</dcterms:modified>
</cp:coreProperties>
</file>