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TREASURY\"/>
    </mc:Choice>
  </mc:AlternateContent>
  <bookViews>
    <workbookView xWindow="-105" yWindow="-105" windowWidth="23250" windowHeight="12570"/>
  </bookViews>
  <sheets>
    <sheet name="2018 LEAVE CREDITS" sheetId="2" r:id="rId1"/>
    <sheet name="2017 LEAVE BALANCE" sheetId="1" r:id="rId2"/>
    <sheet name="CONVERTION" sheetId="3" r:id="rId3"/>
  </sheets>
  <definedNames>
    <definedName name="BALANCE_1" localSheetId="0">Table13[[#Headers],[BALANCE]]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2" l="1"/>
  <c r="G76" i="2"/>
  <c r="G77" i="2"/>
  <c r="G78" i="2"/>
  <c r="G79" i="2"/>
  <c r="G80" i="2"/>
  <c r="A74" i="2"/>
  <c r="A76" i="2" s="1"/>
  <c r="A77" i="2" s="1"/>
  <c r="A78" i="2" s="1"/>
  <c r="A79" i="2" s="1"/>
  <c r="A80" i="2" s="1"/>
  <c r="A73" i="2"/>
  <c r="J4" i="3" l="1"/>
  <c r="L3" i="3" s="1"/>
  <c r="G3" i="3"/>
  <c r="I9" i="1"/>
  <c r="E9" i="1"/>
  <c r="G64" i="2"/>
  <c r="G65" i="2"/>
  <c r="G66" i="2"/>
  <c r="G67" i="2"/>
  <c r="G68" i="2"/>
  <c r="G69" i="2"/>
  <c r="G70" i="2"/>
  <c r="G71" i="2"/>
  <c r="G72" i="2"/>
  <c r="G73" i="2"/>
  <c r="G74" i="2"/>
  <c r="A39" i="2"/>
  <c r="A40" i="2" s="1"/>
  <c r="A41" i="2" s="1"/>
  <c r="A42" i="2" s="1"/>
  <c r="A43" i="2" s="1"/>
  <c r="A44" i="2" s="1"/>
  <c r="A45" i="2" s="1"/>
  <c r="A46" i="2" s="1"/>
  <c r="A47" i="2" s="1"/>
  <c r="A48" i="2" s="1"/>
  <c r="A38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E9" i="2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3" l="1"/>
  <c r="I9" i="2"/>
</calcChain>
</file>

<file path=xl/sharedStrings.xml><?xml version="1.0" encoding="utf-8"?>
<sst xmlns="http://schemas.openxmlformats.org/spreadsheetml/2006/main" count="104" uniqueCount="67">
  <si>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</si>
  <si>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</si>
  <si>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</si>
  <si>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</si>
  <si>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</si>
  <si>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</si>
  <si>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</si>
  <si>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</si>
  <si>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</si>
  <si>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</si>
  <si>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</si>
  <si>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</si>
  <si>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</si>
  <si>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</si>
  <si>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</si>
  <si>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</si>
  <si>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</si>
  <si>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</si>
  <si>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</si>
  <si>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</si>
  <si>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</si>
  <si>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</si>
  <si>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</si>
  <si>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</si>
  <si>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1 - Married (and not separated)</t>
  </si>
  <si>
    <t>TAMAYO, MARIA ELAINE III BAY</t>
  </si>
  <si>
    <t>ADMIN AIDE I</t>
  </si>
  <si>
    <t>2018</t>
  </si>
  <si>
    <t>FL(5-0-0)</t>
  </si>
  <si>
    <t>2019</t>
  </si>
  <si>
    <t>2020</t>
  </si>
  <si>
    <t>2021</t>
  </si>
  <si>
    <t>2022</t>
  </si>
  <si>
    <t/>
  </si>
  <si>
    <t>5 - Single (including living common law)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</si>
  <si>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</si>
  <si>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</si>
  <si>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</si>
  <si>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</si>
  <si>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</si>
  <si>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</si>
  <si>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</si>
  <si>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</si>
  <si>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</si>
  <si>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</si>
  <si>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</si>
  <si>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</si>
  <si>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</si>
  <si>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</si>
  <si>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</si>
  <si>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</si>
  <si>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</si>
  <si>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TREASURY</t>
  </si>
  <si>
    <t>CASUAL</t>
  </si>
  <si>
    <t>PERMANENT</t>
  </si>
  <si>
    <t>SL(1-0-0)</t>
  </si>
  <si>
    <t>VL(3-0-0)</t>
  </si>
  <si>
    <t>9/26-28/2022</t>
  </si>
  <si>
    <t>VL(4-0-0)</t>
  </si>
  <si>
    <t>9/27-30/22</t>
  </si>
  <si>
    <t>FL(1-0-0)</t>
  </si>
  <si>
    <t>SP(1-0-0)</t>
  </si>
  <si>
    <t>2023</t>
  </si>
  <si>
    <t>VL(2-0-0)</t>
  </si>
  <si>
    <t>1/27, 2/3/2023</t>
  </si>
  <si>
    <t>FL(2-0-0)</t>
  </si>
  <si>
    <t>3/17,20/2023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</si>
</sst>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8:K8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Pay])+13.95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0"/>
  <sheetViews>
    <sheetView tabSelected="1" zoomScaleNormal="100" workbookViewId="0">
      <pane ySplit="3690" topLeftCell="A61" activePane="bottomLeft"/>
      <selection pane="bottomLeft" activeCell="D77" sqref="D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2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2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1" t="s">
        <v>25</v>
      </c>
      <c r="C2" s="51"/>
      <c r="D2" s="22" t="s">
        <v>14</v>
      </c>
      <c r="E2" s="11"/>
      <c r="F2" s="52" t="s">
        <v>34</v>
      </c>
      <c r="G2" s="52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1" t="s">
        <v>26</v>
      </c>
      <c r="C3" s="51"/>
      <c r="D3" s="23" t="s">
        <v>13</v>
      </c>
      <c r="F3" s="55">
        <v>41426</v>
      </c>
      <c r="G3" s="53"/>
      <c r="H3" s="27" t="s">
        <v>11</v>
      </c>
      <c r="I3" s="27"/>
      <c r="J3" s="56">
        <v>416384295</v>
      </c>
      <c r="K3" s="57"/>
    </row>
    <row r="4" spans="1:11" ht="14.45" customHeight="1" x14ac:dyDescent="0.25">
      <c r="A4" s="19" t="s">
        <v>16</v>
      </c>
      <c r="B4" s="51" t="s">
        <v>54</v>
      </c>
      <c r="C4" s="51"/>
      <c r="D4" s="23" t="s">
        <v>12</v>
      </c>
      <c r="F4" s="53" t="s">
        <v>52</v>
      </c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3"/>
      <c r="D6" s="8"/>
      <c r="E6" s="8"/>
      <c r="F6" s="8"/>
      <c r="G6" s="33"/>
      <c r="H6" s="8"/>
      <c r="I6" s="8"/>
      <c r="J6" s="8"/>
      <c r="K6" s="20"/>
    </row>
    <row r="7" spans="1:11" x14ac:dyDescent="0.25">
      <c r="A7" s="15"/>
      <c r="B7" s="15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51.75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31" t="s">
        <v>27</v>
      </c>
      <c r="B10" s="12"/>
      <c r="C10" s="14"/>
      <c r="D10" s="12"/>
      <c r="E10" s="9"/>
      <c r="F10" s="12"/>
      <c r="G10" s="14" t="str">
        <f>IF(ISBLANK(Table13[[#This Row],[EARNED]]),"",Table13[[#This Row],[EARNED]])</f>
        <v/>
      </c>
      <c r="H10" s="12"/>
      <c r="I10" s="9"/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28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31" t="s">
        <v>29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28</v>
      </c>
      <c r="C35" s="14">
        <v>1.25</v>
      </c>
      <c r="D35" s="12">
        <v>5</v>
      </c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25">
      <c r="A36" s="31" t="s">
        <v>30</v>
      </c>
      <c r="B36" s="12"/>
      <c r="C36" s="14"/>
      <c r="D36" s="12"/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f>EDATE(A37,1)</f>
        <v>43862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25">
      <c r="A39" s="24">
        <f t="shared" ref="A39:A48" si="0">EDATE(A38,1)</f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25">
      <c r="A40" s="24">
        <f t="shared" si="0"/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f t="shared" si="0"/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f t="shared" si="0"/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25">
      <c r="A43" s="24">
        <f t="shared" si="0"/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f t="shared" si="0"/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f t="shared" si="0"/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f t="shared" si="0"/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25">
      <c r="A47" s="24">
        <f t="shared" si="0"/>
        <v>44136</v>
      </c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25">
      <c r="A48" s="24">
        <f t="shared" si="0"/>
        <v>44166</v>
      </c>
      <c r="B48" s="13" t="s">
        <v>28</v>
      </c>
      <c r="C48" s="14">
        <v>1.25</v>
      </c>
      <c r="D48" s="13">
        <v>5</v>
      </c>
      <c r="E48" s="10"/>
      <c r="F48" s="13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25">
      <c r="A49" s="31" t="s">
        <v>31</v>
      </c>
      <c r="B49" s="13"/>
      <c r="C49" s="14"/>
      <c r="D49" s="13"/>
      <c r="E49" s="10"/>
      <c r="F49" s="13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28</v>
      </c>
      <c r="C61" s="14">
        <v>1.25</v>
      </c>
      <c r="D61" s="12">
        <v>5</v>
      </c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25">
      <c r="A62" s="31" t="s">
        <v>32</v>
      </c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25">
      <c r="A64" s="34">
        <v>44593</v>
      </c>
      <c r="B64" s="21" t="s">
        <v>61</v>
      </c>
      <c r="C64" s="14">
        <v>1.25</v>
      </c>
      <c r="D64" s="35"/>
      <c r="E64" s="9"/>
      <c r="F64" s="21"/>
      <c r="G64" s="14">
        <f>IF(ISBLANK(Table13[[#This Row],[EARNED]]),"",Table13[[#This Row],[EARNED]])</f>
        <v>1.25</v>
      </c>
      <c r="H64" s="35"/>
      <c r="I64" s="9"/>
      <c r="J64" s="12"/>
      <c r="K64" s="50">
        <v>44970</v>
      </c>
    </row>
    <row r="65" spans="1:11" x14ac:dyDescent="0.25">
      <c r="A65" s="34">
        <v>44621</v>
      </c>
      <c r="B65" s="21"/>
      <c r="C65" s="14">
        <v>1.25</v>
      </c>
      <c r="D65" s="35"/>
      <c r="E65" s="9"/>
      <c r="F65" s="21"/>
      <c r="G65" s="14">
        <f>IF(ISBLANK(Table13[[#This Row],[EARNED]]),"",Table13[[#This Row],[EARNED]])</f>
        <v>1.25</v>
      </c>
      <c r="H65" s="35"/>
      <c r="I65" s="9"/>
      <c r="J65" s="12"/>
      <c r="K65" s="21"/>
    </row>
    <row r="66" spans="1:11" x14ac:dyDescent="0.25">
      <c r="A66" s="34">
        <v>44652</v>
      </c>
      <c r="B66" s="21"/>
      <c r="C66" s="14">
        <v>1.25</v>
      </c>
      <c r="D66" s="35"/>
      <c r="E66" s="9"/>
      <c r="F66" s="21"/>
      <c r="G66" s="14">
        <f>IF(ISBLANK(Table13[[#This Row],[EARNED]]),"",Table13[[#This Row],[EARNED]])</f>
        <v>1.25</v>
      </c>
      <c r="H66" s="35"/>
      <c r="I66" s="9"/>
      <c r="J66" s="12"/>
      <c r="K66" s="21"/>
    </row>
    <row r="67" spans="1:11" x14ac:dyDescent="0.25">
      <c r="A67" s="34">
        <v>44682</v>
      </c>
      <c r="B67" s="21"/>
      <c r="C67" s="14">
        <v>1.25</v>
      </c>
      <c r="D67" s="35"/>
      <c r="E67" s="9"/>
      <c r="F67" s="21"/>
      <c r="G67" s="14">
        <f>IF(ISBLANK(Table13[[#This Row],[EARNED]]),"",Table13[[#This Row],[EARNED]])</f>
        <v>1.25</v>
      </c>
      <c r="H67" s="35"/>
      <c r="I67" s="9"/>
      <c r="J67" s="12"/>
      <c r="K67" s="21"/>
    </row>
    <row r="68" spans="1:11" x14ac:dyDescent="0.25">
      <c r="A68" s="34">
        <v>44713</v>
      </c>
      <c r="B68" s="21"/>
      <c r="C68" s="14">
        <v>1.25</v>
      </c>
      <c r="D68" s="35"/>
      <c r="E68" s="9"/>
      <c r="F68" s="21"/>
      <c r="G68" s="14">
        <f>IF(ISBLANK(Table13[[#This Row],[EARNED]]),"",Table13[[#This Row],[EARNED]])</f>
        <v>1.25</v>
      </c>
      <c r="H68" s="35"/>
      <c r="I68" s="9"/>
      <c r="J68" s="12"/>
      <c r="K68" s="21"/>
    </row>
    <row r="69" spans="1:11" x14ac:dyDescent="0.25">
      <c r="A69" s="34">
        <v>44743</v>
      </c>
      <c r="B69" s="21"/>
      <c r="C69" s="14">
        <v>1.25</v>
      </c>
      <c r="D69" s="35"/>
      <c r="E69" s="9"/>
      <c r="F69" s="21"/>
      <c r="G69" s="14">
        <f>IF(ISBLANK(Table13[[#This Row],[EARNED]]),"",Table13[[#This Row],[EARNED]])</f>
        <v>1.25</v>
      </c>
      <c r="H69" s="35"/>
      <c r="I69" s="9"/>
      <c r="J69" s="12"/>
      <c r="K69" s="21"/>
    </row>
    <row r="70" spans="1:11" x14ac:dyDescent="0.25">
      <c r="A70" s="34">
        <v>44774</v>
      </c>
      <c r="B70" s="21"/>
      <c r="C70" s="14">
        <v>1.25</v>
      </c>
      <c r="D70" s="35"/>
      <c r="E70" s="9"/>
      <c r="F70" s="21"/>
      <c r="G70" s="14">
        <f>IF(ISBLANK(Table13[[#This Row],[EARNED]]),"",Table13[[#This Row],[EARNED]])</f>
        <v>1.25</v>
      </c>
      <c r="H70" s="35"/>
      <c r="I70" s="9"/>
      <c r="J70" s="12"/>
      <c r="K70" s="21"/>
    </row>
    <row r="71" spans="1:11" x14ac:dyDescent="0.25">
      <c r="A71" s="34">
        <v>44805</v>
      </c>
      <c r="B71" s="21"/>
      <c r="C71" s="14">
        <v>1.25</v>
      </c>
      <c r="D71" s="35"/>
      <c r="E71" s="9"/>
      <c r="F71" s="21"/>
      <c r="G71" s="14">
        <f>IF(ISBLANK(Table13[[#This Row],[EARNED]]),"",Table13[[#This Row],[EARNED]])</f>
        <v>1.25</v>
      </c>
      <c r="H71" s="35"/>
      <c r="I71" s="9"/>
      <c r="J71" s="12"/>
      <c r="K71" s="21"/>
    </row>
    <row r="72" spans="1:11" x14ac:dyDescent="0.25">
      <c r="A72" s="34">
        <v>44835</v>
      </c>
      <c r="B72" s="21"/>
      <c r="C72" s="14">
        <v>1.25</v>
      </c>
      <c r="D72" s="35"/>
      <c r="E72" s="9"/>
      <c r="F72" s="21"/>
      <c r="G72" s="14">
        <f>IF(ISBLANK(Table13[[#This Row],[EARNED]]),"",Table13[[#This Row],[EARNED]])</f>
        <v>1.25</v>
      </c>
      <c r="H72" s="35"/>
      <c r="I72" s="9"/>
      <c r="J72" s="12"/>
      <c r="K72" s="21"/>
    </row>
    <row r="73" spans="1:11" x14ac:dyDescent="0.25">
      <c r="A73" s="34">
        <f>EDATE(A72,1)</f>
        <v>44866</v>
      </c>
      <c r="B73" s="21"/>
      <c r="C73" s="14">
        <v>1.25</v>
      </c>
      <c r="D73" s="35"/>
      <c r="E73" s="9"/>
      <c r="F73" s="21"/>
      <c r="G73" s="14">
        <f>IF(ISBLANK(Table13[[#This Row],[EARNED]]),"",Table13[[#This Row],[EARNED]])</f>
        <v>1.25</v>
      </c>
      <c r="H73" s="35"/>
      <c r="I73" s="9"/>
      <c r="J73" s="12"/>
      <c r="K73" s="21"/>
    </row>
    <row r="74" spans="1:11" x14ac:dyDescent="0.25">
      <c r="A74" s="34">
        <f t="shared" ref="A74:A80" si="1">EDATE(A73,1)</f>
        <v>44896</v>
      </c>
      <c r="B74" s="16" t="s">
        <v>28</v>
      </c>
      <c r="C74" s="14">
        <v>1.25</v>
      </c>
      <c r="D74" s="37">
        <v>5</v>
      </c>
      <c r="E74" s="10"/>
      <c r="F74" s="16"/>
      <c r="G74" s="36">
        <f>IF(ISBLANK(Table13[[#This Row],[EARNED]]),"",Table13[[#This Row],[EARNED]])</f>
        <v>1.25</v>
      </c>
      <c r="H74" s="37"/>
      <c r="I74" s="10"/>
      <c r="J74" s="13"/>
      <c r="K74" s="16"/>
    </row>
    <row r="75" spans="1:11" x14ac:dyDescent="0.25">
      <c r="A75" s="31" t="s">
        <v>62</v>
      </c>
      <c r="B75" s="16"/>
      <c r="C75" s="14"/>
      <c r="D75" s="37"/>
      <c r="E75" s="10"/>
      <c r="F75" s="16"/>
      <c r="G75" s="36" t="str">
        <f>IF(ISBLANK(Table13[[#This Row],[EARNED]]),"",Table13[[#This Row],[EARNED]])</f>
        <v/>
      </c>
      <c r="H75" s="37"/>
      <c r="I75" s="10"/>
      <c r="J75" s="13"/>
      <c r="K75" s="16"/>
    </row>
    <row r="76" spans="1:11" x14ac:dyDescent="0.25">
      <c r="A76" s="34">
        <f>EDATE(A74,1)</f>
        <v>44927</v>
      </c>
      <c r="B76" s="21"/>
      <c r="C76" s="14">
        <v>1.25</v>
      </c>
      <c r="D76" s="35"/>
      <c r="E76" s="9"/>
      <c r="F76" s="21"/>
      <c r="G76" s="14">
        <f>IF(ISBLANK(Table13[[#This Row],[EARNED]]),"",Table13[[#This Row],[EARNED]])</f>
        <v>1.25</v>
      </c>
      <c r="H76" s="35"/>
      <c r="I76" s="9"/>
      <c r="J76" s="12"/>
      <c r="K76" s="21"/>
    </row>
    <row r="77" spans="1:11" x14ac:dyDescent="0.25">
      <c r="A77" s="34">
        <f t="shared" si="1"/>
        <v>44958</v>
      </c>
      <c r="B77" s="21"/>
      <c r="C77" s="14">
        <v>1.25</v>
      </c>
      <c r="D77" s="35"/>
      <c r="E77" s="9"/>
      <c r="F77" s="21"/>
      <c r="G77" s="14">
        <f>IF(ISBLANK(Table13[[#This Row],[EARNED]]),"",Table13[[#This Row],[EARNED]])</f>
        <v>1.25</v>
      </c>
      <c r="H77" s="35"/>
      <c r="I77" s="9"/>
      <c r="J77" s="12"/>
      <c r="K77" s="21"/>
    </row>
    <row r="78" spans="1:11" x14ac:dyDescent="0.25">
      <c r="A78" s="34">
        <f t="shared" si="1"/>
        <v>44986</v>
      </c>
      <c r="B78" s="21" t="s">
        <v>65</v>
      </c>
      <c r="C78" s="14">
        <v>1.25</v>
      </c>
      <c r="D78" s="35">
        <v>2</v>
      </c>
      <c r="E78" s="9"/>
      <c r="F78" s="21"/>
      <c r="G78" s="14">
        <f>IF(ISBLANK(Table13[[#This Row],[EARNED]]),"",Table13[[#This Row],[EARNED]])</f>
        <v>1.25</v>
      </c>
      <c r="H78" s="35"/>
      <c r="I78" s="9"/>
      <c r="J78" s="12"/>
      <c r="K78" s="21" t="s">
        <v>66</v>
      </c>
    </row>
    <row r="79" spans="1:11" x14ac:dyDescent="0.25">
      <c r="A79" s="34">
        <f t="shared" si="1"/>
        <v>45017</v>
      </c>
      <c r="B79" s="21"/>
      <c r="C79" s="14"/>
      <c r="D79" s="35"/>
      <c r="E79" s="9"/>
      <c r="F79" s="21"/>
      <c r="G79" s="14" t="str">
        <f>IF(ISBLANK(Table13[[#This Row],[EARNED]]),"",Table13[[#This Row],[EARNED]])</f>
        <v/>
      </c>
      <c r="H79" s="35"/>
      <c r="I79" s="9"/>
      <c r="J79" s="12"/>
      <c r="K79" s="21"/>
    </row>
    <row r="80" spans="1:11" x14ac:dyDescent="0.25">
      <c r="A80" s="34">
        <f t="shared" si="1"/>
        <v>45047</v>
      </c>
      <c r="B80" s="21"/>
      <c r="C80" s="14"/>
      <c r="D80" s="35"/>
      <c r="E80" s="9"/>
      <c r="F80" s="21"/>
      <c r="G80" s="14" t="str">
        <f>IF(ISBLANK(Table13[[#This Row],[EARNED]]),"",Table13[[#This Row],[EARNED]])</f>
        <v/>
      </c>
      <c r="H80" s="35"/>
      <c r="I80" s="9"/>
      <c r="J80" s="12"/>
      <c r="K80" s="21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3"/>
  <sheetViews>
    <sheetView zoomScaleNormal="100" workbookViewId="0">
      <selection activeCell="C22" sqref="C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1" t="s">
        <v>25</v>
      </c>
      <c r="C2" s="51"/>
      <c r="D2" s="22" t="s">
        <v>14</v>
      </c>
      <c r="E2" s="11"/>
      <c r="F2" s="52" t="s">
        <v>24</v>
      </c>
      <c r="G2" s="52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1" t="s">
        <v>26</v>
      </c>
      <c r="C3" s="51"/>
      <c r="D3" s="23" t="s">
        <v>13</v>
      </c>
      <c r="F3" s="55">
        <v>41426</v>
      </c>
      <c r="G3" s="53"/>
      <c r="H3" s="27" t="s">
        <v>11</v>
      </c>
      <c r="I3" s="27"/>
      <c r="J3" s="56">
        <v>416384295</v>
      </c>
      <c r="K3" s="57"/>
    </row>
    <row r="4" spans="1:11" ht="14.45" customHeight="1" x14ac:dyDescent="0.25">
      <c r="A4" s="19" t="s">
        <v>16</v>
      </c>
      <c r="B4" s="51" t="s">
        <v>53</v>
      </c>
      <c r="C4" s="51"/>
      <c r="D4" s="23" t="s">
        <v>12</v>
      </c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8"/>
      <c r="D6" s="8"/>
      <c r="E6" s="8"/>
      <c r="F6" s="8"/>
      <c r="G6" s="8"/>
      <c r="H6" s="8"/>
      <c r="I6" s="8"/>
      <c r="J6" s="8"/>
      <c r="K6" s="20"/>
    </row>
    <row r="7" spans="1:11" x14ac:dyDescent="0.25">
      <c r="A7" s="15"/>
      <c r="B7" s="15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9"/>
      <c r="D9" s="12"/>
      <c r="E9" s="14">
        <f>SUM(Table1[EARNED])-SUM(Table1[Absence Undertime W/ Pay])+13.95</f>
        <v>3.9499999999999993</v>
      </c>
      <c r="F9" s="12"/>
      <c r="G9" s="9" t="str">
        <f>IF(ISBLANK(Table1[[#This Row],[EARNED]]),"",Table1[[#This Row],[EARNED]])</f>
        <v/>
      </c>
      <c r="H9" s="12"/>
      <c r="I9" s="14">
        <f>SUM(Table1[[EARNED ]])-SUM(Table1[Absence Undertime  W/ Pay])+18.25</f>
        <v>15.25</v>
      </c>
      <c r="J9" s="12"/>
      <c r="K9" s="21"/>
    </row>
    <row r="10" spans="1:11" x14ac:dyDescent="0.25">
      <c r="A10" s="31" t="s">
        <v>32</v>
      </c>
      <c r="B10" s="12"/>
      <c r="C10" s="9"/>
      <c r="D10" s="12"/>
      <c r="E10" s="9"/>
      <c r="F10" s="12"/>
      <c r="G10" s="9" t="str">
        <f>IF(ISBLANK(Table1[[#This Row],[EARNED]]),"",Table1[[#This Row],[EARNED]])</f>
        <v/>
      </c>
      <c r="H10" s="12"/>
      <c r="I10" s="38" t="s">
        <v>33</v>
      </c>
      <c r="J10" s="12"/>
      <c r="K10" s="21"/>
    </row>
    <row r="11" spans="1:11" x14ac:dyDescent="0.25">
      <c r="A11" s="24">
        <v>44823</v>
      </c>
      <c r="B11" s="12" t="s">
        <v>55</v>
      </c>
      <c r="C11" s="9"/>
      <c r="D11" s="12"/>
      <c r="E11" s="9"/>
      <c r="F11" s="12"/>
      <c r="G11" s="9" t="str">
        <f>IF(ISBLANK(Table1[[#This Row],[EARNED]]),"",Table1[[#This Row],[EARNED]])</f>
        <v/>
      </c>
      <c r="H11" s="12">
        <v>1</v>
      </c>
      <c r="I11" s="9"/>
      <c r="J11" s="12"/>
      <c r="K11" s="50">
        <v>44819</v>
      </c>
    </row>
    <row r="12" spans="1:11" x14ac:dyDescent="0.25">
      <c r="A12" s="24">
        <v>44825</v>
      </c>
      <c r="B12" s="12" t="s">
        <v>56</v>
      </c>
      <c r="C12" s="9"/>
      <c r="D12" s="12">
        <v>3</v>
      </c>
      <c r="E12" s="9"/>
      <c r="F12" s="12"/>
      <c r="G12" s="9" t="str">
        <f>IF(ISBLANK(Table1[[#This Row],[EARNED]]),"",Table1[[#This Row],[EARNED]])</f>
        <v/>
      </c>
      <c r="H12" s="12"/>
      <c r="I12" s="9"/>
      <c r="J12" s="12"/>
      <c r="K12" s="21" t="s">
        <v>57</v>
      </c>
    </row>
    <row r="13" spans="1:11" x14ac:dyDescent="0.25">
      <c r="A13" s="24">
        <v>44825</v>
      </c>
      <c r="B13" s="12" t="s">
        <v>58</v>
      </c>
      <c r="C13" s="9"/>
      <c r="D13" s="12">
        <v>4</v>
      </c>
      <c r="E13" s="9"/>
      <c r="F13" s="12"/>
      <c r="G13" s="9" t="str">
        <f>IF(ISBLANK(Table1[[#This Row],[EARNED]]),"",Table1[[#This Row],[EARNED]])</f>
        <v/>
      </c>
      <c r="H13" s="12"/>
      <c r="I13" s="9"/>
      <c r="J13" s="12"/>
      <c r="K13" s="21" t="s">
        <v>59</v>
      </c>
    </row>
    <row r="14" spans="1:11" x14ac:dyDescent="0.25">
      <c r="A14" s="24">
        <v>44890</v>
      </c>
      <c r="B14" s="12" t="s">
        <v>60</v>
      </c>
      <c r="C14" s="9"/>
      <c r="D14" s="12">
        <v>1</v>
      </c>
      <c r="E14" s="9"/>
      <c r="F14" s="12"/>
      <c r="G14" s="9" t="str">
        <f>IF(ISBLANK(Table1[[#This Row],[EARNED]]),"",Table1[[#This Row],[EARNED]])</f>
        <v/>
      </c>
      <c r="H14" s="12"/>
      <c r="I14" s="9"/>
      <c r="J14" s="12"/>
      <c r="K14" s="50">
        <v>44890</v>
      </c>
    </row>
    <row r="15" spans="1:11" x14ac:dyDescent="0.25">
      <c r="A15" s="24">
        <v>44844</v>
      </c>
      <c r="B15" s="12" t="s">
        <v>55</v>
      </c>
      <c r="C15" s="9"/>
      <c r="D15" s="12"/>
      <c r="E15" s="9"/>
      <c r="F15" s="12"/>
      <c r="G15" s="9" t="str">
        <f>IF(ISBLANK(Table1[[#This Row],[EARNED]]),"",Table1[[#This Row],[EARNED]])</f>
        <v/>
      </c>
      <c r="H15" s="12">
        <v>1</v>
      </c>
      <c r="I15" s="9"/>
      <c r="J15" s="12"/>
      <c r="K15" s="50">
        <v>44839</v>
      </c>
    </row>
    <row r="16" spans="1:11" x14ac:dyDescent="0.25">
      <c r="A16" s="24">
        <v>44838</v>
      </c>
      <c r="B16" s="12" t="s">
        <v>55</v>
      </c>
      <c r="C16" s="9"/>
      <c r="D16" s="12"/>
      <c r="E16" s="9"/>
      <c r="F16" s="12"/>
      <c r="G16" s="9" t="str">
        <f>IF(ISBLANK(Table1[[#This Row],[EARNED]]),"",Table1[[#This Row],[EARNED]])</f>
        <v/>
      </c>
      <c r="H16" s="12">
        <v>1</v>
      </c>
      <c r="I16" s="9"/>
      <c r="J16" s="12"/>
      <c r="K16" s="50">
        <v>44837</v>
      </c>
    </row>
    <row r="17" spans="1:11" x14ac:dyDescent="0.25">
      <c r="A17" s="31" t="s">
        <v>62</v>
      </c>
      <c r="B17" s="12"/>
      <c r="C17" s="9"/>
      <c r="D17" s="12"/>
      <c r="E17" s="9"/>
      <c r="F17" s="12"/>
      <c r="G17" s="9" t="str">
        <f>IF(ISBLANK(Table1[[#This Row],[EARNED]]),"",Table1[[#This Row],[EARNED]])</f>
        <v/>
      </c>
      <c r="H17" s="12"/>
      <c r="I17" s="9"/>
      <c r="J17" s="12"/>
      <c r="K17" s="21"/>
    </row>
    <row r="18" spans="1:11" x14ac:dyDescent="0.25">
      <c r="A18" s="24">
        <v>44949</v>
      </c>
      <c r="B18" s="12" t="s">
        <v>63</v>
      </c>
      <c r="C18" s="9"/>
      <c r="D18" s="12">
        <v>2</v>
      </c>
      <c r="E18" s="9"/>
      <c r="F18" s="12"/>
      <c r="G18" s="9" t="str">
        <f>IF(ISBLANK(Table1[[#This Row],[EARNED]]),"",Table1[[#This Row],[EARNED]])</f>
        <v/>
      </c>
      <c r="H18" s="12"/>
      <c r="I18" s="9"/>
      <c r="J18" s="12"/>
      <c r="K18" s="21" t="s">
        <v>64</v>
      </c>
    </row>
    <row r="19" spans="1:11" x14ac:dyDescent="0.25">
      <c r="A19" s="24"/>
      <c r="B19" s="12"/>
      <c r="C19" s="9"/>
      <c r="D19" s="12"/>
      <c r="E19" s="9"/>
      <c r="F19" s="12"/>
      <c r="G19" s="9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/>
      <c r="B20" s="12"/>
      <c r="C20" s="9"/>
      <c r="D20" s="12"/>
      <c r="E20" s="9"/>
      <c r="F20" s="12"/>
      <c r="G20" s="9" t="str">
        <f>IF(ISBLANK(Table1[[#This Row],[EARNED]]),"",Table1[[#This Row],[EARNED]])</f>
        <v/>
      </c>
      <c r="H20" s="12"/>
      <c r="I20" s="9"/>
      <c r="J20" s="12"/>
      <c r="K20" s="21"/>
    </row>
    <row r="21" spans="1:11" x14ac:dyDescent="0.25">
      <c r="A21" s="24"/>
      <c r="B21" s="12"/>
      <c r="C21" s="9"/>
      <c r="D21" s="12"/>
      <c r="E21" s="9"/>
      <c r="F21" s="12"/>
      <c r="G21" s="9" t="str">
        <f>IF(ISBLANK(Table1[[#This Row],[EARNED]]),"",Table1[[#This Row],[EARNED]])</f>
        <v/>
      </c>
      <c r="H21" s="12"/>
      <c r="I21" s="9"/>
      <c r="J21" s="12"/>
      <c r="K21" s="21"/>
    </row>
    <row r="22" spans="1:11" x14ac:dyDescent="0.25">
      <c r="A22" s="24"/>
      <c r="B22" s="12"/>
      <c r="C22" s="9"/>
      <c r="D22" s="12"/>
      <c r="E22" s="9"/>
      <c r="F22" s="12"/>
      <c r="G22" s="9" t="str">
        <f>IF(ISBLANK(Table1[[#This Row],[EARNED]]),"",Table1[[#This Row],[EARNED]])</f>
        <v/>
      </c>
      <c r="H22" s="12"/>
      <c r="I22" s="9"/>
      <c r="J22" s="12"/>
      <c r="K22" s="21"/>
    </row>
    <row r="23" spans="1:11" x14ac:dyDescent="0.25">
      <c r="A23" s="24"/>
      <c r="B23" s="13"/>
      <c r="C23" s="9"/>
      <c r="D23" s="13"/>
      <c r="E23" s="10"/>
      <c r="F23" s="13"/>
      <c r="G23" s="9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25">
      <c r="A24" s="24"/>
      <c r="B24" s="12"/>
      <c r="C24" s="9"/>
      <c r="D24" s="12"/>
      <c r="E24" s="9"/>
      <c r="F24" s="12"/>
      <c r="G24" s="9" t="str">
        <f>IF(ISBLANK(Table1[[#This Row],[EARNED]]),"",Table1[[#This Row],[EARNED]])</f>
        <v/>
      </c>
      <c r="H24" s="12"/>
      <c r="I24" s="9"/>
      <c r="J24" s="12"/>
      <c r="K24" s="21"/>
    </row>
    <row r="25" spans="1:11" x14ac:dyDescent="0.25">
      <c r="A25" s="24"/>
      <c r="B25" s="12"/>
      <c r="C25" s="9"/>
      <c r="D25" s="12"/>
      <c r="E25" s="9"/>
      <c r="F25" s="12"/>
      <c r="G25" s="9" t="str">
        <f>IF(ISBLANK(Table1[[#This Row],[EARNED]]),"",Table1[[#This Row],[EARNED]])</f>
        <v/>
      </c>
      <c r="H25" s="12"/>
      <c r="I25" s="9"/>
      <c r="J25" s="12"/>
      <c r="K25" s="21"/>
    </row>
    <row r="26" spans="1:11" x14ac:dyDescent="0.25">
      <c r="A26" s="24"/>
      <c r="B26" s="12"/>
      <c r="C26" s="9"/>
      <c r="D26" s="12"/>
      <c r="E26" s="9"/>
      <c r="F26" s="12"/>
      <c r="G26" s="9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25">
      <c r="A27" s="24"/>
      <c r="B27" s="12"/>
      <c r="C27" s="9"/>
      <c r="D27" s="12"/>
      <c r="E27" s="9"/>
      <c r="F27" s="12"/>
      <c r="G27" s="9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/>
      <c r="B28" s="12"/>
      <c r="C28" s="9"/>
      <c r="D28" s="12"/>
      <c r="E28" s="9"/>
      <c r="F28" s="12"/>
      <c r="G28" s="9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/>
      <c r="B29" s="12"/>
      <c r="C29" s="9"/>
      <c r="D29" s="12"/>
      <c r="E29" s="9"/>
      <c r="F29" s="12"/>
      <c r="G29" s="9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/>
      <c r="B30" s="12"/>
      <c r="C30" s="9"/>
      <c r="D30" s="12"/>
      <c r="E30" s="9"/>
      <c r="F30" s="12"/>
      <c r="G30" s="9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/>
      <c r="B31" s="12"/>
      <c r="C31" s="9"/>
      <c r="D31" s="12"/>
      <c r="E31" s="9"/>
      <c r="F31" s="12"/>
      <c r="G31" s="9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/>
      <c r="B32" s="12"/>
      <c r="C32" s="9"/>
      <c r="D32" s="12"/>
      <c r="E32" s="9"/>
      <c r="F32" s="12"/>
      <c r="G32" s="9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/>
      <c r="B33" s="12"/>
      <c r="C33" s="9"/>
      <c r="D33" s="12"/>
      <c r="E33" s="9"/>
      <c r="F33" s="12"/>
      <c r="G33" s="9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/>
      <c r="B34" s="12"/>
      <c r="C34" s="9"/>
      <c r="D34" s="12"/>
      <c r="E34" s="9"/>
      <c r="F34" s="12"/>
      <c r="G34" s="9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/>
      <c r="B35" s="12"/>
      <c r="C35" s="9"/>
      <c r="D35" s="12"/>
      <c r="E35" s="9"/>
      <c r="F35" s="12"/>
      <c r="G35" s="9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24"/>
      <c r="B36" s="12"/>
      <c r="C36" s="9"/>
      <c r="D36" s="12"/>
      <c r="E36" s="9"/>
      <c r="F36" s="12"/>
      <c r="G36" s="9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/>
      <c r="B37" s="12"/>
      <c r="C37" s="9"/>
      <c r="D37" s="12"/>
      <c r="E37" s="9"/>
      <c r="F37" s="12"/>
      <c r="G37" s="9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/>
      <c r="B38" s="12"/>
      <c r="C38" s="9"/>
      <c r="D38" s="12"/>
      <c r="E38" s="9"/>
      <c r="F38" s="12"/>
      <c r="G38" s="9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/>
      <c r="B39" s="12"/>
      <c r="C39" s="9"/>
      <c r="D39" s="12"/>
      <c r="E39" s="9"/>
      <c r="F39" s="12"/>
      <c r="G39" s="9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/>
      <c r="B40" s="12"/>
      <c r="C40" s="9"/>
      <c r="D40" s="12"/>
      <c r="E40" s="9"/>
      <c r="F40" s="12"/>
      <c r="G40" s="9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/>
      <c r="B41" s="12"/>
      <c r="C41" s="9"/>
      <c r="D41" s="12"/>
      <c r="E41" s="9"/>
      <c r="F41" s="12"/>
      <c r="G41" s="9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/>
      <c r="B42" s="12"/>
      <c r="C42" s="9"/>
      <c r="D42" s="12"/>
      <c r="E42" s="9"/>
      <c r="F42" s="12"/>
      <c r="G42" s="9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/>
      <c r="B43" s="12"/>
      <c r="C43" s="9"/>
      <c r="D43" s="12"/>
      <c r="E43" s="9"/>
      <c r="F43" s="12"/>
      <c r="G43" s="9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/>
      <c r="B44" s="12"/>
      <c r="C44" s="9"/>
      <c r="D44" s="12"/>
      <c r="E44" s="9"/>
      <c r="F44" s="12"/>
      <c r="G44" s="9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/>
      <c r="B45" s="12"/>
      <c r="C45" s="9"/>
      <c r="D45" s="12"/>
      <c r="E45" s="9"/>
      <c r="F45" s="12"/>
      <c r="G45" s="9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/>
      <c r="B46" s="12"/>
      <c r="C46" s="9"/>
      <c r="D46" s="12"/>
      <c r="E46" s="9"/>
      <c r="F46" s="12"/>
      <c r="G46" s="9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/>
      <c r="B47" s="13"/>
      <c r="C47" s="9"/>
      <c r="D47" s="13"/>
      <c r="E47" s="10"/>
      <c r="F47" s="13"/>
      <c r="G47" s="9" t="str">
        <f>IF(ISBLANK(Table1[[#This Row],[EARNED]]),"",Table1[[#This Row],[EARNED]])</f>
        <v/>
      </c>
      <c r="H47" s="13"/>
      <c r="I47" s="10"/>
      <c r="J47" s="13"/>
      <c r="K47" s="16"/>
    </row>
    <row r="48" spans="1:11" x14ac:dyDescent="0.25">
      <c r="A48" s="24"/>
      <c r="B48" s="13"/>
      <c r="C48" s="9"/>
      <c r="D48" s="13"/>
      <c r="E48" s="10"/>
      <c r="F48" s="13"/>
      <c r="G48" s="9" t="str">
        <f>IF(ISBLANK(Table1[[#This Row],[EARNED]]),"",Table1[[#This Row],[EARNED]])</f>
        <v/>
      </c>
      <c r="H48" s="12"/>
      <c r="I48" s="9"/>
      <c r="J48" s="12"/>
      <c r="K48" s="21"/>
    </row>
    <row r="49" spans="1:11" x14ac:dyDescent="0.25">
      <c r="A49" s="24"/>
      <c r="B49" s="13"/>
      <c r="C49" s="9"/>
      <c r="D49" s="13"/>
      <c r="E49" s="10"/>
      <c r="F49" s="13"/>
      <c r="G49" s="9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/>
      <c r="B50" s="13"/>
      <c r="C50" s="9"/>
      <c r="D50" s="13"/>
      <c r="E50" s="10"/>
      <c r="F50" s="13"/>
      <c r="G50" s="9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/>
      <c r="B51" s="13"/>
      <c r="C51" s="9"/>
      <c r="D51" s="13"/>
      <c r="E51" s="10"/>
      <c r="F51" s="13"/>
      <c r="G51" s="9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/>
      <c r="B52" s="13"/>
      <c r="C52" s="9"/>
      <c r="D52" s="13"/>
      <c r="E52" s="10"/>
      <c r="F52" s="13"/>
      <c r="G52" s="9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/>
      <c r="B53" s="13"/>
      <c r="C53" s="9"/>
      <c r="D53" s="13"/>
      <c r="E53" s="10"/>
      <c r="F53" s="13"/>
      <c r="G53" s="9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3"/>
      <c r="C54" s="9"/>
      <c r="D54" s="13"/>
      <c r="E54" s="10"/>
      <c r="F54" s="13"/>
      <c r="G54" s="9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3"/>
      <c r="C55" s="9"/>
      <c r="D55" s="13"/>
      <c r="E55" s="10"/>
      <c r="F55" s="13"/>
      <c r="G55" s="9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9"/>
      <c r="D56" s="13"/>
      <c r="E56" s="10"/>
      <c r="F56" s="13"/>
      <c r="G56" s="9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9"/>
      <c r="D57" s="13"/>
      <c r="E57" s="10"/>
      <c r="F57" s="13"/>
      <c r="G57" s="9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9"/>
      <c r="D58" s="13"/>
      <c r="E58" s="10"/>
      <c r="F58" s="13"/>
      <c r="G58" s="9" t="str">
        <f>IF(ISBLANK(Table1[[#This Row],[EARNED]]),"",Table1[[#This Row],[EARNED]])</f>
        <v/>
      </c>
      <c r="H58" s="13"/>
      <c r="I58" s="10"/>
      <c r="J58" s="13"/>
      <c r="K58" s="16"/>
    </row>
    <row r="59" spans="1:11" x14ac:dyDescent="0.25">
      <c r="A59" s="24"/>
      <c r="B59" s="12"/>
      <c r="C59" s="9"/>
      <c r="D59" s="12"/>
      <c r="E59" s="9"/>
      <c r="F59" s="12"/>
      <c r="G59" s="9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9"/>
      <c r="D60" s="12"/>
      <c r="E60" s="9"/>
      <c r="F60" s="12"/>
      <c r="G60" s="9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9"/>
      <c r="D61" s="12"/>
      <c r="E61" s="9"/>
      <c r="F61" s="12"/>
      <c r="G61" s="9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9"/>
      <c r="D62" s="12"/>
      <c r="E62" s="9"/>
      <c r="F62" s="12"/>
      <c r="G62" s="9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9"/>
      <c r="D63" s="13"/>
      <c r="E63" s="10"/>
      <c r="F63" s="13"/>
      <c r="G63" s="9" t="str">
        <f>IF(ISBLANK(Table1[[#This Row],[EARNED]]),"",Table1[[#This Row],[EARNED]])</f>
        <v/>
      </c>
      <c r="H63" s="13"/>
      <c r="I63" s="10"/>
      <c r="J63" s="13"/>
      <c r="K6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7" sqref="G1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3" hidden="1" customWidth="1"/>
    <col min="12" max="12" width="14.85546875" customWidth="1"/>
  </cols>
  <sheetData>
    <row r="1" spans="1:12" ht="15.75" x14ac:dyDescent="0.25">
      <c r="D1" s="59" t="s">
        <v>43</v>
      </c>
      <c r="E1" s="59"/>
      <c r="F1" s="59"/>
      <c r="G1" s="59"/>
      <c r="J1" s="60" t="s">
        <v>44</v>
      </c>
      <c r="K1" s="60"/>
      <c r="L1" s="60"/>
    </row>
    <row r="2" spans="1:12" x14ac:dyDescent="0.25">
      <c r="A2" s="39" t="s">
        <v>35</v>
      </c>
      <c r="B2" s="39" t="s">
        <v>36</v>
      </c>
      <c r="D2" s="2" t="s">
        <v>37</v>
      </c>
      <c r="E2" s="2" t="s">
        <v>38</v>
      </c>
      <c r="F2" s="2" t="s">
        <v>39</v>
      </c>
      <c r="G2" s="44" t="s">
        <v>40</v>
      </c>
      <c r="J2" s="2" t="s">
        <v>45</v>
      </c>
      <c r="K2" s="2" t="s">
        <v>46</v>
      </c>
      <c r="L2" s="44" t="s">
        <v>47</v>
      </c>
    </row>
    <row r="3" spans="1:12" x14ac:dyDescent="0.25">
      <c r="A3" s="40"/>
      <c r="B3" s="40"/>
      <c r="D3" s="12"/>
      <c r="E3" s="12"/>
      <c r="F3" s="12"/>
      <c r="G3" s="45">
        <f>SUMIFS(F7:F14,E7:E14,E3)+SUMIFS(D7:D66,C7:C66,F3)+D3</f>
        <v>0</v>
      </c>
      <c r="J3" s="46"/>
      <c r="K3" s="47">
        <f>J4-1</f>
        <v>-1</v>
      </c>
      <c r="L3" s="45" t="str">
        <f>IF($J$4=1,1.25,IF(ISBLANK($J$3),"---",1.25-VLOOKUP($K$3,$I$8:$K$37,2)))</f>
        <v>---</v>
      </c>
    </row>
    <row r="4" spans="1:12" ht="14.45" hidden="1" customHeight="1" x14ac:dyDescent="0.25">
      <c r="G4" s="41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2" t="s">
        <v>39</v>
      </c>
      <c r="D6" s="32" t="s">
        <v>41</v>
      </c>
      <c r="E6" s="32" t="s">
        <v>42</v>
      </c>
      <c r="F6" s="32" t="s">
        <v>41</v>
      </c>
      <c r="G6" s="48"/>
      <c r="I6" s="61" t="s">
        <v>48</v>
      </c>
      <c r="J6" s="61"/>
      <c r="K6" s="61"/>
      <c r="L6" s="61"/>
    </row>
    <row r="7" spans="1:12" x14ac:dyDescent="0.25">
      <c r="C7" s="43">
        <v>1</v>
      </c>
      <c r="D7" s="41">
        <v>2E-3</v>
      </c>
      <c r="E7" s="1">
        <v>1</v>
      </c>
      <c r="F7" s="41">
        <v>0.125</v>
      </c>
      <c r="G7" s="48"/>
      <c r="I7" s="32" t="s">
        <v>49</v>
      </c>
      <c r="J7" s="32" t="s">
        <v>50</v>
      </c>
      <c r="K7" s="32" t="s">
        <v>51</v>
      </c>
      <c r="L7" s="32" t="s">
        <v>51</v>
      </c>
    </row>
    <row r="8" spans="1:12" x14ac:dyDescent="0.25">
      <c r="C8" s="43">
        <v>2</v>
      </c>
      <c r="D8" s="41">
        <v>4.0000000000000001E-3</v>
      </c>
      <c r="E8" s="1">
        <v>2</v>
      </c>
      <c r="F8" s="41">
        <v>0.25</v>
      </c>
      <c r="I8" s="1">
        <v>1</v>
      </c>
      <c r="J8" s="41">
        <v>4.2000000000000003E-2</v>
      </c>
      <c r="K8" s="49">
        <v>4.2000000000000003E-2</v>
      </c>
      <c r="L8" s="49">
        <v>4.2000000000000003E-2</v>
      </c>
    </row>
    <row r="9" spans="1:12" x14ac:dyDescent="0.25">
      <c r="C9" s="43">
        <v>3</v>
      </c>
      <c r="D9" s="41">
        <v>6.0000000000000001E-3</v>
      </c>
      <c r="E9" s="1">
        <v>3</v>
      </c>
      <c r="F9" s="41">
        <v>0.375</v>
      </c>
      <c r="I9" s="1">
        <v>2</v>
      </c>
      <c r="J9" s="41">
        <v>8.3000000000000004E-2</v>
      </c>
      <c r="K9" s="49">
        <v>8.3000000000000004E-2</v>
      </c>
      <c r="L9" s="49">
        <v>8.3000000000000004E-2</v>
      </c>
    </row>
    <row r="10" spans="1:12" x14ac:dyDescent="0.25">
      <c r="C10" s="43">
        <v>4</v>
      </c>
      <c r="D10" s="41">
        <v>8.0000000000000002E-3</v>
      </c>
      <c r="E10" s="1">
        <v>4</v>
      </c>
      <c r="F10" s="41">
        <v>0.5</v>
      </c>
      <c r="I10" s="1">
        <v>3</v>
      </c>
      <c r="J10" s="41">
        <v>0.125</v>
      </c>
      <c r="K10" s="49">
        <v>0.125</v>
      </c>
      <c r="L10" s="49">
        <v>0.125</v>
      </c>
    </row>
    <row r="11" spans="1:12" x14ac:dyDescent="0.25">
      <c r="C11" s="43">
        <v>5</v>
      </c>
      <c r="D11" s="41">
        <v>0.01</v>
      </c>
      <c r="E11" s="1">
        <v>5</v>
      </c>
      <c r="F11" s="41">
        <v>0.625</v>
      </c>
      <c r="I11" s="1">
        <v>4</v>
      </c>
      <c r="J11" s="41">
        <v>0.16700000000000001</v>
      </c>
      <c r="K11" s="49">
        <v>0.16700000000000001</v>
      </c>
      <c r="L11" s="49">
        <v>0.16700000000000001</v>
      </c>
    </row>
    <row r="12" spans="1:12" x14ac:dyDescent="0.25">
      <c r="C12" s="43">
        <v>6</v>
      </c>
      <c r="D12" s="41">
        <v>1.2E-2</v>
      </c>
      <c r="E12" s="1">
        <v>6</v>
      </c>
      <c r="F12" s="41">
        <v>0.75</v>
      </c>
      <c r="I12" s="1">
        <v>5</v>
      </c>
      <c r="J12" s="41">
        <v>0.20800000000000002</v>
      </c>
      <c r="K12" s="49">
        <v>0.20800000000000002</v>
      </c>
      <c r="L12" s="49">
        <v>0.20800000000000002</v>
      </c>
    </row>
    <row r="13" spans="1:12" x14ac:dyDescent="0.25">
      <c r="C13" s="43">
        <v>7</v>
      </c>
      <c r="D13" s="41">
        <v>1.4999999999999999E-2</v>
      </c>
      <c r="E13" s="1">
        <v>7</v>
      </c>
      <c r="F13" s="41">
        <v>0.875</v>
      </c>
      <c r="I13" s="1">
        <v>6</v>
      </c>
      <c r="J13" s="41">
        <v>0.25</v>
      </c>
      <c r="K13" s="49">
        <v>0.25</v>
      </c>
      <c r="L13" s="49">
        <v>0.25</v>
      </c>
    </row>
    <row r="14" spans="1:12" x14ac:dyDescent="0.25">
      <c r="C14" s="43">
        <v>8</v>
      </c>
      <c r="D14" s="41">
        <v>1.7000000000000001E-2</v>
      </c>
      <c r="E14" s="1">
        <v>8</v>
      </c>
      <c r="F14" s="41">
        <v>1</v>
      </c>
      <c r="I14" s="1">
        <v>7</v>
      </c>
      <c r="J14" s="41">
        <v>0.29199999999999998</v>
      </c>
      <c r="K14" s="49">
        <v>0.29199999999999998</v>
      </c>
      <c r="L14" s="49">
        <v>0.29199999999999998</v>
      </c>
    </row>
    <row r="15" spans="1:12" x14ac:dyDescent="0.25">
      <c r="C15" s="43">
        <v>9</v>
      </c>
      <c r="D15" s="41">
        <v>1.9000000000000003E-2</v>
      </c>
      <c r="I15" s="1">
        <v>8</v>
      </c>
      <c r="J15" s="41">
        <v>0.33299999999999996</v>
      </c>
      <c r="K15" s="49">
        <v>0.33299999999999996</v>
      </c>
      <c r="L15" s="49">
        <v>0.33299999999999996</v>
      </c>
    </row>
    <row r="16" spans="1:12" x14ac:dyDescent="0.25">
      <c r="C16" s="43">
        <v>10</v>
      </c>
      <c r="D16" s="41">
        <v>2.1000000000000005E-2</v>
      </c>
      <c r="I16" s="1">
        <v>9</v>
      </c>
      <c r="J16" s="41">
        <v>0.37499999999999994</v>
      </c>
      <c r="K16" s="49">
        <v>0.37499999999999994</v>
      </c>
      <c r="L16" s="49">
        <v>0.37499999999999994</v>
      </c>
    </row>
    <row r="17" spans="3:12" x14ac:dyDescent="0.25">
      <c r="C17" s="43">
        <v>11</v>
      </c>
      <c r="D17" s="41">
        <v>2.3000000000000007E-2</v>
      </c>
      <c r="I17" s="1">
        <v>10</v>
      </c>
      <c r="J17" s="41">
        <v>0.41699999999999993</v>
      </c>
      <c r="K17" s="49">
        <v>0.41699999999999993</v>
      </c>
      <c r="L17" s="49">
        <v>0.41699999999999993</v>
      </c>
    </row>
    <row r="18" spans="3:12" s="1" customFormat="1" x14ac:dyDescent="0.25">
      <c r="C18" s="43">
        <v>12</v>
      </c>
      <c r="D18" s="41">
        <v>2.5000000000000008E-2</v>
      </c>
      <c r="G18"/>
      <c r="I18" s="1">
        <v>11</v>
      </c>
      <c r="J18" s="41">
        <v>0.45799999999999991</v>
      </c>
      <c r="K18" s="49">
        <v>0.45799999999999991</v>
      </c>
      <c r="L18" s="49">
        <v>0.45799999999999991</v>
      </c>
    </row>
    <row r="19" spans="3:12" s="1" customFormat="1" x14ac:dyDescent="0.25">
      <c r="C19" s="43">
        <v>13</v>
      </c>
      <c r="D19" s="41">
        <v>2.700000000000001E-2</v>
      </c>
      <c r="G19"/>
      <c r="I19" s="1">
        <v>12</v>
      </c>
      <c r="J19" s="41">
        <v>0.49999999999999989</v>
      </c>
      <c r="K19" s="49">
        <v>0.49999999999999989</v>
      </c>
      <c r="L19" s="49">
        <v>0.49999999999999989</v>
      </c>
    </row>
    <row r="20" spans="3:12" s="1" customFormat="1" x14ac:dyDescent="0.25">
      <c r="C20" s="43">
        <v>14</v>
      </c>
      <c r="D20" s="41">
        <v>2.9000000000000012E-2</v>
      </c>
      <c r="G20"/>
      <c r="I20" s="1">
        <v>13</v>
      </c>
      <c r="J20" s="41">
        <v>0.54199999999999993</v>
      </c>
      <c r="K20" s="49">
        <v>0.54199999999999993</v>
      </c>
      <c r="L20" s="49">
        <v>0.54199999999999993</v>
      </c>
    </row>
    <row r="21" spans="3:12" s="1" customFormat="1" x14ac:dyDescent="0.25">
      <c r="C21" s="43">
        <v>15</v>
      </c>
      <c r="D21" s="41">
        <v>3.1000000000000014E-2</v>
      </c>
      <c r="G21"/>
      <c r="I21" s="1">
        <v>14</v>
      </c>
      <c r="J21" s="41">
        <v>0.58299999999999996</v>
      </c>
      <c r="K21" s="49">
        <v>0.58299999999999996</v>
      </c>
      <c r="L21" s="49">
        <v>0.58299999999999996</v>
      </c>
    </row>
    <row r="22" spans="3:12" s="1" customFormat="1" x14ac:dyDescent="0.25">
      <c r="C22" s="43">
        <v>16</v>
      </c>
      <c r="D22" s="41">
        <v>3.3000000000000015E-2</v>
      </c>
      <c r="G22"/>
      <c r="I22" s="1">
        <v>15</v>
      </c>
      <c r="J22" s="41">
        <v>0.625</v>
      </c>
      <c r="K22" s="49">
        <v>0.625</v>
      </c>
      <c r="L22" s="49">
        <v>0.625</v>
      </c>
    </row>
    <row r="23" spans="3:12" s="1" customFormat="1" x14ac:dyDescent="0.25">
      <c r="C23" s="43">
        <v>17</v>
      </c>
      <c r="D23" s="41">
        <v>3.5000000000000017E-2</v>
      </c>
      <c r="G23"/>
      <c r="I23" s="1">
        <v>16</v>
      </c>
      <c r="J23" s="41">
        <v>0.66700000000000004</v>
      </c>
      <c r="K23" s="49">
        <v>0.66700000000000004</v>
      </c>
      <c r="L23" s="49">
        <v>0.66700000000000004</v>
      </c>
    </row>
    <row r="24" spans="3:12" s="1" customFormat="1" x14ac:dyDescent="0.25">
      <c r="C24" s="43">
        <v>18</v>
      </c>
      <c r="D24" s="41">
        <v>3.7000000000000019E-2</v>
      </c>
      <c r="G24"/>
      <c r="I24" s="1">
        <v>17</v>
      </c>
      <c r="J24" s="41">
        <v>0.70800000000000007</v>
      </c>
      <c r="K24" s="49">
        <v>0.70800000000000007</v>
      </c>
      <c r="L24" s="49">
        <v>0.70800000000000007</v>
      </c>
    </row>
    <row r="25" spans="3:12" s="1" customFormat="1" x14ac:dyDescent="0.25">
      <c r="C25" s="43">
        <v>19</v>
      </c>
      <c r="D25" s="41">
        <v>0.04</v>
      </c>
      <c r="G25"/>
      <c r="I25" s="1">
        <v>18</v>
      </c>
      <c r="J25" s="41">
        <v>0.75000000000000011</v>
      </c>
      <c r="K25" s="49">
        <v>0.75000000000000011</v>
      </c>
      <c r="L25" s="49">
        <v>0.75000000000000011</v>
      </c>
    </row>
    <row r="26" spans="3:12" s="1" customFormat="1" x14ac:dyDescent="0.25">
      <c r="C26" s="43">
        <v>20</v>
      </c>
      <c r="D26" s="41">
        <v>4.2000000000000003E-2</v>
      </c>
      <c r="G26"/>
      <c r="I26" s="1">
        <v>19</v>
      </c>
      <c r="J26" s="41">
        <v>0.79200000000000015</v>
      </c>
      <c r="K26" s="49">
        <v>0.79200000000000015</v>
      </c>
      <c r="L26" s="49">
        <v>0.79200000000000015</v>
      </c>
    </row>
    <row r="27" spans="3:12" s="1" customFormat="1" x14ac:dyDescent="0.25">
      <c r="C27" s="43">
        <v>21</v>
      </c>
      <c r="D27" s="41">
        <v>4.4000000000000004E-2</v>
      </c>
      <c r="G27"/>
      <c r="I27" s="1">
        <v>20</v>
      </c>
      <c r="J27" s="41">
        <v>0.83300000000000018</v>
      </c>
      <c r="K27" s="49">
        <v>0.83300000000000018</v>
      </c>
      <c r="L27" s="49">
        <v>0.83300000000000018</v>
      </c>
    </row>
    <row r="28" spans="3:12" s="1" customFormat="1" x14ac:dyDescent="0.25">
      <c r="C28" s="43">
        <v>22</v>
      </c>
      <c r="D28" s="41">
        <v>4.6000000000000006E-2</v>
      </c>
      <c r="G28"/>
      <c r="I28" s="1">
        <v>21</v>
      </c>
      <c r="J28" s="41">
        <v>0.87500000000000022</v>
      </c>
      <c r="K28" s="49">
        <v>0.87500000000000022</v>
      </c>
      <c r="L28" s="49">
        <v>0.87500000000000022</v>
      </c>
    </row>
    <row r="29" spans="3:12" s="1" customFormat="1" x14ac:dyDescent="0.25">
      <c r="C29" s="43">
        <v>23</v>
      </c>
      <c r="D29" s="41">
        <v>4.8000000000000008E-2</v>
      </c>
      <c r="G29"/>
      <c r="I29" s="1">
        <v>22</v>
      </c>
      <c r="J29" s="41">
        <v>0.91700000000000026</v>
      </c>
      <c r="K29" s="49">
        <v>0.91700000000000026</v>
      </c>
      <c r="L29" s="49">
        <v>0.91700000000000026</v>
      </c>
    </row>
    <row r="30" spans="3:12" s="1" customFormat="1" x14ac:dyDescent="0.25">
      <c r="C30" s="43">
        <v>24</v>
      </c>
      <c r="D30" s="41">
        <v>5.000000000000001E-2</v>
      </c>
      <c r="G30"/>
      <c r="I30" s="1">
        <v>23</v>
      </c>
      <c r="J30" s="41">
        <v>0.9580000000000003</v>
      </c>
      <c r="K30" s="49">
        <v>0.9580000000000003</v>
      </c>
      <c r="L30" s="49">
        <v>0.9580000000000003</v>
      </c>
    </row>
    <row r="31" spans="3:12" s="1" customFormat="1" x14ac:dyDescent="0.25">
      <c r="C31" s="43">
        <v>25</v>
      </c>
      <c r="D31" s="41">
        <v>5.2000000000000011E-2</v>
      </c>
      <c r="G31"/>
      <c r="I31" s="1">
        <v>24</v>
      </c>
      <c r="J31" s="41">
        <v>1.0000000000000002</v>
      </c>
      <c r="K31" s="49">
        <v>1.0000000000000002</v>
      </c>
      <c r="L31" s="49">
        <v>1.0000000000000002</v>
      </c>
    </row>
    <row r="32" spans="3:12" s="1" customFormat="1" x14ac:dyDescent="0.25">
      <c r="C32" s="43">
        <v>26</v>
      </c>
      <c r="D32" s="41">
        <v>5.4000000000000013E-2</v>
      </c>
      <c r="G32"/>
      <c r="I32" s="1">
        <v>25</v>
      </c>
      <c r="J32" s="41">
        <v>1.0420000000000003</v>
      </c>
      <c r="K32" s="49">
        <v>1.0420000000000003</v>
      </c>
      <c r="L32" s="49">
        <v>1.0420000000000003</v>
      </c>
    </row>
    <row r="33" spans="3:12" s="1" customFormat="1" x14ac:dyDescent="0.25">
      <c r="C33" s="43">
        <v>27</v>
      </c>
      <c r="D33" s="41">
        <v>5.6000000000000015E-2</v>
      </c>
      <c r="G33"/>
      <c r="I33" s="1">
        <v>26</v>
      </c>
      <c r="J33" s="41">
        <v>1.0830000000000002</v>
      </c>
      <c r="K33" s="49">
        <v>1.0830000000000002</v>
      </c>
      <c r="L33" s="49">
        <v>1.0830000000000002</v>
      </c>
    </row>
    <row r="34" spans="3:12" s="1" customFormat="1" x14ac:dyDescent="0.25">
      <c r="C34" s="43">
        <v>28</v>
      </c>
      <c r="D34" s="41">
        <v>5.8000000000000017E-2</v>
      </c>
      <c r="G34"/>
      <c r="I34" s="1">
        <v>27</v>
      </c>
      <c r="J34" s="41">
        <v>1.1250000000000002</v>
      </c>
      <c r="K34" s="49">
        <v>1.1250000000000002</v>
      </c>
      <c r="L34" s="49">
        <v>1.1250000000000002</v>
      </c>
    </row>
    <row r="35" spans="3:12" s="1" customFormat="1" x14ac:dyDescent="0.25">
      <c r="C35" s="43">
        <v>29</v>
      </c>
      <c r="D35" s="41">
        <v>6.0000000000000019E-2</v>
      </c>
      <c r="G35"/>
      <c r="I35" s="1">
        <v>28</v>
      </c>
      <c r="J35" s="41">
        <v>1.1670000000000003</v>
      </c>
      <c r="K35" s="49">
        <v>1.1670000000000003</v>
      </c>
      <c r="L35" s="49">
        <v>1.1670000000000003</v>
      </c>
    </row>
    <row r="36" spans="3:12" s="1" customFormat="1" x14ac:dyDescent="0.25">
      <c r="C36" s="43">
        <v>30</v>
      </c>
      <c r="D36" s="41">
        <v>6.200000000000002E-2</v>
      </c>
      <c r="G36"/>
      <c r="I36" s="1">
        <v>29</v>
      </c>
      <c r="J36" s="41">
        <v>1.2080000000000002</v>
      </c>
      <c r="K36" s="49">
        <v>1.2080000000000002</v>
      </c>
      <c r="L36" s="49">
        <v>1.2080000000000002</v>
      </c>
    </row>
    <row r="37" spans="3:12" s="1" customFormat="1" x14ac:dyDescent="0.25">
      <c r="C37" s="43">
        <v>31</v>
      </c>
      <c r="D37" s="41">
        <v>6.5000000000000002E-2</v>
      </c>
      <c r="G37"/>
      <c r="I37" s="1">
        <v>30</v>
      </c>
      <c r="J37" s="41">
        <v>1.2500000000000002</v>
      </c>
      <c r="K37" s="49">
        <v>1.2500000000000002</v>
      </c>
      <c r="L37" s="49">
        <v>1.2500000000000002</v>
      </c>
    </row>
    <row r="38" spans="3:12" s="1" customFormat="1" x14ac:dyDescent="0.25">
      <c r="C38" s="43">
        <v>32</v>
      </c>
      <c r="D38" s="41">
        <v>6.7000000000000004E-2</v>
      </c>
      <c r="G38"/>
    </row>
    <row r="39" spans="3:12" s="1" customFormat="1" x14ac:dyDescent="0.25">
      <c r="C39" s="43">
        <v>33</v>
      </c>
      <c r="D39" s="41">
        <v>6.9000000000000006E-2</v>
      </c>
      <c r="G39"/>
    </row>
    <row r="40" spans="3:12" s="1" customFormat="1" x14ac:dyDescent="0.25">
      <c r="C40" s="43">
        <v>34</v>
      </c>
      <c r="D40" s="41">
        <v>7.1000000000000008E-2</v>
      </c>
      <c r="G40"/>
    </row>
    <row r="41" spans="3:12" s="1" customFormat="1" x14ac:dyDescent="0.25">
      <c r="C41" s="43">
        <v>35</v>
      </c>
      <c r="D41" s="41">
        <v>7.3000000000000009E-2</v>
      </c>
      <c r="G41"/>
    </row>
    <row r="42" spans="3:12" s="1" customFormat="1" x14ac:dyDescent="0.25">
      <c r="C42" s="43">
        <v>36</v>
      </c>
      <c r="D42" s="41">
        <v>7.5000000000000011E-2</v>
      </c>
      <c r="G42"/>
    </row>
    <row r="43" spans="3:12" s="1" customFormat="1" x14ac:dyDescent="0.25">
      <c r="C43" s="43">
        <v>37</v>
      </c>
      <c r="D43" s="41">
        <v>7.7000000000000013E-2</v>
      </c>
      <c r="G43"/>
    </row>
    <row r="44" spans="3:12" s="1" customFormat="1" x14ac:dyDescent="0.25">
      <c r="C44" s="43">
        <v>38</v>
      </c>
      <c r="D44" s="41">
        <v>7.9000000000000015E-2</v>
      </c>
      <c r="G44"/>
    </row>
    <row r="45" spans="3:12" s="1" customFormat="1" x14ac:dyDescent="0.25">
      <c r="C45" s="43">
        <v>39</v>
      </c>
      <c r="D45" s="41">
        <v>8.1000000000000016E-2</v>
      </c>
      <c r="G45"/>
    </row>
    <row r="46" spans="3:12" s="1" customFormat="1" x14ac:dyDescent="0.25">
      <c r="C46" s="43">
        <v>40</v>
      </c>
      <c r="D46" s="41">
        <v>8.3000000000000018E-2</v>
      </c>
      <c r="G46"/>
    </row>
    <row r="47" spans="3:12" s="1" customFormat="1" x14ac:dyDescent="0.25">
      <c r="C47" s="43">
        <v>41</v>
      </c>
      <c r="D47" s="41">
        <v>8.500000000000002E-2</v>
      </c>
      <c r="G47"/>
    </row>
    <row r="48" spans="3:12" s="1" customFormat="1" x14ac:dyDescent="0.25">
      <c r="C48" s="43">
        <v>42</v>
      </c>
      <c r="D48" s="41">
        <v>8.7000000000000022E-2</v>
      </c>
      <c r="G48"/>
    </row>
    <row r="49" spans="3:7" s="1" customFormat="1" x14ac:dyDescent="0.25">
      <c r="C49" s="43">
        <v>43</v>
      </c>
      <c r="D49" s="41">
        <v>0.09</v>
      </c>
      <c r="G49"/>
    </row>
    <row r="50" spans="3:7" s="1" customFormat="1" x14ac:dyDescent="0.25">
      <c r="C50" s="43">
        <v>44</v>
      </c>
      <c r="D50" s="41">
        <v>9.1999999999999998E-2</v>
      </c>
      <c r="G50"/>
    </row>
    <row r="51" spans="3:7" s="1" customFormat="1" x14ac:dyDescent="0.25">
      <c r="C51" s="43">
        <v>45</v>
      </c>
      <c r="D51" s="41">
        <v>9.4E-2</v>
      </c>
      <c r="G51"/>
    </row>
    <row r="52" spans="3:7" s="1" customFormat="1" x14ac:dyDescent="0.25">
      <c r="C52" s="43">
        <v>46</v>
      </c>
      <c r="D52" s="41">
        <v>9.6000000000000002E-2</v>
      </c>
      <c r="G52"/>
    </row>
    <row r="53" spans="3:7" s="1" customFormat="1" x14ac:dyDescent="0.25">
      <c r="C53" s="43">
        <v>47</v>
      </c>
      <c r="D53" s="41">
        <v>9.8000000000000004E-2</v>
      </c>
      <c r="G53"/>
    </row>
    <row r="54" spans="3:7" s="1" customFormat="1" x14ac:dyDescent="0.25">
      <c r="C54" s="43">
        <v>48</v>
      </c>
      <c r="D54" s="41">
        <v>0.1</v>
      </c>
      <c r="G54"/>
    </row>
    <row r="55" spans="3:7" s="1" customFormat="1" x14ac:dyDescent="0.25">
      <c r="C55" s="43">
        <v>49</v>
      </c>
      <c r="D55" s="41">
        <v>0.10200000000000001</v>
      </c>
      <c r="G55"/>
    </row>
    <row r="56" spans="3:7" s="1" customFormat="1" x14ac:dyDescent="0.25">
      <c r="C56" s="43">
        <v>50</v>
      </c>
      <c r="D56" s="41">
        <v>0.10400000000000001</v>
      </c>
      <c r="G56"/>
    </row>
    <row r="57" spans="3:7" s="1" customFormat="1" x14ac:dyDescent="0.25">
      <c r="C57" s="43">
        <v>51</v>
      </c>
      <c r="D57" s="41">
        <v>0.10600000000000001</v>
      </c>
      <c r="G57"/>
    </row>
    <row r="58" spans="3:7" s="1" customFormat="1" x14ac:dyDescent="0.25">
      <c r="C58" s="43">
        <v>52</v>
      </c>
      <c r="D58" s="41">
        <v>0.10800000000000001</v>
      </c>
      <c r="G58"/>
    </row>
    <row r="59" spans="3:7" s="1" customFormat="1" x14ac:dyDescent="0.25">
      <c r="C59" s="43">
        <v>53</v>
      </c>
      <c r="D59" s="41">
        <v>0.11000000000000001</v>
      </c>
      <c r="G59"/>
    </row>
    <row r="60" spans="3:7" s="1" customFormat="1" x14ac:dyDescent="0.25">
      <c r="C60" s="43">
        <v>54</v>
      </c>
      <c r="D60" s="41">
        <v>0.11200000000000002</v>
      </c>
      <c r="G60"/>
    </row>
    <row r="61" spans="3:7" s="1" customFormat="1" x14ac:dyDescent="0.25">
      <c r="C61" s="43">
        <v>55</v>
      </c>
      <c r="D61" s="41">
        <v>0.115</v>
      </c>
      <c r="G61"/>
    </row>
    <row r="62" spans="3:7" s="1" customFormat="1" x14ac:dyDescent="0.25">
      <c r="C62" s="43">
        <v>56</v>
      </c>
      <c r="D62" s="41">
        <v>0.11700000000000001</v>
      </c>
      <c r="G62"/>
    </row>
    <row r="63" spans="3:7" s="1" customFormat="1" x14ac:dyDescent="0.25">
      <c r="C63" s="43">
        <v>57</v>
      </c>
      <c r="D63" s="41">
        <v>0.11900000000000001</v>
      </c>
      <c r="G63"/>
    </row>
    <row r="64" spans="3:7" s="1" customFormat="1" x14ac:dyDescent="0.25">
      <c r="C64" s="43">
        <v>58</v>
      </c>
      <c r="D64" s="41">
        <v>0.12100000000000001</v>
      </c>
      <c r="G64"/>
    </row>
    <row r="65" spans="3:12" s="1" customFormat="1" x14ac:dyDescent="0.25">
      <c r="C65" s="43">
        <v>59</v>
      </c>
      <c r="D65" s="41">
        <v>0.12300000000000001</v>
      </c>
      <c r="G65"/>
    </row>
    <row r="66" spans="3:12" s="1" customFormat="1" x14ac:dyDescent="0.25">
      <c r="C66" s="43">
        <v>60</v>
      </c>
      <c r="D66" s="41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2022-10-18T08:11:42Z</cp:lastPrinted>
  <dcterms:created xsi:type="dcterms:W3CDTF">2022-10-17T03:06:03Z</dcterms:created>
  <dcterms:modified xsi:type="dcterms:W3CDTF">2023-04-12T07:18:04Z</dcterms:modified>
</cp:coreProperties>
</file>