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B912CC80-1B5A-436D-BEB3-2871E596F3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1" l="1"/>
  <c r="M87" i="1"/>
  <c r="M88" i="1"/>
  <c r="M89" i="1"/>
  <c r="A86" i="1"/>
  <c r="A87" i="1"/>
  <c r="A88" i="1"/>
  <c r="A89" i="1"/>
  <c r="H86" i="1"/>
  <c r="H87" i="1"/>
  <c r="H88" i="1"/>
  <c r="H89" i="1"/>
  <c r="Q86" i="1"/>
  <c r="S86" i="1" s="1"/>
  <c r="Q87" i="1"/>
  <c r="S87" i="1" s="1"/>
  <c r="Q88" i="1"/>
  <c r="S88" i="1" s="1"/>
  <c r="Q89" i="1"/>
  <c r="S89" i="1" s="1"/>
  <c r="A84" i="1"/>
  <c r="A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<sst xmlns="http://schemas.openxmlformats.org/spreadsheetml/2006/main" count="762" uniqueCount="329">
  <si>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</si>
  <si>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</si>
  <si>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</si>
  <si>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</si>
  <si>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</si>
  <si>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</si>
  <si>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</si>
  <si>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</si>
  <si>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</si>
  <si>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</si>
  <si>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</si>
  <si>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</si>
  <si>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</si>
  <si>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</si>
  <si>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</si>
  <si>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</si>
  <si>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</si>
  <si>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</si>
  <si>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</si>
  <si>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</si>
  <si>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</si>
  <si>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</si>
  <si>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</si>
  <si>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</si>
  <si>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</si>
  <si>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</si>
  <si>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</si>
  <si>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</si>
  <si>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</si>
  <si>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</si>
  <si>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</si>
  <si>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</si>
  <si>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</si>
  <si>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</si>
  <si>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</si>
  <si>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</si>
  <si>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</si>
  <si>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</si>
  <si>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</si>
  <si>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</si>
  <si>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</si>
  <si>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</si>
  <si>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</si>
  <si>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</si>
  <si>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</si>
  <si>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</si>
  <si>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</si>
  <si>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</si>
  <si>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</si>
  <si>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</si>
  <si>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</si>
  <si>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</si>
  <si>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</si>
  <si>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</si>
  <si>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</si>
  <si>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</si>
  <si>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</si>
  <si>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</si>
  <si>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</si>
  <si>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</si>
  <si>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</si>
  <si>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</si>
  <si>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</si>
  <si>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</si>
  <si>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</si>
  <si>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</si>
  <si>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</si>
  <si>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</si>
  <si>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</si>
  <si>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</si>
  <si>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</si>
  <si>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</si>
  <si>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</si>
  <si>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</si>
  <si>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</si>
  <si>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</si>
  <si>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</si>
  <si>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</si>
  <si>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</si>
  <si>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</si>
  <si>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</si>
  <si>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</si>
  <si>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</si>
  <si>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</si>
  <si>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</si>
  <si>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</si>
  <si>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</si>
  <si>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</si>
  <si>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</si>
  <si>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</si>
  <si>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</si>
  <si>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</si>
  <si>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</si>
  <si>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</si>
  <si>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</si>
  <si>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</si>
  <si>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</si>
  <si>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</si>
  <si>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</si>
  <si>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</si>
  <si>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</si>
  <si>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</si>
  <si>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</si>
  <si>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</si>
  <si>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</si>
  <si>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</si>
  <si>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</si>
  <si>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</si>
  <si>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</si>
  <si>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</si>
  <si>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</si>
  <si>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</si>
  <si>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</si>
  <si>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</si>
  <si>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</si>
  <si>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</si>
  <si>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</si>
  <si>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</si>
  <si>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</si>
  <si>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</si>
  <si>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</si>
  <si>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</si>
  <si>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</si>
  <si>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</si>
  <si>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</si>
  <si>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</si>
  <si>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</si>
  <si>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</si>
  <si>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</si>
  <si>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</si>
  <si>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</si>
  <si>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</si>
  <si>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</si>
  <si>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</si>
  <si>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</si>
  <si>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</si>
  <si>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</si>
  <si>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</si>
  <si>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</si>
  <si>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</si>
  <si>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</si>
  <si>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</si>
  <si>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</si>
  <si>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</si>
  <si>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</si>
  <si>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</si>
  <si>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</si>
  <si>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</si>
  <si>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</si>
  <si>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</si>
  <si>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</si>
  <si>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</si>
  <si>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</si>
  <si>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</si>
  <si>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</si>
  <si>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</si>
  <si>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</si>
  <si>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</si>
  <si>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</si>
  <si>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</si>
  <si>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</si>
  <si>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</si>
  <si>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</si>
  <si>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</si>
  <si>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</si>
  <si>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</si>
  <si>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</si>
  <si>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</si>
  <si>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</si>
  <si>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</si>
  <si>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</si>
  <si>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</si>
  <si>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</si>
  <si>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</si>
  <si>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</si>
  <si>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</si>
  <si>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</si>
  <si>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</si>
  <si>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</si>
  <si>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</si>
  <si>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</si>
  <si>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</si>
  <si>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</si>
  <si>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</si>
  <si>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</si>
  <si>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</si>
  <si>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</si>
  <si>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</si>
  <si>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</si>
  <si>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</si>
  <si>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</si>
  <si>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</si>
  <si>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</si>
  <si>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</si>
  <si>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</si>
  <si>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</si>
  <si>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</si>
  <si>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</si>
  <si>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</si>
  <si>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</si>
  <si>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</si>
  <si>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</si>
  <si>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</si>
  <si>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</si>
  <si>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</si>
  <si>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</si>
  <si>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</si>
  <si>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</si>
  <si>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</si>
  <si>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</si>
  <si>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</si>
  <si>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</si>
  <si>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</si>
  <si>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</si>
  <si>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</si>
  <si>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</si>
  <si>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</si>
  <si>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</si>
  <si>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</si>
  <si>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</si>
  <si>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</si>
  <si>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</si>
  <si>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</si>
  <si>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</si>
  <si>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</si>
  <si>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</si>
  <si>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</si>
  <si>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</si>
  <si>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</si>
  <si>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</si>
  <si>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</si>
  <si>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</si>
  <si>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</si>
  <si>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</si>
  <si>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</si>
  <si>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</si>
  <si>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</si>
  <si>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</si>
  <si>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</si>
  <si>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</si>
  <si>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</si>
  <si>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</si>
  <si>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</si>
  <si>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</si>
  <si>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</si>
  <si>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</si>
  <si>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</si>
  <si>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</si>
  <si>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</si>
  <si>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</si>
  <si>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</si>
  <si>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</si>
  <si>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</si>
  <si>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</si>
  <si>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</si>
  <si>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</si>
  <si>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</si>
  <si>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</si>
  <si>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</si>
  <si>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</si>
  <si>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</si>
  <si>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</si>
  <si>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</si>
  <si>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</si>
  <si>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</si>
  <si>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</si>
  <si>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</si>
  <si>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</si>
  <si>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</si>
  <si>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</si>
  <si>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</si>
  <si>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</si>
  <si>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</si>
  <si>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</si>
  <si>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</si>
  <si>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</si>
  <si>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</si>
  <si>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</si>
  <si>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</si>
  <si>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</si>
  <si>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</si>
  <si>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</si>
  <si>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</si>
  <si>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</si>
  <si>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</si>
  <si>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</si>
  <si>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</si>
  <si>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</si>
  <si>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</si>
  <si>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</si>
  <si>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</si>
  <si>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</si>
  <si>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</si>
  <si>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</si>
  <si>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</si>
  <si>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</si>
  <si>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</si>
  <si>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</si>
  <si>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</si>
  <si>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</si>
  <si>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</si>
  <si>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</si>
  <si>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</si>
  <si>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</si>
  <si>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</si>
  <si>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</si>
  <si>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</si>
  <si>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</si>
  <si>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</si>
  <si>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</si>
  <si>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</si>
  <si>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</si>
  <si>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</si>
  <si>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</si>
  <si>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SUMAGUI</t>
  </si>
  <si>
    <t>FELICITAS</t>
  </si>
  <si>
    <t>her Compulsory retirement</t>
  </si>
  <si>
    <t>Office of The City Mayor Community Affairs Division</t>
  </si>
  <si>
    <t>Office of the City Engineer(Parks &amp; Plaza Div) detailed at Picnic Grove</t>
  </si>
  <si>
    <t xml:space="preserve"> TERESITA</t>
  </si>
  <si>
    <t>ABAJETO</t>
  </si>
  <si>
    <t xml:space="preserve"> HANNABELLE</t>
  </si>
  <si>
    <t xml:space="preserve"> ARNOLD DEEJAY</t>
  </si>
  <si>
    <t>EBARDO</t>
  </si>
  <si>
    <t xml:space="preserve"> IVY</t>
  </si>
  <si>
    <t>MARGES</t>
  </si>
  <si>
    <t xml:space="preserve"> RUBEN</t>
  </si>
  <si>
    <t xml:space="preserve"> RENE ROSE</t>
  </si>
  <si>
    <r>
      <t>RI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</si>
</sst>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9" totalsRowShown="0" headerRowDxfId="17">
  <autoFilter ref="A1:U89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A66" workbookViewId="0">
      <selection activeCell="F87" sqref="F87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  <c r="U43" t="s">
        <v>276</v>
      </c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1" x14ac:dyDescent="0.3">
      <c r="A81" s="2">
        <f>IF(ISBLANK(Table1[[#This Row],[DATE CREATED]]),"",A80+1)</f>
        <v>80</v>
      </c>
      <c r="B81" s="4">
        <v>45118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318</v>
      </c>
      <c r="K81" s="8">
        <v>32340</v>
      </c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  <c r="U81" s="9" t="s">
        <v>276</v>
      </c>
    </row>
    <row r="82" spans="1:21" x14ac:dyDescent="0.3">
      <c r="A82" s="2">
        <f>IF(ISBLANK(Table1[[#This Row],[DATE CREATED]]),"",A81+1)</f>
        <v>81</v>
      </c>
      <c r="B82" s="4">
        <v>45118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317</v>
      </c>
      <c r="K82" s="8">
        <v>30851</v>
      </c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s="1" t="s">
        <v>316</v>
      </c>
      <c r="U82" s="9" t="s">
        <v>276</v>
      </c>
    </row>
    <row r="83" spans="1:21" x14ac:dyDescent="0.3">
      <c r="A83" s="2">
        <f>IF(ISBLANK(Table1[[#This Row],[DATE CREATED]]),"",A82+1)</f>
        <v>82</v>
      </c>
      <c r="B83" s="4">
        <v>45112</v>
      </c>
      <c r="C83" s="2" t="s">
        <v>28</v>
      </c>
      <c r="D83" s="1" t="s">
        <v>21</v>
      </c>
      <c r="E83" s="1" t="s">
        <v>314</v>
      </c>
      <c r="F83" s="1" t="s">
        <v>315</v>
      </c>
      <c r="G83" s="1" t="s">
        <v>108</v>
      </c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FELICITAS M. SUMAGUI</v>
      </c>
      <c r="I83" t="s">
        <v>208</v>
      </c>
      <c r="J83" t="s">
        <v>234</v>
      </c>
      <c r="K83" s="8">
        <v>37935</v>
      </c>
      <c r="L83" s="8">
        <v>45007</v>
      </c>
      <c r="M83" s="8">
        <f>IF(ISBLANK(Table1[[#This Row],[LASTDAY OF SERVICE]]),"---",Table1[[#This Row],[LASTDAY OF SERVICE]]+1)</f>
        <v>45008</v>
      </c>
      <c r="N83" s="5">
        <v>11814</v>
      </c>
      <c r="O83" s="7">
        <v>53.457999999999998</v>
      </c>
      <c r="P83" s="7">
        <v>67.457999999999998</v>
      </c>
      <c r="Q83" s="7">
        <f>SUM(Table1[[#This Row],[VACATION LEAVE]:[SICK LEAVE]])</f>
        <v>120.916</v>
      </c>
      <c r="R83" s="1">
        <v>4.8192699999999998E-2</v>
      </c>
      <c r="S83" s="6">
        <f>IF(ISBLANK(Table1[[#This Row],[MONTHLY SALARY]]),"-------",PRODUCT(N83,Q83:R83))</f>
        <v>68843.350214944803</v>
      </c>
      <c r="T83" s="1" t="s">
        <v>316</v>
      </c>
      <c r="U83" s="9" t="s">
        <v>276</v>
      </c>
    </row>
    <row r="84" spans="1:21" x14ac:dyDescent="0.3">
      <c r="A84" s="2">
        <f>IF(ISBLANK(Table1[[#This Row],[DATE CREATED]]),"",A83+1)</f>
        <v>83</v>
      </c>
      <c r="B84" s="4">
        <v>45142</v>
      </c>
      <c r="C84" s="2" t="s">
        <v>28</v>
      </c>
      <c r="D84" s="1" t="s">
        <v>21</v>
      </c>
      <c r="E84" s="1" t="s">
        <v>328</v>
      </c>
      <c r="F84" s="1" t="s">
        <v>319</v>
      </c>
      <c r="G84" s="1" t="s">
        <v>110</v>
      </c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TERESITA P. RIÑO</v>
      </c>
      <c r="I84" t="s">
        <v>208</v>
      </c>
      <c r="J84" t="s">
        <v>260</v>
      </c>
      <c r="K84" s="8">
        <v>42552</v>
      </c>
      <c r="L84" s="8">
        <v>44742</v>
      </c>
      <c r="M84" s="8">
        <f>IF(ISBLANK(Table1[[#This Row],[LASTDAY OF SERVICE]]),"---",Table1[[#This Row],[LASTDAY OF SERVICE]]+1)</f>
        <v>44743</v>
      </c>
      <c r="N84" s="5">
        <v>11814</v>
      </c>
      <c r="O84" s="7">
        <v>47.5</v>
      </c>
      <c r="P84" s="7">
        <v>67.5</v>
      </c>
      <c r="Q84" s="7">
        <f>SUM(Table1[[#This Row],[VACATION LEAVE]:[SICK LEAVE]])</f>
        <v>115</v>
      </c>
      <c r="R84" s="1">
        <v>4.8192699999999998E-2</v>
      </c>
      <c r="S84" s="6">
        <f>IF(ISBLANK(Table1[[#This Row],[MONTHLY SALARY]]),"-------",PRODUCT(N84,Q84:R84))</f>
        <v>65475.084146999994</v>
      </c>
      <c r="T84" s="1" t="s">
        <v>301</v>
      </c>
    </row>
    <row r="85" spans="1:21" x14ac:dyDescent="0.3">
      <c r="A85" s="2">
        <f>IF(ISBLANK(Table1[[#This Row],[DATE CREATED]]),"",A84+1)</f>
        <v>84</v>
      </c>
      <c r="B85" s="4">
        <v>45142</v>
      </c>
      <c r="C85" s="2" t="s">
        <v>28</v>
      </c>
      <c r="D85" s="1" t="s">
        <v>21</v>
      </c>
      <c r="E85" s="1" t="s">
        <v>320</v>
      </c>
      <c r="F85" s="1" t="s">
        <v>321</v>
      </c>
      <c r="G85" s="1" t="s">
        <v>148</v>
      </c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HANNABELLE E. ABAJETO</v>
      </c>
      <c r="I85" t="s">
        <v>208</v>
      </c>
      <c r="J85" t="s">
        <v>260</v>
      </c>
      <c r="K85" s="8">
        <v>42767</v>
      </c>
      <c r="L85" s="8">
        <v>44742</v>
      </c>
      <c r="M85" s="8">
        <f>IF(ISBLANK(Table1[[#This Row],[LASTDAY OF SERVICE]]),"---",Table1[[#This Row],[LASTDAY OF SERVICE]]+1)</f>
        <v>44743</v>
      </c>
      <c r="N85" s="5">
        <v>11814</v>
      </c>
      <c r="O85" s="7">
        <v>47.5</v>
      </c>
      <c r="P85" s="7">
        <v>67.5</v>
      </c>
      <c r="Q85" s="7">
        <f>SUM(Table1[[#This Row],[VACATION LEAVE]:[SICK LEAVE]])</f>
        <v>115</v>
      </c>
      <c r="R85" s="1">
        <v>4.8192699999999998E-2</v>
      </c>
      <c r="S85" s="6">
        <f>IF(ISBLANK(Table1[[#This Row],[MONTHLY SALARY]]),"-------",PRODUCT(N85,Q85:R85))</f>
        <v>65475.084146999994</v>
      </c>
      <c r="T85" s="1" t="s">
        <v>301</v>
      </c>
    </row>
    <row r="86" spans="1:21" s="15" customFormat="1" x14ac:dyDescent="0.3">
      <c r="A86" s="11">
        <f>IF(ISBLANK(Table1[[#This Row],[DATE CREATED]]),"",A85+1)</f>
        <v>85</v>
      </c>
      <c r="B86" s="12">
        <v>45142</v>
      </c>
      <c r="C86" s="11" t="s">
        <v>274</v>
      </c>
      <c r="D86" s="13" t="s">
        <v>23</v>
      </c>
      <c r="E86" s="13" t="s">
        <v>34</v>
      </c>
      <c r="F86" s="13" t="s">
        <v>322</v>
      </c>
      <c r="G86" s="13" t="s">
        <v>102</v>
      </c>
      <c r="H86" s="14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ARNOLD DEEJAY S. DIMAPILIS</v>
      </c>
      <c r="I86" s="15" t="s">
        <v>208</v>
      </c>
      <c r="J86" s="15" t="s">
        <v>260</v>
      </c>
      <c r="K86" s="16">
        <v>42552</v>
      </c>
      <c r="L86" s="16">
        <v>44742</v>
      </c>
      <c r="M86" s="16">
        <f>IF(ISBLANK(Table1[[#This Row],[LASTDAY OF SERVICE]]),"---",Table1[[#This Row],[LASTDAY OF SERVICE]]+1)</f>
        <v>44743</v>
      </c>
      <c r="N86" s="17">
        <v>11814</v>
      </c>
      <c r="O86" s="18">
        <v>47.5</v>
      </c>
      <c r="P86" s="18">
        <v>67.5</v>
      </c>
      <c r="Q86" s="18">
        <f>SUM(Table1[[#This Row],[VACATION LEAVE]:[SICK LEAVE]])</f>
        <v>115</v>
      </c>
      <c r="R86" s="13">
        <v>4.8192699999999998E-2</v>
      </c>
      <c r="S86" s="19">
        <f>IF(ISBLANK(Table1[[#This Row],[MONTHLY SALARY]]),"-------",PRODUCT(N86,Q86:R86))</f>
        <v>65475.084146999994</v>
      </c>
      <c r="T86" s="13" t="s">
        <v>300</v>
      </c>
    </row>
    <row r="87" spans="1:21" s="15" customFormat="1" x14ac:dyDescent="0.3">
      <c r="A87" s="11">
        <f>IF(ISBLANK(Table1[[#This Row],[DATE CREATED]]),"",A86+1)</f>
        <v>86</v>
      </c>
      <c r="B87" s="12">
        <v>45142</v>
      </c>
      <c r="C87" s="11" t="s">
        <v>28</v>
      </c>
      <c r="D87" s="13" t="s">
        <v>21</v>
      </c>
      <c r="E87" s="13" t="s">
        <v>323</v>
      </c>
      <c r="F87" s="13" t="s">
        <v>324</v>
      </c>
      <c r="G87" s="13" t="s">
        <v>99</v>
      </c>
      <c r="H87" s="14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IVY B. EBARDO</v>
      </c>
      <c r="I87" s="15" t="s">
        <v>208</v>
      </c>
      <c r="J87" s="15" t="s">
        <v>260</v>
      </c>
      <c r="K87" s="16">
        <v>42857</v>
      </c>
      <c r="L87" s="16">
        <v>44742</v>
      </c>
      <c r="M87" s="16">
        <f>IF(ISBLANK(Table1[[#This Row],[LASTDAY OF SERVICE]]),"---",Table1[[#This Row],[LASTDAY OF SERVICE]]+1)</f>
        <v>44743</v>
      </c>
      <c r="N87" s="17">
        <v>11814</v>
      </c>
      <c r="O87" s="18">
        <v>47.5</v>
      </c>
      <c r="P87" s="18">
        <v>67.5</v>
      </c>
      <c r="Q87" s="18">
        <f>SUM(Table1[[#This Row],[VACATION LEAVE]:[SICK LEAVE]])</f>
        <v>115</v>
      </c>
      <c r="R87" s="13">
        <v>4.8192699999999998E-2</v>
      </c>
      <c r="S87" s="19">
        <f>IF(ISBLANK(Table1[[#This Row],[MONTHLY SALARY]]),"-------",PRODUCT(N87,Q87:R87))</f>
        <v>65475.084146999994</v>
      </c>
      <c r="T87" s="13" t="s">
        <v>301</v>
      </c>
    </row>
    <row r="88" spans="1:21" s="15" customFormat="1" x14ac:dyDescent="0.3">
      <c r="A88" s="11">
        <f>IF(ISBLANK(Table1[[#This Row],[DATE CREATED]]),"",A87+1)</f>
        <v>87</v>
      </c>
      <c r="B88" s="12">
        <v>45142</v>
      </c>
      <c r="C88" s="11" t="s">
        <v>274</v>
      </c>
      <c r="D88" s="13" t="s">
        <v>23</v>
      </c>
      <c r="E88" s="13" t="s">
        <v>325</v>
      </c>
      <c r="F88" s="13" t="s">
        <v>326</v>
      </c>
      <c r="G88" s="13" t="s">
        <v>104</v>
      </c>
      <c r="H88" s="14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RUBEN C. MARGES</v>
      </c>
      <c r="I88" s="15" t="s">
        <v>208</v>
      </c>
      <c r="J88" s="15" t="s">
        <v>260</v>
      </c>
      <c r="K88" s="16">
        <v>42857</v>
      </c>
      <c r="L88" s="16">
        <v>44742</v>
      </c>
      <c r="M88" s="16">
        <f>IF(ISBLANK(Table1[[#This Row],[LASTDAY OF SERVICE]]),"---",Table1[[#This Row],[LASTDAY OF SERVICE]]+1)</f>
        <v>44743</v>
      </c>
      <c r="N88" s="17">
        <v>11814</v>
      </c>
      <c r="O88" s="18">
        <v>47.5</v>
      </c>
      <c r="P88" s="18">
        <v>67.5</v>
      </c>
      <c r="Q88" s="18">
        <f>SUM(Table1[[#This Row],[VACATION LEAVE]:[SICK LEAVE]])</f>
        <v>115</v>
      </c>
      <c r="R88" s="13">
        <v>4.8192699999999998E-2</v>
      </c>
      <c r="S88" s="19">
        <f>IF(ISBLANK(Table1[[#This Row],[MONTHLY SALARY]]),"-------",PRODUCT(N88,Q88:R88))</f>
        <v>65475.084146999994</v>
      </c>
      <c r="T88" s="13" t="s">
        <v>300</v>
      </c>
    </row>
    <row r="89" spans="1:21" x14ac:dyDescent="0.3">
      <c r="A89" s="2">
        <f>IF(ISBLANK(Table1[[#This Row],[DATE CREATED]]),"",A88+1)</f>
        <v>88</v>
      </c>
      <c r="B89" s="4">
        <v>45142</v>
      </c>
      <c r="C89" s="2" t="s">
        <v>28</v>
      </c>
      <c r="D89" s="1" t="s">
        <v>21</v>
      </c>
      <c r="E89" s="1" t="s">
        <v>44</v>
      </c>
      <c r="F89" s="1" t="s">
        <v>327</v>
      </c>
      <c r="G89" s="1" t="s">
        <v>104</v>
      </c>
      <c r="H89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RENE ROSE C. MENDOZA</v>
      </c>
      <c r="I89" t="s">
        <v>208</v>
      </c>
      <c r="J89" t="s">
        <v>260</v>
      </c>
      <c r="K89" s="8">
        <v>42552</v>
      </c>
      <c r="L89" s="8">
        <v>44742</v>
      </c>
      <c r="M89" s="8">
        <f>IF(ISBLANK(Table1[[#This Row],[LASTDAY OF SERVICE]]),"---",Table1[[#This Row],[LASTDAY OF SERVICE]]+1)</f>
        <v>44743</v>
      </c>
      <c r="N89" s="5">
        <v>11814</v>
      </c>
      <c r="O89" s="7">
        <v>47.5</v>
      </c>
      <c r="P89" s="7">
        <v>67.5</v>
      </c>
      <c r="Q89" s="7">
        <f>SUM(Table1[[#This Row],[VACATION LEAVE]:[SICK LEAVE]])</f>
        <v>115</v>
      </c>
      <c r="R89" s="1">
        <v>4.8192699999999998E-2</v>
      </c>
      <c r="S89" s="6">
        <f>IF(ISBLANK(Table1[[#This Row],[MONTHLY SALARY]]),"-------",PRODUCT(N89,Q89:R89))</f>
        <v>65475.084146999994</v>
      </c>
      <c r="T89" s="1" t="s">
        <v>301</v>
      </c>
    </row>
  </sheetData>
  <phoneticPr fontId="2" type="noConversion"/>
  <dataValidations count="2">
    <dataValidation type="list" allowBlank="1" showInputMessage="1" showErrorMessage="1" sqref="D2:D89" xr:uid="{00000000-0002-0000-0000-000000000000}">
      <formula1>"MR, MS,MRS,DR,ATTY,ENGR, HON"</formula1>
    </dataValidation>
    <dataValidation type="list" allowBlank="1" showInputMessage="1" showErrorMessage="1" sqref="C2:C89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2023-08-04T03:06:53Z</dcterms:modified>
</cp:coreProperties>
</file>