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FC18CC10-99FC-4370-9234-00BDDF3F2BE7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3" i="3"/>
  <c r="G487" i="1" l="1"/>
  <c r="G488" i="1"/>
  <c r="G489" i="1"/>
  <c r="G481" i="1"/>
  <c r="G482" i="1"/>
  <c r="G483" i="1"/>
  <c r="G477" i="1"/>
  <c r="G478" i="1"/>
  <c r="G467" i="1"/>
  <c r="G468" i="1"/>
  <c r="G464" i="1"/>
  <c r="G465" i="1"/>
  <c r="G457" i="1"/>
  <c r="G458" i="1"/>
  <c r="G448" i="1"/>
  <c r="G449" i="1"/>
  <c r="G444" i="1"/>
  <c r="G445" i="1"/>
  <c r="G422" i="1"/>
  <c r="G423" i="1"/>
  <c r="G424" i="1"/>
  <c r="G425" i="1"/>
  <c r="G419" i="1"/>
  <c r="G415" i="1"/>
  <c r="G416" i="1"/>
  <c r="G403" i="1"/>
  <c r="G404" i="1"/>
  <c r="G400" i="1"/>
  <c r="G401" i="1"/>
  <c r="G398" i="1"/>
  <c r="G395" i="1"/>
  <c r="G381" i="1"/>
  <c r="G382" i="1"/>
  <c r="G378" i="1"/>
  <c r="G379" i="1"/>
  <c r="G374" i="1"/>
  <c r="G370" i="1"/>
  <c r="G371" i="1"/>
  <c r="G368" i="1"/>
  <c r="G366" i="1"/>
  <c r="G364" i="1"/>
  <c r="G357" i="1"/>
  <c r="G358" i="1"/>
  <c r="G354" i="1"/>
  <c r="G349" i="1"/>
  <c r="G350" i="1"/>
  <c r="G346" i="1"/>
  <c r="G347" i="1"/>
  <c r="G344" i="1"/>
  <c r="G342" i="1"/>
  <c r="G340" i="1"/>
  <c r="G336" i="1"/>
  <c r="G332" i="1"/>
  <c r="G333" i="1"/>
  <c r="G331" i="1"/>
  <c r="G329" i="1"/>
  <c r="G327" i="1"/>
  <c r="G324" i="1"/>
  <c r="G325" i="1"/>
  <c r="G320" i="1"/>
  <c r="G321" i="1"/>
  <c r="G322" i="1"/>
  <c r="G317" i="1"/>
  <c r="G318" i="1"/>
  <c r="G314" i="1"/>
  <c r="G315" i="1"/>
  <c r="G312" i="1"/>
  <c r="G300" i="1"/>
  <c r="G301" i="1"/>
  <c r="G303" i="1"/>
  <c r="G298" i="1"/>
  <c r="G294" i="1"/>
  <c r="G290" i="1"/>
  <c r="G291" i="1"/>
  <c r="G289" i="1"/>
  <c r="G285" i="1"/>
  <c r="G286" i="1"/>
  <c r="G276" i="1"/>
  <c r="G277" i="1"/>
  <c r="G278" i="1"/>
  <c r="G279" i="1"/>
  <c r="G273" i="1"/>
  <c r="G274" i="1"/>
  <c r="G271" i="1"/>
  <c r="G265" i="1"/>
  <c r="G266" i="1"/>
  <c r="G262" i="1"/>
  <c r="G256" i="1"/>
  <c r="G250" i="1"/>
  <c r="G251" i="1"/>
  <c r="G247" i="1"/>
  <c r="G248" i="1"/>
  <c r="G241" i="1"/>
  <c r="G242" i="1"/>
  <c r="G234" i="1"/>
  <c r="G235" i="1"/>
  <c r="G236" i="1"/>
  <c r="G231" i="1"/>
  <c r="G228" i="1"/>
  <c r="G229" i="1"/>
  <c r="G226" i="1"/>
  <c r="G223" i="1"/>
  <c r="G224" i="1"/>
  <c r="G219" i="1"/>
  <c r="G220" i="1"/>
  <c r="G212" i="1"/>
  <c r="G210" i="1"/>
  <c r="G207" i="1"/>
  <c r="G204" i="1"/>
  <c r="G198" i="1"/>
  <c r="G199" i="1"/>
  <c r="G200" i="1"/>
  <c r="G196" i="1"/>
  <c r="G192" i="1"/>
  <c r="G193" i="1"/>
  <c r="E171" i="1"/>
  <c r="G171" i="1"/>
  <c r="G188" i="1"/>
  <c r="G184" i="1"/>
  <c r="G180" i="1"/>
  <c r="G181" i="1"/>
  <c r="G174" i="1"/>
  <c r="G172" i="1"/>
  <c r="G169" i="1"/>
  <c r="G164" i="1"/>
  <c r="G159" i="1"/>
  <c r="G160" i="1"/>
  <c r="G162" i="1"/>
  <c r="G157" i="1"/>
  <c r="G129" i="1"/>
  <c r="G128" i="1"/>
  <c r="G125" i="1"/>
  <c r="G121" i="1"/>
  <c r="G281" i="1"/>
  <c r="G337" i="1"/>
  <c r="G384" i="1"/>
  <c r="G405" i="1"/>
  <c r="G427" i="1"/>
  <c r="G451" i="1"/>
  <c r="G470" i="1"/>
  <c r="G479" i="1"/>
  <c r="G480" i="1"/>
  <c r="G484" i="1"/>
  <c r="G485" i="1"/>
  <c r="G486" i="1"/>
  <c r="G490" i="1"/>
  <c r="A260" i="1"/>
  <c r="A261" i="1" s="1"/>
  <c r="A263" i="1" s="1"/>
  <c r="A264" i="1" s="1"/>
  <c r="A267" i="1" s="1"/>
  <c r="A268" i="1" s="1"/>
  <c r="A269" i="1" s="1"/>
  <c r="A270" i="1" s="1"/>
  <c r="A272" i="1" s="1"/>
  <c r="A275" i="1" s="1"/>
  <c r="A280" i="1" s="1"/>
  <c r="A282" i="1" s="1"/>
  <c r="A283" i="1" s="1"/>
  <c r="A284" i="1" s="1"/>
  <c r="A287" i="1" s="1"/>
  <c r="A288" i="1" s="1"/>
  <c r="A292" i="1" s="1"/>
  <c r="A293" i="1" s="1"/>
  <c r="A295" i="1" s="1"/>
  <c r="A296" i="1" s="1"/>
  <c r="A297" i="1" s="1"/>
  <c r="A299" i="1" s="1"/>
  <c r="A304" i="1" s="1"/>
  <c r="A306" i="1" s="1"/>
  <c r="A307" i="1" s="1"/>
  <c r="A311" i="1" s="1"/>
  <c r="A313" i="1" s="1"/>
  <c r="A316" i="1" s="1"/>
  <c r="A319" i="1" s="1"/>
  <c r="A323" i="1" s="1"/>
  <c r="A326" i="1" s="1"/>
  <c r="A328" i="1" s="1"/>
  <c r="A330" i="1" s="1"/>
  <c r="A334" i="1" s="1"/>
  <c r="A335" i="1" s="1"/>
  <c r="A338" i="1" s="1"/>
  <c r="A339" i="1" s="1"/>
  <c r="A341" i="1" s="1"/>
  <c r="A343" i="1" s="1"/>
  <c r="A345" i="1" s="1"/>
  <c r="A348" i="1" s="1"/>
  <c r="A351" i="1" s="1"/>
  <c r="A352" i="1" s="1"/>
  <c r="A353" i="1" s="1"/>
  <c r="A355" i="1" s="1"/>
  <c r="A356" i="1" s="1"/>
  <c r="A359" i="1" s="1"/>
  <c r="A362" i="1" s="1"/>
  <c r="A363" i="1" s="1"/>
  <c r="A365" i="1" s="1"/>
  <c r="A367" i="1" s="1"/>
  <c r="A369" i="1" s="1"/>
  <c r="A372" i="1" s="1"/>
  <c r="A373" i="1" s="1"/>
  <c r="A375" i="1" s="1"/>
  <c r="A376" i="1" s="1"/>
  <c r="A377" i="1" s="1"/>
  <c r="A380" i="1" s="1"/>
  <c r="A383" i="1" s="1"/>
  <c r="A385" i="1" s="1"/>
  <c r="A386" i="1" s="1"/>
  <c r="A389" i="1" s="1"/>
  <c r="A390" i="1" s="1"/>
  <c r="A391" i="1" s="1"/>
  <c r="A392" i="1" s="1"/>
  <c r="A393" i="1" s="1"/>
  <c r="A394" i="1" s="1"/>
  <c r="A396" i="1" s="1"/>
  <c r="A397" i="1" s="1"/>
  <c r="A399" i="1" s="1"/>
  <c r="A402" i="1" s="1"/>
  <c r="A406" i="1" s="1"/>
  <c r="A407" i="1" s="1"/>
  <c r="A408" i="1" s="1"/>
  <c r="A409" i="1" s="1"/>
  <c r="A410" i="1" s="1"/>
  <c r="A413" i="1" s="1"/>
  <c r="A414" i="1" s="1"/>
  <c r="A417" i="1" s="1"/>
  <c r="A418" i="1" s="1"/>
  <c r="A420" i="1" s="1"/>
  <c r="A421" i="1" s="1"/>
  <c r="A426" i="1" s="1"/>
  <c r="A428" i="1" s="1"/>
  <c r="A429" i="1" s="1"/>
  <c r="A431" i="1" s="1"/>
  <c r="A434" i="1" s="1"/>
  <c r="A435" i="1" s="1"/>
  <c r="A437" i="1" s="1"/>
  <c r="A438" i="1" s="1"/>
  <c r="A440" i="1" s="1"/>
  <c r="A441" i="1" s="1"/>
  <c r="A443" i="1" s="1"/>
  <c r="A446" i="1" s="1"/>
  <c r="A447" i="1" s="1"/>
  <c r="A452" i="1" s="1"/>
  <c r="A453" i="1" s="1"/>
  <c r="A454" i="1" s="1"/>
  <c r="A455" i="1" s="1"/>
  <c r="A456" i="1" s="1"/>
  <c r="A459" i="1" s="1"/>
  <c r="A460" i="1" s="1"/>
  <c r="A461" i="1" s="1"/>
  <c r="A462" i="1" s="1"/>
  <c r="A463" i="1" s="1"/>
  <c r="A466" i="1" s="1"/>
  <c r="A469" i="1" s="1"/>
  <c r="A471" i="1" s="1"/>
  <c r="A472" i="1" s="1"/>
  <c r="A473" i="1" s="1"/>
  <c r="A474" i="1" s="1"/>
  <c r="A475" i="1" s="1"/>
  <c r="A476" i="1" s="1"/>
  <c r="A479" i="1" s="1"/>
  <c r="A480" i="1" s="1"/>
  <c r="A484" i="1" s="1"/>
  <c r="A485" i="1" s="1"/>
  <c r="A486" i="1" s="1"/>
  <c r="A490" i="1" s="1"/>
  <c r="G82" i="1"/>
  <c r="G84" i="1"/>
  <c r="G88" i="1"/>
  <c r="G89" i="1"/>
  <c r="G14" i="1"/>
  <c r="G12" i="1"/>
  <c r="G225" i="1"/>
  <c r="G227" i="1"/>
  <c r="G230" i="1"/>
  <c r="G232" i="1"/>
  <c r="G233" i="1"/>
  <c r="G237" i="1"/>
  <c r="G238" i="1"/>
  <c r="G239" i="1"/>
  <c r="G240" i="1"/>
  <c r="G243" i="1"/>
  <c r="G244" i="1"/>
  <c r="G245" i="1"/>
  <c r="G246" i="1"/>
  <c r="G249" i="1"/>
  <c r="G252" i="1"/>
  <c r="G253" i="1"/>
  <c r="G254" i="1"/>
  <c r="G255" i="1"/>
  <c r="G257" i="1"/>
  <c r="G258" i="1"/>
  <c r="G259" i="1"/>
  <c r="G260" i="1"/>
  <c r="G261" i="1"/>
  <c r="G263" i="1"/>
  <c r="G264" i="1"/>
  <c r="G267" i="1"/>
  <c r="G268" i="1"/>
  <c r="G269" i="1"/>
  <c r="G270" i="1"/>
  <c r="G272" i="1"/>
  <c r="G275" i="1"/>
  <c r="G280" i="1"/>
  <c r="G282" i="1"/>
  <c r="G283" i="1"/>
  <c r="G284" i="1"/>
  <c r="G287" i="1"/>
  <c r="G288" i="1"/>
  <c r="G292" i="1"/>
  <c r="G293" i="1"/>
  <c r="G295" i="1"/>
  <c r="G296" i="1"/>
  <c r="G297" i="1"/>
  <c r="G299" i="1"/>
  <c r="G304" i="1"/>
  <c r="G306" i="1"/>
  <c r="G307" i="1"/>
  <c r="G311" i="1"/>
  <c r="G313" i="1"/>
  <c r="G316" i="1"/>
  <c r="G319" i="1"/>
  <c r="G323" i="1"/>
  <c r="G326" i="1"/>
  <c r="G328" i="1"/>
  <c r="G330" i="1"/>
  <c r="G334" i="1"/>
  <c r="G335" i="1"/>
  <c r="G338" i="1"/>
  <c r="G339" i="1"/>
  <c r="G341" i="1"/>
  <c r="G343" i="1"/>
  <c r="G345" i="1"/>
  <c r="G348" i="1"/>
  <c r="G351" i="1"/>
  <c r="G352" i="1"/>
  <c r="G353" i="1"/>
  <c r="G355" i="1"/>
  <c r="G356" i="1"/>
  <c r="G359" i="1"/>
  <c r="G362" i="1"/>
  <c r="G363" i="1"/>
  <c r="G365" i="1"/>
  <c r="G367" i="1"/>
  <c r="G369" i="1"/>
  <c r="G372" i="1"/>
  <c r="G373" i="1"/>
  <c r="G375" i="1"/>
  <c r="G376" i="1"/>
  <c r="G377" i="1"/>
  <c r="G380" i="1"/>
  <c r="G383" i="1"/>
  <c r="G385" i="1"/>
  <c r="G386" i="1"/>
  <c r="G389" i="1"/>
  <c r="G390" i="1"/>
  <c r="G391" i="1"/>
  <c r="G392" i="1"/>
  <c r="G393" i="1"/>
  <c r="G394" i="1"/>
  <c r="G396" i="1"/>
  <c r="G397" i="1"/>
  <c r="G399" i="1"/>
  <c r="G402" i="1"/>
  <c r="G406" i="1"/>
  <c r="G407" i="1"/>
  <c r="G408" i="1"/>
  <c r="G409" i="1"/>
  <c r="G410" i="1"/>
  <c r="G413" i="1"/>
  <c r="G414" i="1"/>
  <c r="G417" i="1"/>
  <c r="G418" i="1"/>
  <c r="G420" i="1"/>
  <c r="G421" i="1"/>
  <c r="G426" i="1"/>
  <c r="G428" i="1"/>
  <c r="G429" i="1"/>
  <c r="G431" i="1"/>
  <c r="G434" i="1"/>
  <c r="G437" i="1"/>
  <c r="G438" i="1"/>
  <c r="G440" i="1"/>
  <c r="G441" i="1"/>
  <c r="G443" i="1"/>
  <c r="G446" i="1"/>
  <c r="G447" i="1"/>
  <c r="G452" i="1"/>
  <c r="G453" i="1"/>
  <c r="G454" i="1"/>
  <c r="G455" i="1"/>
  <c r="G456" i="1"/>
  <c r="G459" i="1"/>
  <c r="G460" i="1"/>
  <c r="G461" i="1"/>
  <c r="G462" i="1"/>
  <c r="G463" i="1"/>
  <c r="G466" i="1"/>
  <c r="G469" i="1"/>
  <c r="G471" i="1"/>
  <c r="G472" i="1"/>
  <c r="G473" i="1"/>
  <c r="G474" i="1"/>
  <c r="G475" i="1"/>
  <c r="G476" i="1"/>
  <c r="G213" i="1"/>
  <c r="G189" i="1"/>
  <c r="G166" i="1"/>
  <c r="G139" i="1"/>
  <c r="G115" i="1"/>
  <c r="G93" i="1"/>
  <c r="G66" i="1"/>
  <c r="G36" i="1"/>
  <c r="G10" i="1" l="1"/>
  <c r="G11" i="1"/>
  <c r="G13" i="1"/>
  <c r="G15" i="1"/>
  <c r="G16" i="1"/>
  <c r="G19" i="1"/>
  <c r="G22" i="1"/>
  <c r="G25" i="1"/>
  <c r="G27" i="1"/>
  <c r="G28" i="1"/>
  <c r="G29" i="1"/>
  <c r="G32" i="1"/>
  <c r="G37" i="1"/>
  <c r="G40" i="1"/>
  <c r="G43" i="1"/>
  <c r="G45" i="1"/>
  <c r="G46" i="1"/>
  <c r="G49" i="1"/>
  <c r="G53" i="1"/>
  <c r="G56" i="1"/>
  <c r="G58" i="1"/>
  <c r="G60" i="1"/>
  <c r="G61" i="1"/>
  <c r="G63" i="1"/>
  <c r="G67" i="1"/>
  <c r="G68" i="1"/>
  <c r="G70" i="1"/>
  <c r="G72" i="1"/>
  <c r="G75" i="1"/>
  <c r="G77" i="1"/>
  <c r="G80" i="1"/>
  <c r="G81" i="1"/>
  <c r="G83" i="1"/>
  <c r="G85" i="1"/>
  <c r="G87" i="1"/>
  <c r="G90" i="1"/>
  <c r="G94" i="1"/>
  <c r="G95" i="1"/>
  <c r="G98" i="1"/>
  <c r="G100" i="1"/>
  <c r="G101" i="1"/>
  <c r="G102" i="1"/>
  <c r="G103" i="1"/>
  <c r="G104" i="1"/>
  <c r="G106" i="1"/>
  <c r="G107" i="1"/>
  <c r="G110" i="1"/>
  <c r="G114" i="1"/>
  <c r="G116" i="1"/>
  <c r="G120" i="1"/>
  <c r="G122" i="1"/>
  <c r="G123" i="1"/>
  <c r="G124" i="1"/>
  <c r="G126" i="1"/>
  <c r="G127" i="1"/>
  <c r="G130" i="1"/>
  <c r="G131" i="1"/>
  <c r="G133" i="1"/>
  <c r="G136" i="1"/>
  <c r="G138" i="1"/>
  <c r="G140" i="1"/>
  <c r="G143" i="1"/>
  <c r="G145" i="1"/>
  <c r="G146" i="1"/>
  <c r="G147" i="1"/>
  <c r="G149" i="1"/>
  <c r="G150" i="1"/>
  <c r="G152" i="1"/>
  <c r="G155" i="1"/>
  <c r="G156" i="1"/>
  <c r="G158" i="1"/>
  <c r="G163" i="1"/>
  <c r="G167" i="1"/>
  <c r="G168" i="1"/>
  <c r="G170" i="1"/>
  <c r="G173" i="1"/>
  <c r="G175" i="1"/>
  <c r="G177" i="1"/>
  <c r="G178" i="1"/>
  <c r="G179" i="1"/>
  <c r="G182" i="1"/>
  <c r="G183" i="1"/>
  <c r="G185" i="1"/>
  <c r="G187" i="1"/>
  <c r="G190" i="1"/>
  <c r="G191" i="1"/>
  <c r="G194" i="1"/>
  <c r="G195" i="1"/>
  <c r="G197" i="1"/>
  <c r="G201" i="1"/>
  <c r="G202" i="1"/>
  <c r="G203" i="1"/>
  <c r="G205" i="1"/>
  <c r="G206" i="1"/>
  <c r="G208" i="1"/>
  <c r="G211" i="1"/>
  <c r="G214" i="1"/>
  <c r="G215" i="1"/>
  <c r="G217" i="1"/>
  <c r="G218" i="1"/>
  <c r="G221" i="1"/>
  <c r="G571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222" i="1"/>
  <c r="G491" i="1"/>
  <c r="G492" i="1"/>
  <c r="G493" i="1"/>
  <c r="G494" i="1"/>
  <c r="G495" i="1"/>
  <c r="G496" i="1"/>
  <c r="J4" i="3"/>
  <c r="G9" i="1"/>
  <c r="I9" i="1" l="1"/>
  <c r="A7" i="3" s="1"/>
  <c r="I171" i="1"/>
  <c r="K3" i="3"/>
  <c r="L3" i="3" s="1"/>
</calcChain>
</file>

<file path=xl/sharedStrings.xml><?xml version="1.0" encoding="utf-8"?>
<sst xmlns="http://schemas.openxmlformats.org/spreadsheetml/2006/main" count="794" uniqueCount="476">
  <si>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</si>
  <si>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</si>
  <si>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</si>
  <si>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</si>
  <si>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</si>
  <si>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</si>
  <si>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</si>
  <si>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</si>
  <si>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</si>
  <si>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</si>
  <si>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</si>
  <si>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</si>
  <si>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</si>
  <si>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</si>
  <si>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</si>
  <si>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</si>
  <si>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</si>
  <si>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</si>
  <si>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</si>
  <si>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</si>
  <si>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</si>
  <si>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</si>
  <si>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</si>
  <si>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</si>
  <si>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</si>
  <si>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</si>
  <si>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</si>
  <si>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</si>
  <si>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</si>
  <si>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</si>
  <si>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</si>
  <si>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</si>
  <si>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</si>
  <si>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</si>
  <si>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</si>
  <si>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</si>
  <si>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</si>
  <si>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</si>
  <si>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</si>
  <si>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</si>
  <si>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</si>
  <si>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JORGE CALORINA M.</t>
  </si>
  <si>
    <t>CLERK 11</t>
  </si>
  <si>
    <t>PERMANENT</t>
  </si>
  <si>
    <t>1 - Married (and not separated)</t>
  </si>
  <si>
    <t>2/28/1998</t>
  </si>
  <si>
    <t>CTO</t>
  </si>
  <si>
    <t>2018</t>
  </si>
  <si>
    <t>SL(9-0-00)</t>
  </si>
  <si>
    <t>SL(13-0-00)</t>
  </si>
  <si>
    <t>11/1-15/2018</t>
  </si>
  <si>
    <t>5/15-31/2018</t>
  </si>
  <si>
    <t>VL(4-0-00)</t>
  </si>
  <si>
    <t>SP(1-0-00)</t>
  </si>
  <si>
    <t>11/23/2018</t>
  </si>
  <si>
    <t>12/3/26-28/2018</t>
  </si>
  <si>
    <t>11/274/2018</t>
  </si>
  <si>
    <t>12/17/2018</t>
  </si>
  <si>
    <r>
      <rPr>
        <b/>
        <sz val="11"/>
        <color theme="1"/>
        <rFont val="Calibri"/>
        <family val="2"/>
        <scheme val="minor"/>
      </rPr>
      <t>2019</t>
    </r>
  </si>
  <si>
    <t>2/18/2019</t>
  </si>
  <si>
    <t>SL(1-0-00)</t>
  </si>
  <si>
    <t>8/27/2019</t>
  </si>
  <si>
    <t>9/12-16/2019</t>
  </si>
  <si>
    <t>12/26/27/2019</t>
  </si>
  <si>
    <t>2020</t>
  </si>
  <si>
    <t>CL(3-0-00)</t>
  </si>
  <si>
    <t>1/15/2/3/6/2020</t>
  </si>
  <si>
    <t>7/16/17/2020</t>
  </si>
  <si>
    <t>FL(3-0-00)</t>
  </si>
  <si>
    <t>2021</t>
  </si>
  <si>
    <t>QL(9-0-00)</t>
  </si>
  <si>
    <t>8/20/30/2021</t>
  </si>
  <si>
    <t>FL(1-0-00)</t>
  </si>
  <si>
    <t>129/10/2021</t>
  </si>
  <si>
    <t>12/13/2021</t>
  </si>
  <si>
    <t>12/285/29/2021</t>
  </si>
  <si>
    <t>2022</t>
  </si>
  <si>
    <t>4/13/2022</t>
  </si>
  <si>
    <t>6/8-10/2022</t>
  </si>
  <si>
    <t>7/25/26/2022</t>
  </si>
  <si>
    <t>7/27-29/2022</t>
  </si>
  <si>
    <t>PARTICVLARS</t>
  </si>
  <si>
    <t>VL(1-0-00)</t>
  </si>
  <si>
    <t>VL(3-0-00)</t>
  </si>
  <si>
    <t>VL(2-0-00)</t>
  </si>
  <si>
    <t>FL(2-0-0)</t>
  </si>
  <si>
    <t>12/26,27/2022</t>
  </si>
  <si>
    <t>2023</t>
  </si>
  <si>
    <t>TOTAL LEAVE BALANCE</t>
  </si>
  <si>
    <t>1998</t>
  </si>
  <si>
    <t>VL(4-0-0)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</si>
  <si>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</si>
  <si>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</si>
  <si>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</si>
  <si>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</si>
  <si>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</si>
  <si>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</si>
  <si>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</si>
  <si>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</si>
  <si>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</si>
  <si>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</si>
  <si>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UT(0-0-51)</t>
  </si>
  <si>
    <t>2/24-27/1998</t>
  </si>
  <si>
    <t>SP(1-0-0)</t>
  </si>
  <si>
    <t>GRADUATION 3/13/1998</t>
  </si>
  <si>
    <t>UT(0-4-25)</t>
  </si>
  <si>
    <t>UT(0-0-18)</t>
  </si>
  <si>
    <t>SL(1-0-0)</t>
  </si>
  <si>
    <t>VL(1-0-0)</t>
  </si>
  <si>
    <t>5/15/1998</t>
  </si>
  <si>
    <t>5/25/1998</t>
  </si>
  <si>
    <t>UT(0-4-50)</t>
  </si>
  <si>
    <t>ENROLMENT 6/1/1998</t>
  </si>
  <si>
    <t>6/27/1998</t>
  </si>
  <si>
    <t>7/17/1998</t>
  </si>
  <si>
    <t>UT(0-0-30)</t>
  </si>
  <si>
    <t>7/23/1998</t>
  </si>
  <si>
    <t>UT(0-0-23)</t>
  </si>
  <si>
    <t>SL(3-0-0)</t>
  </si>
  <si>
    <t>8/17,19,202/1998</t>
  </si>
  <si>
    <t>UT(0-1-39)</t>
  </si>
  <si>
    <t>UT(1-4-20)</t>
  </si>
  <si>
    <t>UT(0-5-32)</t>
  </si>
  <si>
    <t>11/23/1998</t>
  </si>
  <si>
    <t>UT(0-0-29)</t>
  </si>
  <si>
    <t>12/28,29/1998</t>
  </si>
  <si>
    <t>12/17/1998</t>
  </si>
  <si>
    <t>VL(2-0-0)</t>
  </si>
  <si>
    <t>UT(0-1-3)</t>
  </si>
  <si>
    <t>ANNIVERSARY 1/15/1999</t>
  </si>
  <si>
    <t>SL(2-4-0)</t>
  </si>
  <si>
    <t>UT(0-4-44)</t>
  </si>
  <si>
    <t>1/25,26,27HD/1999</t>
  </si>
  <si>
    <t>2/16/1999</t>
  </si>
  <si>
    <t>VL(3-0-0)</t>
  </si>
  <si>
    <t>2/24-26/1999</t>
  </si>
  <si>
    <t>UT(0-0-34)</t>
  </si>
  <si>
    <t>UT(0-5-20)</t>
  </si>
  <si>
    <t>UT(0-4-7)</t>
  </si>
  <si>
    <t>UT(1-2-10)</t>
  </si>
  <si>
    <t>ENROLLMENT 6/7/1999</t>
  </si>
  <si>
    <t>UT(0-4-31)</t>
  </si>
  <si>
    <t>6/24/1999</t>
  </si>
  <si>
    <t>UT(0-0-35)</t>
  </si>
  <si>
    <t>7/16/1999</t>
  </si>
  <si>
    <t>7/31/1999</t>
  </si>
  <si>
    <t>UT(0-0-33)</t>
  </si>
  <si>
    <t>9/13/1999</t>
  </si>
  <si>
    <t>UT(0-0-41)</t>
  </si>
  <si>
    <t>SL(2-0-0)</t>
  </si>
  <si>
    <t>UT(0-1-18)</t>
  </si>
  <si>
    <t>12/27-29/1999</t>
  </si>
  <si>
    <t>UT(0-5-0)</t>
  </si>
  <si>
    <t>UT(0-5-3)</t>
  </si>
  <si>
    <t>UT(0-0-49)</t>
  </si>
  <si>
    <t>2/23-25/2000</t>
  </si>
  <si>
    <t>UT(0-0-43)</t>
  </si>
  <si>
    <t>ENROLLMENT 6/1/1998</t>
  </si>
  <si>
    <t>6/28/2000</t>
  </si>
  <si>
    <t>UT(0-1-9)</t>
  </si>
  <si>
    <t>UT(0-0-32)</t>
  </si>
  <si>
    <t>UT(1-0-27)</t>
  </si>
  <si>
    <t>VL1-0-0)</t>
  </si>
  <si>
    <t>UT(0-2-48)</t>
  </si>
  <si>
    <t>UT(0-2-17)</t>
  </si>
  <si>
    <t>BDAY 12/12/2000</t>
  </si>
  <si>
    <t>11/25/2000</t>
  </si>
  <si>
    <t>UT(0-0-52)</t>
  </si>
  <si>
    <t>UT(0-0-14)</t>
  </si>
  <si>
    <t>5/15,16/2000</t>
  </si>
  <si>
    <t>4/27/2000</t>
  </si>
  <si>
    <t>PARENTAL 3/30/2000</t>
  </si>
  <si>
    <t>UT(1-5-9)</t>
  </si>
  <si>
    <t>UT(0-1-49)</t>
  </si>
  <si>
    <t>2/20/2001</t>
  </si>
  <si>
    <t>2/22,23/2001</t>
  </si>
  <si>
    <t>3/5,7/2001</t>
  </si>
  <si>
    <t>PARENTAL 3/27/2001</t>
  </si>
  <si>
    <t>4/18,21/2001</t>
  </si>
  <si>
    <t>ENROLLMENT 6/4/2001</t>
  </si>
  <si>
    <t>6/22/2001</t>
  </si>
  <si>
    <t>7/5,6/2001</t>
  </si>
  <si>
    <t>8/20-22/2001</t>
  </si>
  <si>
    <t>VL(5-0-0)</t>
  </si>
  <si>
    <t>10/1-5/2001</t>
  </si>
  <si>
    <t>10/26,29/2001</t>
  </si>
  <si>
    <t>UT(0-2-47)</t>
  </si>
  <si>
    <t>UT(0-4-58)</t>
  </si>
  <si>
    <t>11/16/2001</t>
  </si>
  <si>
    <t>11/26/2001</t>
  </si>
  <si>
    <t>PARENTAL 12/12/2001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</si>
  <si>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</si>
  <si>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</si>
  <si>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</si>
  <si>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</si>
  <si>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</si>
  <si>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</si>
  <si>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</si>
  <si>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</si>
  <si>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</si>
  <si>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PARENTAL 1/17/2002</t>
  </si>
  <si>
    <t>1/21/2002</t>
  </si>
  <si>
    <t>UT(0-1-7)</t>
  </si>
  <si>
    <t>2/21,22/2002</t>
  </si>
  <si>
    <t>UT(0-0-12)</t>
  </si>
  <si>
    <t>UT(0-2-3)</t>
  </si>
  <si>
    <t>UT(0-0-22)</t>
  </si>
  <si>
    <t>5/15/2002</t>
  </si>
  <si>
    <t>ENROLLMENT 6/17/2002</t>
  </si>
  <si>
    <t>UT(1-0-14)</t>
  </si>
  <si>
    <t>7/27/2002</t>
  </si>
  <si>
    <t>UT(0-0-31)</t>
  </si>
  <si>
    <t>9/13/2002</t>
  </si>
  <si>
    <t>UT(0-4-0)</t>
  </si>
  <si>
    <t>10/16/2002</t>
  </si>
  <si>
    <t>BDAY 12/10/2002</t>
  </si>
  <si>
    <t>12/13/2002</t>
  </si>
  <si>
    <t>UT(0-1-47)</t>
  </si>
  <si>
    <t>UT(0-2-5)</t>
  </si>
  <si>
    <t>MATERNITY 2/16, 4/16/2003</t>
  </si>
  <si>
    <t>SP(2-0-0)</t>
  </si>
  <si>
    <t>5/15/2003</t>
  </si>
  <si>
    <t>1/31/2003</t>
  </si>
  <si>
    <t>DOMESTIC 6/14/2003</t>
  </si>
  <si>
    <t>7/28/2003</t>
  </si>
  <si>
    <t>8/18/2003</t>
  </si>
  <si>
    <t>UT(0-0-42)</t>
  </si>
  <si>
    <t>UT(0-1-37)</t>
  </si>
  <si>
    <t>UT(0-7-13)</t>
  </si>
  <si>
    <t>UT(0-1-50)</t>
  </si>
  <si>
    <t>11/21/2003</t>
  </si>
  <si>
    <t>PARENTAL 11/29/2003</t>
  </si>
  <si>
    <t>UT(0-2-32)</t>
  </si>
  <si>
    <t>UT(1-1-0)</t>
  </si>
  <si>
    <t>2/16,17/2004</t>
  </si>
  <si>
    <t>UT(0-1-16)</t>
  </si>
  <si>
    <t>FILIAL 4/2/2004</t>
  </si>
  <si>
    <t>UT(0-5-55)</t>
  </si>
  <si>
    <t>UT(1-5-1)</t>
  </si>
  <si>
    <t>UT(0-6-44)</t>
  </si>
  <si>
    <t>ENROLLMENT 6/22/2004</t>
  </si>
  <si>
    <t>UT(0-5-9)</t>
  </si>
  <si>
    <t>UT(1-2-49)</t>
  </si>
  <si>
    <t>UT(0-1-5)</t>
  </si>
  <si>
    <t>8/23/2004</t>
  </si>
  <si>
    <t>9/1,2/2004</t>
  </si>
  <si>
    <t>8/30/2004</t>
  </si>
  <si>
    <t>UT(1-1-14)</t>
  </si>
  <si>
    <t>BDAY 12/13/2003</t>
  </si>
  <si>
    <t>UT(0-6-18)</t>
  </si>
  <si>
    <t>BDAY 12/13/2004</t>
  </si>
  <si>
    <t>UT(0-1-45)</t>
  </si>
  <si>
    <t>UT(0-2-13)</t>
  </si>
  <si>
    <t>12/28.29/2004</t>
  </si>
  <si>
    <t>FL(1-0-0)</t>
  </si>
  <si>
    <t>UT(0-3-31)</t>
  </si>
  <si>
    <t>UT(0-1-32)</t>
  </si>
  <si>
    <t>2/15/2005</t>
  </si>
  <si>
    <t>UT(0-1-23)</t>
  </si>
  <si>
    <t>UT(0-1-58)</t>
  </si>
  <si>
    <t>DOMESTIC 4/4/2005</t>
  </si>
  <si>
    <t>UT(0-5-10)</t>
  </si>
  <si>
    <t>5/16/2005</t>
  </si>
  <si>
    <t>ENROLLMENT 5/30/2005</t>
  </si>
  <si>
    <t>6/6,7/2005</t>
  </si>
  <si>
    <t>UT(0-4-41)</t>
  </si>
  <si>
    <t>8/2,12/2005</t>
  </si>
  <si>
    <t>UT(0-1-54)</t>
  </si>
  <si>
    <t>10/17/2005</t>
  </si>
  <si>
    <t>UT(0-1-1)</t>
  </si>
  <si>
    <t>11/29,30/2005</t>
  </si>
  <si>
    <t>BDAY 12/12/2005</t>
  </si>
  <si>
    <t>12/29/2005</t>
  </si>
  <si>
    <t>UT(0-3-17)</t>
  </si>
  <si>
    <t>2/13,15/2006</t>
  </si>
  <si>
    <t>UT(1-4-57)</t>
  </si>
  <si>
    <t>UT(0-1-43)</t>
  </si>
  <si>
    <t>5/15/2006</t>
  </si>
  <si>
    <t>5/29/2006</t>
  </si>
  <si>
    <t>ENROLLMENT 6/15/2006</t>
  </si>
  <si>
    <t>7/18,19/2006</t>
  </si>
  <si>
    <t>UT(0-1-41)</t>
  </si>
  <si>
    <t>UT(0-1-52)</t>
  </si>
  <si>
    <t>7/24-26/2006</t>
  </si>
  <si>
    <t>8/10,11/2006</t>
  </si>
  <si>
    <t>9/4,5/2006</t>
  </si>
  <si>
    <t>UT(0-6-7)</t>
  </si>
  <si>
    <t>UT(0-6-34)</t>
  </si>
  <si>
    <t>PARENTAL 11/24/2006</t>
  </si>
  <si>
    <t>BDAY 12/12/2006</t>
  </si>
  <si>
    <t>UT(0-5-50)</t>
  </si>
  <si>
    <t>UT(0-7-5)</t>
  </si>
  <si>
    <t>UT(0-2-37)</t>
  </si>
  <si>
    <t>FL(3-0-0)</t>
  </si>
  <si>
    <t>2/21-23/2007</t>
  </si>
  <si>
    <t>2/26/2007</t>
  </si>
  <si>
    <t>UT(0-6-24)</t>
  </si>
  <si>
    <t>UT(0-3-44)</t>
  </si>
  <si>
    <t>UT(1-7-29)</t>
  </si>
  <si>
    <t>UT(1-3-3)</t>
  </si>
  <si>
    <t>ENROLLMENT 6/12/2007</t>
  </si>
  <si>
    <t>6/12-15/2007</t>
  </si>
  <si>
    <t>UT(0-5-30)</t>
  </si>
  <si>
    <t>7/30,31/2007</t>
  </si>
  <si>
    <t>7/16/2007</t>
  </si>
  <si>
    <t>UT(0-0-10)</t>
  </si>
  <si>
    <t>UT(0-4-43)</t>
  </si>
  <si>
    <t>UT(1-1-52)</t>
  </si>
  <si>
    <t>UT(2-1-30)</t>
  </si>
  <si>
    <t>UT(2-0-30)</t>
  </si>
  <si>
    <t>DOMESTIC 12/12,13/2007</t>
  </si>
  <si>
    <t>UT(2-1-57)</t>
  </si>
  <si>
    <t>UT(1-0-0)</t>
  </si>
  <si>
    <t>UT(0-7-39)</t>
  </si>
  <si>
    <t>UT(0-3-26)</t>
  </si>
  <si>
    <t>3/25/2008</t>
  </si>
  <si>
    <t>UT(1-0-42)</t>
  </si>
  <si>
    <t>UT(1-2-54)</t>
  </si>
  <si>
    <t>ENROLLMENT 6/10/2008</t>
  </si>
  <si>
    <t>UT(1-2-34)</t>
  </si>
  <si>
    <t>UT(1-7-45)</t>
  </si>
  <si>
    <t>UT(1-0-26)</t>
  </si>
  <si>
    <t>UT(1-6-9)</t>
  </si>
  <si>
    <t>UT(2-4-29)</t>
  </si>
  <si>
    <t>UT(2-3-15)</t>
  </si>
  <si>
    <t>9/15/2008</t>
  </si>
  <si>
    <t>10/20/2008</t>
  </si>
  <si>
    <t>12/24/2008</t>
  </si>
  <si>
    <t>BDAY 12/12/2008</t>
  </si>
  <si>
    <t>12/2,3/2008</t>
  </si>
  <si>
    <t>11/24/2008</t>
  </si>
  <si>
    <t>UT(2-3-31)</t>
  </si>
  <si>
    <t>UT(1-2-51)</t>
  </si>
  <si>
    <t>UT(0-7-33)</t>
  </si>
  <si>
    <t>UT(1-0-37)</t>
  </si>
  <si>
    <t>ENROLL,RNT 6/1,2/2008</t>
  </si>
  <si>
    <t>5/15/2008</t>
  </si>
  <si>
    <t>3/17/2008</t>
  </si>
  <si>
    <t>5/28/2008</t>
  </si>
  <si>
    <t>UT(1-3-47)</t>
  </si>
  <si>
    <t>UT(1-0-24)</t>
  </si>
  <si>
    <t>UT(2-5-48)</t>
  </si>
  <si>
    <t>UT(0-7-27)</t>
  </si>
  <si>
    <t>UT(0-4-42</t>
  </si>
  <si>
    <t>UT(0-4-10)</t>
  </si>
  <si>
    <t>7/22/2008</t>
  </si>
  <si>
    <t>12/28,29/2008</t>
  </si>
  <si>
    <t>11/23/2008</t>
  </si>
  <si>
    <t>UT(0-4-2)</t>
  </si>
  <si>
    <t>UT(1-4-7)</t>
  </si>
  <si>
    <t>UT(0-7-18)</t>
  </si>
  <si>
    <t>UT(1-4-58)</t>
  </si>
  <si>
    <t>UT(0-1-27)</t>
  </si>
  <si>
    <t>UT(1-5-19)</t>
  </si>
  <si>
    <t>UT(0-2-27)</t>
  </si>
  <si>
    <t>UT(0-3-25)</t>
  </si>
  <si>
    <t>UT(2-2-56)</t>
  </si>
  <si>
    <t>UT(1-5-25)</t>
  </si>
  <si>
    <t>2/7,8/2011</t>
  </si>
  <si>
    <t>1/24/20010</t>
  </si>
  <si>
    <t>3/5,8/2010</t>
  </si>
  <si>
    <t>2/24,26/2010</t>
  </si>
  <si>
    <t>4/16/2010</t>
  </si>
  <si>
    <t>5/14/2010</t>
  </si>
  <si>
    <t>5/25/2010</t>
  </si>
  <si>
    <t>ENROLLMENT 6/15/2010</t>
  </si>
  <si>
    <t>6/11,16/2010</t>
  </si>
  <si>
    <t>7/14/2010</t>
  </si>
  <si>
    <t>8/24/2010</t>
  </si>
  <si>
    <t>FILIAL 11/3/2010</t>
  </si>
  <si>
    <t>11/29, 12/1/2010</t>
  </si>
  <si>
    <t>BDAY 12/20/2010</t>
  </si>
  <si>
    <t>3/24/2011</t>
  </si>
  <si>
    <t>5/17,18/2011</t>
  </si>
  <si>
    <t>4/15/2011</t>
  </si>
  <si>
    <t>DOMESTIC 5/19,20/2011</t>
  </si>
  <si>
    <t>UT(1-4-41)</t>
  </si>
  <si>
    <t>6/8,9/2011</t>
  </si>
  <si>
    <t>UT(0-7-25)</t>
  </si>
  <si>
    <t>UT(0-7-54)</t>
  </si>
  <si>
    <t>UT(1-4-13)</t>
  </si>
  <si>
    <t>UT(0-6-35)</t>
  </si>
  <si>
    <t>BDAY 12/12/2011</t>
  </si>
  <si>
    <t>9/16,19/2011</t>
  </si>
  <si>
    <t>UT(1-7-17)</t>
  </si>
  <si>
    <t>UT(2-4-10)</t>
  </si>
  <si>
    <t>UT(1-1-29)</t>
  </si>
  <si>
    <t>UT(2-2-49)</t>
  </si>
  <si>
    <t>UT(1-2-12)</t>
  </si>
  <si>
    <t>UT(1-2-7)</t>
  </si>
  <si>
    <t>UT(2-1-53)</t>
  </si>
  <si>
    <t>UT(0-2-4)</t>
  </si>
  <si>
    <t>5/15/2012</t>
  </si>
  <si>
    <t>FILIAL 6/11,13/2012</t>
  </si>
  <si>
    <t>4/17/2012</t>
  </si>
  <si>
    <t>3/19/2012</t>
  </si>
  <si>
    <t>UT(1-2-52)</t>
  </si>
  <si>
    <t>UT(0-3-37)</t>
  </si>
  <si>
    <t>UT(0-2-36)</t>
  </si>
  <si>
    <t>11/28,29/2012</t>
  </si>
  <si>
    <t>DOMESTIC 12/12/2012</t>
  </si>
  <si>
    <t>10/30,31/2012</t>
  </si>
  <si>
    <t>UT(0-3-32)</t>
  </si>
  <si>
    <t>2/21,22/2013</t>
  </si>
  <si>
    <t>DOMESTIC 2/1/2013</t>
  </si>
  <si>
    <t>UT(0-7-47)</t>
  </si>
  <si>
    <t>UT(1-0-7)</t>
  </si>
  <si>
    <t>UT(0-2-57)</t>
  </si>
  <si>
    <t>UT(0-5-58)</t>
  </si>
  <si>
    <t>UT(0-0-48)</t>
  </si>
  <si>
    <t>UT(0-6-5)</t>
  </si>
  <si>
    <t>10/14/2013</t>
  </si>
  <si>
    <t>11/28,29/2013</t>
  </si>
  <si>
    <t>BDAY 12/12/2013</t>
  </si>
  <si>
    <t>DOMESTIC 12/26/2013</t>
  </si>
  <si>
    <t>UT(0-3-12)</t>
  </si>
  <si>
    <t>UT(0-3-53)</t>
  </si>
  <si>
    <t>UT(0-2-41)</t>
  </si>
  <si>
    <t>UT(0-0-50)</t>
  </si>
  <si>
    <t>UT(0-7-28)</t>
  </si>
  <si>
    <t>5/14,15/.2014</t>
  </si>
  <si>
    <t>UT(1-1-6)</t>
  </si>
  <si>
    <t>UT(1-1-46)</t>
  </si>
  <si>
    <t>UT(2-2-21)</t>
  </si>
  <si>
    <t>UT(0-2-22)</t>
  </si>
  <si>
    <t>UT(0-4-36)</t>
  </si>
  <si>
    <t>7/14/2014</t>
  </si>
  <si>
    <t>DOMESTIC 7/30/2014</t>
  </si>
  <si>
    <t>9/26/2014</t>
  </si>
  <si>
    <t>DOMESTIC 11/13/2014</t>
  </si>
  <si>
    <t>BDAY 12/12/2014</t>
  </si>
  <si>
    <t>12/29/2014</t>
  </si>
  <si>
    <t>UT(0-5-43)</t>
  </si>
  <si>
    <t>UT(0-3-2)</t>
  </si>
  <si>
    <t>2/30,31/2015</t>
  </si>
  <si>
    <t>2/27/2015</t>
  </si>
  <si>
    <t>PARENTAL 4/14/2015</t>
  </si>
  <si>
    <t>UT(1-1-23)</t>
  </si>
  <si>
    <t>UT(0-4-12)</t>
  </si>
  <si>
    <t>UT(0-5-23)</t>
  </si>
  <si>
    <t>UT(1-1-49)</t>
  </si>
  <si>
    <t>UT(0-1-20)</t>
  </si>
  <si>
    <t>5/15/2015</t>
  </si>
  <si>
    <t>7/20,27,29/2015</t>
  </si>
  <si>
    <t>9/21/2015</t>
  </si>
  <si>
    <t>10/19,20/2015</t>
  </si>
  <si>
    <t>11/3,4/2015</t>
  </si>
  <si>
    <t>BDAY 12/14/2015</t>
  </si>
  <si>
    <t>UT(0-3-42)</t>
  </si>
  <si>
    <t>UT(0-4-30)</t>
  </si>
  <si>
    <t>UT(2-2-18)</t>
  </si>
  <si>
    <t>UT(0-5-18)</t>
  </si>
  <si>
    <t>DOMESTIC 6/7/2016</t>
  </si>
  <si>
    <t>UT(1-0-55)</t>
  </si>
  <si>
    <t>UT(0-1-59)</t>
  </si>
  <si>
    <t>UT(0-1-35)</t>
  </si>
  <si>
    <t>UT(0-1-28)</t>
  </si>
  <si>
    <t>UT(1-4-1)</t>
  </si>
  <si>
    <t>6/14/2016</t>
  </si>
  <si>
    <t>PARENTAL 120/28/2016</t>
  </si>
  <si>
    <t>12/1,2/2016</t>
  </si>
  <si>
    <t>BDAY(12/12/2016</t>
  </si>
  <si>
    <t>UT(0-5-46)</t>
  </si>
  <si>
    <t>UT(1-3-30)</t>
  </si>
  <si>
    <t>UT(1-5-35)</t>
  </si>
  <si>
    <t>UT(0-0-16)</t>
  </si>
  <si>
    <t>UT(0-0-28)</t>
  </si>
  <si>
    <t>UT(0-0-7)</t>
  </si>
  <si>
    <t>UT(0-0-19)</t>
  </si>
  <si>
    <t>UT(0-0-39)</t>
  </si>
  <si>
    <t>ENROLLMENT 6/13/2017</t>
  </si>
  <si>
    <t>DOMESTIC 7/24/2017</t>
  </si>
  <si>
    <t>8/25,29/2017</t>
  </si>
  <si>
    <t>DOMESTIC 11/2/2017</t>
  </si>
  <si>
    <t>11/20-24/2017</t>
  </si>
  <si>
    <t>12/27/2017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</si>
</sst>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11" totalsRowShown="0" headerRowDxfId="14" headerRowBorderDxfId="13" tableBorderDxfId="12" totalsRowBorderDxfId="11">
  <autoFilter ref="A8:K611" xr:uid="{1D52DCCA-84C7-4E23-9F01-BAD20F9E44D8}"/>
  <tableColumns count="11">
    <tableColumn id="1" xr3:uid="{29298656-164E-44DD-A190-558D78410746}" name="PERIOD" dataDxfId="10"/>
    <tableColumn id="2" xr3:uid="{653A013C-2253-41B2-B51E-E0CEE6FCA4B9}" name="PARTICV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611"/>
  <sheetViews>
    <sheetView tabSelected="1" zoomScaleNormal="100" workbookViewId="0">
      <pane ySplit="3576" topLeftCell="A562" activePane="bottomLeft"/>
      <selection activeCell="B218" sqref="B218"/>
      <selection pane="bottomLeft" activeCell="C573" sqref="C573:C5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8</v>
      </c>
      <c r="B2" s="55" t="s">
        <v>41</v>
      </c>
      <c r="C2" s="55"/>
      <c r="D2" s="21" t="s">
        <v>13</v>
      </c>
      <c r="E2" s="10"/>
      <c r="F2" s="60" t="s">
        <v>44</v>
      </c>
      <c r="G2" s="60"/>
      <c r="H2" s="28" t="s">
        <v>9</v>
      </c>
      <c r="I2" s="25"/>
      <c r="J2" s="56"/>
      <c r="K2" s="57"/>
    </row>
    <row r="3" spans="1:11" x14ac:dyDescent="0.3">
      <c r="A3" s="18" t="s">
        <v>14</v>
      </c>
      <c r="B3" s="55" t="s">
        <v>42</v>
      </c>
      <c r="C3" s="55"/>
      <c r="D3" s="22" t="s">
        <v>12</v>
      </c>
      <c r="F3" s="61" t="s">
        <v>45</v>
      </c>
      <c r="G3" s="56"/>
      <c r="H3" s="26" t="s">
        <v>10</v>
      </c>
      <c r="I3" s="26"/>
      <c r="J3" s="58"/>
      <c r="K3" s="59"/>
    </row>
    <row r="4" spans="1:11" ht="14.4" customHeight="1" x14ac:dyDescent="0.3">
      <c r="A4" s="18" t="s">
        <v>15</v>
      </c>
      <c r="B4" s="55" t="s">
        <v>43</v>
      </c>
      <c r="C4" s="55"/>
      <c r="D4" s="22" t="s">
        <v>11</v>
      </c>
      <c r="F4" s="56" t="s">
        <v>46</v>
      </c>
      <c r="G4" s="56"/>
      <c r="H4" s="26" t="s">
        <v>16</v>
      </c>
      <c r="I4" s="26"/>
      <c r="J4" s="56"/>
      <c r="K4" s="57"/>
    </row>
    <row r="5" spans="1:11" x14ac:dyDescent="0.3">
      <c r="A5" s="16"/>
      <c r="H5" s="27" t="s">
        <v>17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7</v>
      </c>
      <c r="D7" s="54"/>
      <c r="E7" s="54"/>
      <c r="F7" s="54"/>
      <c r="G7" s="54" t="s">
        <v>6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81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3">
      <c r="A9" s="23"/>
      <c r="B9" s="24" t="s">
        <v>22</v>
      </c>
      <c r="C9" s="13"/>
      <c r="D9" s="11"/>
      <c r="E9" s="13">
        <f>SUM(Table1[EARNED])-SUM(Table1[Absence Undertime W/ Pay])+CONVERTION!$A$3</f>
        <v>90.605999999999938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228.375</v>
      </c>
      <c r="J9" s="11"/>
      <c r="K9" s="20"/>
    </row>
    <row r="10" spans="1:11" x14ac:dyDescent="0.3">
      <c r="A10" s="48" t="s">
        <v>89</v>
      </c>
      <c r="B10" s="51"/>
      <c r="C10" s="13"/>
      <c r="D10" s="39"/>
      <c r="E10" s="52" t="s">
        <v>31</v>
      </c>
      <c r="F10" s="20"/>
      <c r="G10" s="13" t="str">
        <f>IF(ISBLANK(Table1[[#This Row],[EARNED]]),"",Table1[[#This Row],[EARNED]])</f>
        <v/>
      </c>
      <c r="H10" s="39"/>
      <c r="I10" s="52" t="s">
        <v>31</v>
      </c>
      <c r="J10" s="11"/>
      <c r="K10" s="20"/>
    </row>
    <row r="11" spans="1:11" x14ac:dyDescent="0.3">
      <c r="A11" s="23">
        <v>35827</v>
      </c>
      <c r="B11" s="20" t="s">
        <v>90</v>
      </c>
      <c r="C11" s="13">
        <v>1.25</v>
      </c>
      <c r="D11" s="39">
        <v>4</v>
      </c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 t="s">
        <v>102</v>
      </c>
    </row>
    <row r="12" spans="1:11" x14ac:dyDescent="0.3">
      <c r="A12" s="23"/>
      <c r="B12" s="20" t="s">
        <v>101</v>
      </c>
      <c r="C12" s="13"/>
      <c r="D12" s="39">
        <v>0.106</v>
      </c>
      <c r="E12" s="13"/>
      <c r="F12" s="20"/>
      <c r="G12" s="13" t="str">
        <f>IF(ISBLANK(Table1[[#This Row],[EARNED]]),"",Table1[[#This Row],[EARNED]])</f>
        <v/>
      </c>
      <c r="H12" s="39"/>
      <c r="I12" s="13"/>
      <c r="J12" s="11"/>
      <c r="K12" s="20"/>
    </row>
    <row r="13" spans="1:11" x14ac:dyDescent="0.3">
      <c r="A13" s="23">
        <v>35855</v>
      </c>
      <c r="B13" s="20" t="s">
        <v>103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13"/>
      <c r="J13" s="11"/>
      <c r="K13" s="20" t="s">
        <v>104</v>
      </c>
    </row>
    <row r="14" spans="1:11" x14ac:dyDescent="0.3">
      <c r="A14" s="23"/>
      <c r="B14" s="20" t="s">
        <v>105</v>
      </c>
      <c r="C14" s="13"/>
      <c r="D14" s="39">
        <v>0.55200000000000005</v>
      </c>
      <c r="E14" s="9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3">
      <c r="A15" s="23">
        <v>35886</v>
      </c>
      <c r="B15" s="20" t="s">
        <v>106</v>
      </c>
      <c r="C15" s="13">
        <v>1.25</v>
      </c>
      <c r="D15" s="39">
        <v>3.7000000000000019E-2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v>35916</v>
      </c>
      <c r="B16" s="20" t="s">
        <v>108</v>
      </c>
      <c r="C16" s="13">
        <v>1.25</v>
      </c>
      <c r="D16" s="39">
        <v>1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 t="s">
        <v>109</v>
      </c>
    </row>
    <row r="17" spans="1:11" x14ac:dyDescent="0.3">
      <c r="A17" s="23"/>
      <c r="B17" s="20" t="s">
        <v>107</v>
      </c>
      <c r="C17" s="13"/>
      <c r="D17" s="39"/>
      <c r="E17" s="13"/>
      <c r="F17" s="20"/>
      <c r="G17" s="13"/>
      <c r="H17" s="39">
        <v>1</v>
      </c>
      <c r="I17" s="13"/>
      <c r="J17" s="11"/>
      <c r="K17" s="20" t="s">
        <v>110</v>
      </c>
    </row>
    <row r="18" spans="1:11" x14ac:dyDescent="0.3">
      <c r="A18" s="23"/>
      <c r="B18" s="20" t="s">
        <v>111</v>
      </c>
      <c r="C18" s="13"/>
      <c r="D18" s="39">
        <v>0.60399999999999998</v>
      </c>
      <c r="E18" s="13"/>
      <c r="F18" s="20"/>
      <c r="G18" s="13"/>
      <c r="H18" s="39"/>
      <c r="I18" s="13"/>
      <c r="J18" s="11"/>
      <c r="K18" s="20"/>
    </row>
    <row r="19" spans="1:11" x14ac:dyDescent="0.3">
      <c r="A19" s="23">
        <v>35947</v>
      </c>
      <c r="B19" s="20" t="s">
        <v>103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 t="s">
        <v>112</v>
      </c>
    </row>
    <row r="20" spans="1:11" x14ac:dyDescent="0.3">
      <c r="A20" s="23"/>
      <c r="B20" s="20" t="s">
        <v>107</v>
      </c>
      <c r="C20" s="13"/>
      <c r="D20" s="39"/>
      <c r="E20" s="13"/>
      <c r="F20" s="20"/>
      <c r="G20" s="13"/>
      <c r="H20" s="39">
        <v>1</v>
      </c>
      <c r="I20" s="13"/>
      <c r="J20" s="11"/>
      <c r="K20" s="20" t="s">
        <v>113</v>
      </c>
    </row>
    <row r="21" spans="1:11" x14ac:dyDescent="0.3">
      <c r="A21" s="23"/>
      <c r="B21" s="20" t="s">
        <v>115</v>
      </c>
      <c r="C21" s="13"/>
      <c r="D21" s="39">
        <v>6.200000000000002E-2</v>
      </c>
      <c r="E21" s="13"/>
      <c r="F21" s="20"/>
      <c r="G21" s="13"/>
      <c r="H21" s="39"/>
      <c r="I21" s="13"/>
      <c r="J21" s="11"/>
      <c r="K21" s="20"/>
    </row>
    <row r="22" spans="1:11" x14ac:dyDescent="0.3">
      <c r="A22" s="23">
        <v>35977</v>
      </c>
      <c r="B22" s="20" t="s">
        <v>107</v>
      </c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>
        <v>1</v>
      </c>
      <c r="I22" s="13"/>
      <c r="J22" s="11"/>
      <c r="K22" s="20" t="s">
        <v>114</v>
      </c>
    </row>
    <row r="23" spans="1:11" x14ac:dyDescent="0.3">
      <c r="A23" s="23"/>
      <c r="B23" s="20" t="s">
        <v>107</v>
      </c>
      <c r="C23" s="13"/>
      <c r="D23" s="39"/>
      <c r="E23" s="13"/>
      <c r="F23" s="20"/>
      <c r="G23" s="13"/>
      <c r="H23" s="39">
        <v>1</v>
      </c>
      <c r="I23" s="13"/>
      <c r="J23" s="11"/>
      <c r="K23" s="20" t="s">
        <v>116</v>
      </c>
    </row>
    <row r="24" spans="1:11" x14ac:dyDescent="0.3">
      <c r="A24" s="23"/>
      <c r="B24" s="20" t="s">
        <v>117</v>
      </c>
      <c r="C24" s="13"/>
      <c r="D24" s="39">
        <v>4.8000000000000008E-2</v>
      </c>
      <c r="E24" s="13"/>
      <c r="F24" s="20"/>
      <c r="G24" s="13"/>
      <c r="H24" s="39"/>
      <c r="I24" s="13"/>
      <c r="J24" s="11"/>
      <c r="K24" s="20"/>
    </row>
    <row r="25" spans="1:11" x14ac:dyDescent="0.3">
      <c r="A25" s="23">
        <v>36008</v>
      </c>
      <c r="B25" s="20" t="s">
        <v>118</v>
      </c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>
        <v>3</v>
      </c>
      <c r="I25" s="13"/>
      <c r="J25" s="11"/>
      <c r="K25" s="20" t="s">
        <v>119</v>
      </c>
    </row>
    <row r="26" spans="1:11" x14ac:dyDescent="0.3">
      <c r="A26" s="23"/>
      <c r="B26" s="20" t="s">
        <v>120</v>
      </c>
      <c r="C26" s="13"/>
      <c r="D26" s="39">
        <v>0.20600000000000002</v>
      </c>
      <c r="E26" s="13"/>
      <c r="F26" s="20"/>
      <c r="G26" s="13"/>
      <c r="H26" s="39"/>
      <c r="I26" s="13"/>
      <c r="J26" s="11"/>
      <c r="K26" s="20"/>
    </row>
    <row r="27" spans="1:11" x14ac:dyDescent="0.3">
      <c r="A27" s="23">
        <v>36039</v>
      </c>
      <c r="B27" s="20" t="s">
        <v>121</v>
      </c>
      <c r="C27" s="13">
        <v>1.25</v>
      </c>
      <c r="D27" s="39">
        <v>1.542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36069</v>
      </c>
      <c r="B28" s="20" t="s">
        <v>122</v>
      </c>
      <c r="C28" s="13">
        <v>1.25</v>
      </c>
      <c r="D28" s="39">
        <v>0.69199999999999995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36100</v>
      </c>
      <c r="B29" s="20" t="s">
        <v>107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49">
        <v>35896</v>
      </c>
    </row>
    <row r="30" spans="1:11" x14ac:dyDescent="0.3">
      <c r="A30" s="23"/>
      <c r="B30" s="20" t="s">
        <v>108</v>
      </c>
      <c r="C30" s="13"/>
      <c r="D30" s="39">
        <v>1</v>
      </c>
      <c r="E30" s="13"/>
      <c r="F30" s="20"/>
      <c r="G30" s="13"/>
      <c r="H30" s="39"/>
      <c r="I30" s="13"/>
      <c r="J30" s="11"/>
      <c r="K30" s="20" t="s">
        <v>123</v>
      </c>
    </row>
    <row r="31" spans="1:11" x14ac:dyDescent="0.3">
      <c r="A31" s="23"/>
      <c r="B31" s="20" t="s">
        <v>124</v>
      </c>
      <c r="C31" s="13"/>
      <c r="D31" s="39">
        <v>6.0000000000000019E-2</v>
      </c>
      <c r="E31" s="13"/>
      <c r="F31" s="20"/>
      <c r="G31" s="13"/>
      <c r="H31" s="39"/>
      <c r="I31" s="13"/>
      <c r="J31" s="11"/>
      <c r="K31" s="20"/>
    </row>
    <row r="32" spans="1:11" x14ac:dyDescent="0.3">
      <c r="A32" s="23">
        <v>36130</v>
      </c>
      <c r="B32" s="20" t="s">
        <v>108</v>
      </c>
      <c r="C32" s="13">
        <v>1.25</v>
      </c>
      <c r="D32" s="39">
        <v>1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49">
        <v>35897</v>
      </c>
    </row>
    <row r="33" spans="1:11" x14ac:dyDescent="0.3">
      <c r="A33" s="23"/>
      <c r="B33" s="20" t="s">
        <v>127</v>
      </c>
      <c r="C33" s="13"/>
      <c r="D33" s="39">
        <v>2</v>
      </c>
      <c r="E33" s="13"/>
      <c r="F33" s="20"/>
      <c r="G33" s="13"/>
      <c r="H33" s="39"/>
      <c r="I33" s="13"/>
      <c r="J33" s="11"/>
      <c r="K33" s="20" t="s">
        <v>125</v>
      </c>
    </row>
    <row r="34" spans="1:11" x14ac:dyDescent="0.3">
      <c r="A34" s="23"/>
      <c r="B34" s="20" t="s">
        <v>107</v>
      </c>
      <c r="C34" s="13"/>
      <c r="D34" s="39"/>
      <c r="E34" s="13"/>
      <c r="F34" s="20"/>
      <c r="G34" s="13"/>
      <c r="H34" s="39">
        <v>1</v>
      </c>
      <c r="I34" s="13"/>
      <c r="J34" s="11"/>
      <c r="K34" s="20" t="s">
        <v>126</v>
      </c>
    </row>
    <row r="35" spans="1:11" x14ac:dyDescent="0.3">
      <c r="A35" s="23"/>
      <c r="B35" s="20" t="s">
        <v>128</v>
      </c>
      <c r="C35" s="13"/>
      <c r="D35" s="39">
        <v>0.13100000000000001</v>
      </c>
      <c r="E35" s="13"/>
      <c r="F35" s="20"/>
      <c r="G35" s="13"/>
      <c r="H35" s="39"/>
      <c r="I35" s="13"/>
      <c r="J35" s="11"/>
      <c r="K35" s="20"/>
    </row>
    <row r="36" spans="1:11" x14ac:dyDescent="0.3">
      <c r="A36" s="48" t="s">
        <v>91</v>
      </c>
      <c r="B36" s="20"/>
      <c r="C36" s="13"/>
      <c r="D36" s="39"/>
      <c r="E36" s="52" t="s">
        <v>31</v>
      </c>
      <c r="F36" s="20"/>
      <c r="G36" s="13" t="str">
        <f>IF(ISBLANK(Table1[[#This Row],[EARNED]]),"",Table1[[#This Row],[EARNED]])</f>
        <v/>
      </c>
      <c r="H36" s="39"/>
      <c r="I36" s="52" t="s">
        <v>31</v>
      </c>
      <c r="J36" s="11"/>
      <c r="K36" s="20"/>
    </row>
    <row r="37" spans="1:11" x14ac:dyDescent="0.3">
      <c r="A37" s="23">
        <v>36161</v>
      </c>
      <c r="B37" s="20" t="s">
        <v>103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 t="s">
        <v>129</v>
      </c>
    </row>
    <row r="38" spans="1:11" x14ac:dyDescent="0.3">
      <c r="A38" s="23"/>
      <c r="B38" s="20" t="s">
        <v>130</v>
      </c>
      <c r="C38" s="13"/>
      <c r="D38" s="39"/>
      <c r="E38" s="13"/>
      <c r="F38" s="20"/>
      <c r="G38" s="13"/>
      <c r="H38" s="39">
        <v>2.5</v>
      </c>
      <c r="I38" s="13"/>
      <c r="J38" s="11"/>
      <c r="K38" s="20" t="s">
        <v>132</v>
      </c>
    </row>
    <row r="39" spans="1:11" x14ac:dyDescent="0.3">
      <c r="A39" s="23"/>
      <c r="B39" s="20" t="s">
        <v>131</v>
      </c>
      <c r="C39" s="13"/>
      <c r="D39" s="39">
        <v>0.59199999999999997</v>
      </c>
      <c r="E39" s="13"/>
      <c r="F39" s="20"/>
      <c r="G39" s="13"/>
      <c r="H39" s="39"/>
      <c r="I39" s="13"/>
      <c r="J39" s="11"/>
      <c r="K39" s="20"/>
    </row>
    <row r="40" spans="1:11" x14ac:dyDescent="0.3">
      <c r="A40" s="23">
        <v>36192</v>
      </c>
      <c r="B40" s="20" t="s">
        <v>107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20" t="s">
        <v>133</v>
      </c>
    </row>
    <row r="41" spans="1:11" x14ac:dyDescent="0.3">
      <c r="A41" s="23"/>
      <c r="B41" s="20" t="s">
        <v>134</v>
      </c>
      <c r="C41" s="13"/>
      <c r="D41" s="39">
        <v>3</v>
      </c>
      <c r="E41" s="13"/>
      <c r="F41" s="20"/>
      <c r="G41" s="13"/>
      <c r="H41" s="39"/>
      <c r="I41" s="13"/>
      <c r="J41" s="11"/>
      <c r="K41" s="20" t="s">
        <v>135</v>
      </c>
    </row>
    <row r="42" spans="1:11" x14ac:dyDescent="0.3">
      <c r="A42" s="23"/>
      <c r="B42" s="20" t="s">
        <v>136</v>
      </c>
      <c r="C42" s="13"/>
      <c r="D42" s="39">
        <v>7.1000000000000008E-2</v>
      </c>
      <c r="E42" s="13"/>
      <c r="F42" s="20"/>
      <c r="G42" s="13"/>
      <c r="H42" s="39"/>
      <c r="I42" s="13"/>
      <c r="J42" s="11"/>
      <c r="K42" s="20"/>
    </row>
    <row r="43" spans="1:11" x14ac:dyDescent="0.3">
      <c r="A43" s="23">
        <v>36220</v>
      </c>
      <c r="B43" s="20" t="s">
        <v>107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49">
        <v>36163</v>
      </c>
    </row>
    <row r="44" spans="1:11" x14ac:dyDescent="0.3">
      <c r="A44" s="23"/>
      <c r="B44" s="20" t="s">
        <v>137</v>
      </c>
      <c r="C44" s="13"/>
      <c r="D44" s="39">
        <v>0.66700000000000004</v>
      </c>
      <c r="E44" s="13"/>
      <c r="F44" s="20"/>
      <c r="G44" s="13"/>
      <c r="H44" s="39"/>
      <c r="I44" s="13"/>
      <c r="J44" s="11"/>
      <c r="K44" s="20"/>
    </row>
    <row r="45" spans="1:11" x14ac:dyDescent="0.3">
      <c r="A45" s="23">
        <v>36251</v>
      </c>
      <c r="B45" s="20" t="s">
        <v>138</v>
      </c>
      <c r="C45" s="13">
        <v>1.25</v>
      </c>
      <c r="D45" s="39">
        <v>0.51500000000000001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v>36281</v>
      </c>
      <c r="B46" s="20" t="s">
        <v>107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20"/>
    </row>
    <row r="47" spans="1:11" x14ac:dyDescent="0.3">
      <c r="A47" s="23"/>
      <c r="B47" s="20" t="s">
        <v>107</v>
      </c>
      <c r="C47" s="13"/>
      <c r="D47" s="39"/>
      <c r="E47" s="13"/>
      <c r="F47" s="20"/>
      <c r="G47" s="13"/>
      <c r="H47" s="39">
        <v>1</v>
      </c>
      <c r="I47" s="13"/>
      <c r="J47" s="11"/>
      <c r="K47" s="20"/>
    </row>
    <row r="48" spans="1:11" x14ac:dyDescent="0.3">
      <c r="A48" s="23"/>
      <c r="B48" s="20" t="s">
        <v>139</v>
      </c>
      <c r="C48" s="13"/>
      <c r="D48" s="39">
        <v>1.2709999999999999</v>
      </c>
      <c r="E48" s="13"/>
      <c r="F48" s="20"/>
      <c r="G48" s="13"/>
      <c r="H48" s="39"/>
      <c r="I48" s="13"/>
      <c r="J48" s="11"/>
      <c r="K48" s="20"/>
    </row>
    <row r="49" spans="1:11" x14ac:dyDescent="0.3">
      <c r="A49" s="23">
        <v>36312</v>
      </c>
      <c r="B49" s="20" t="s">
        <v>103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140</v>
      </c>
    </row>
    <row r="50" spans="1:11" x14ac:dyDescent="0.3">
      <c r="A50" s="23"/>
      <c r="B50" s="20" t="s">
        <v>107</v>
      </c>
      <c r="C50" s="13"/>
      <c r="D50" s="39"/>
      <c r="E50" s="13"/>
      <c r="F50" s="20"/>
      <c r="G50" s="13"/>
      <c r="H50" s="39">
        <v>1</v>
      </c>
      <c r="I50" s="13"/>
      <c r="J50" s="11"/>
      <c r="K50" s="49">
        <v>36378</v>
      </c>
    </row>
    <row r="51" spans="1:11" x14ac:dyDescent="0.3">
      <c r="A51" s="23"/>
      <c r="B51" s="20" t="s">
        <v>107</v>
      </c>
      <c r="C51" s="13"/>
      <c r="D51" s="39"/>
      <c r="E51" s="13"/>
      <c r="F51" s="20"/>
      <c r="G51" s="13"/>
      <c r="H51" s="39">
        <v>1</v>
      </c>
      <c r="I51" s="13"/>
      <c r="J51" s="11"/>
      <c r="K51" s="20" t="s">
        <v>142</v>
      </c>
    </row>
    <row r="52" spans="1:11" x14ac:dyDescent="0.3">
      <c r="A52" s="23"/>
      <c r="B52" s="20" t="s">
        <v>141</v>
      </c>
      <c r="C52" s="13"/>
      <c r="D52" s="39">
        <v>0.56499999999999995</v>
      </c>
      <c r="E52" s="13"/>
      <c r="F52" s="20"/>
      <c r="G52" s="13"/>
      <c r="H52" s="39"/>
      <c r="I52" s="13"/>
      <c r="J52" s="11"/>
      <c r="K52" s="20"/>
    </row>
    <row r="53" spans="1:11" x14ac:dyDescent="0.3">
      <c r="A53" s="23">
        <v>36342</v>
      </c>
      <c r="B53" s="20" t="s">
        <v>107</v>
      </c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>
        <v>1</v>
      </c>
      <c r="I53" s="13"/>
      <c r="J53" s="11"/>
      <c r="K53" s="20" t="s">
        <v>144</v>
      </c>
    </row>
    <row r="54" spans="1:11" x14ac:dyDescent="0.3">
      <c r="A54" s="23"/>
      <c r="B54" s="20" t="s">
        <v>108</v>
      </c>
      <c r="C54" s="13"/>
      <c r="D54" s="39">
        <v>1</v>
      </c>
      <c r="E54" s="13"/>
      <c r="F54" s="20"/>
      <c r="G54" s="13"/>
      <c r="H54" s="39"/>
      <c r="I54" s="13"/>
      <c r="J54" s="11"/>
      <c r="K54" s="20" t="s">
        <v>145</v>
      </c>
    </row>
    <row r="55" spans="1:11" x14ac:dyDescent="0.3">
      <c r="A55" s="23"/>
      <c r="B55" s="20" t="s">
        <v>143</v>
      </c>
      <c r="C55" s="13"/>
      <c r="D55" s="39">
        <v>7.3000000000000009E-2</v>
      </c>
      <c r="E55" s="13"/>
      <c r="F55" s="20"/>
      <c r="G55" s="13"/>
      <c r="H55" s="39"/>
      <c r="I55" s="13"/>
      <c r="J55" s="11"/>
      <c r="K55" s="20"/>
    </row>
    <row r="56" spans="1:11" x14ac:dyDescent="0.3">
      <c r="A56" s="23">
        <v>36373</v>
      </c>
      <c r="B56" s="20" t="s">
        <v>107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1</v>
      </c>
      <c r="I56" s="13"/>
      <c r="J56" s="11"/>
      <c r="K56" s="49">
        <v>36411</v>
      </c>
    </row>
    <row r="57" spans="1:11" x14ac:dyDescent="0.3">
      <c r="A57" s="23"/>
      <c r="B57" s="20" t="s">
        <v>146</v>
      </c>
      <c r="C57" s="13"/>
      <c r="D57" s="39">
        <v>6.9000000000000006E-2</v>
      </c>
      <c r="E57" s="13"/>
      <c r="F57" s="20"/>
      <c r="G57" s="13"/>
      <c r="H57" s="39"/>
      <c r="I57" s="13"/>
      <c r="J57" s="11"/>
      <c r="K57" s="49"/>
    </row>
    <row r="58" spans="1:11" x14ac:dyDescent="0.3">
      <c r="A58" s="23">
        <v>36404</v>
      </c>
      <c r="B58" s="20" t="s">
        <v>107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1</v>
      </c>
      <c r="I58" s="13"/>
      <c r="J58" s="11"/>
      <c r="K58" s="20" t="s">
        <v>147</v>
      </c>
    </row>
    <row r="59" spans="1:11" x14ac:dyDescent="0.3">
      <c r="A59" s="23"/>
      <c r="B59" s="20" t="s">
        <v>148</v>
      </c>
      <c r="C59" s="13"/>
      <c r="D59" s="39">
        <v>8.500000000000002E-2</v>
      </c>
      <c r="E59" s="13"/>
      <c r="F59" s="20"/>
      <c r="G59" s="13"/>
      <c r="H59" s="39"/>
      <c r="I59" s="13"/>
      <c r="J59" s="11"/>
      <c r="K59" s="20"/>
    </row>
    <row r="60" spans="1:11" x14ac:dyDescent="0.3">
      <c r="A60" s="23">
        <v>36434</v>
      </c>
      <c r="B60" s="20" t="s">
        <v>107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</v>
      </c>
      <c r="I60" s="13"/>
      <c r="J60" s="11"/>
      <c r="K60" s="49">
        <v>36351</v>
      </c>
    </row>
    <row r="61" spans="1:11" x14ac:dyDescent="0.3">
      <c r="A61" s="23">
        <v>36465</v>
      </c>
      <c r="B61" s="20" t="s">
        <v>107</v>
      </c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>
        <v>1</v>
      </c>
      <c r="I61" s="13"/>
      <c r="J61" s="11"/>
      <c r="K61" s="49">
        <v>36383</v>
      </c>
    </row>
    <row r="62" spans="1:11" x14ac:dyDescent="0.3">
      <c r="A62" s="23"/>
      <c r="B62" s="20" t="s">
        <v>150</v>
      </c>
      <c r="C62" s="13"/>
      <c r="D62" s="39">
        <v>0.16200000000000003</v>
      </c>
      <c r="E62" s="13"/>
      <c r="F62" s="20"/>
      <c r="G62" s="13"/>
      <c r="H62" s="39"/>
      <c r="I62" s="13"/>
      <c r="J62" s="11"/>
      <c r="K62" s="20"/>
    </row>
    <row r="63" spans="1:11" x14ac:dyDescent="0.3">
      <c r="A63" s="23">
        <v>36495</v>
      </c>
      <c r="B63" s="20" t="s">
        <v>107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1</v>
      </c>
      <c r="I63" s="13"/>
      <c r="J63" s="11"/>
      <c r="K63" s="49">
        <v>36445</v>
      </c>
    </row>
    <row r="64" spans="1:11" x14ac:dyDescent="0.3">
      <c r="A64" s="23"/>
      <c r="B64" s="20" t="s">
        <v>134</v>
      </c>
      <c r="C64" s="13"/>
      <c r="D64" s="39">
        <v>3</v>
      </c>
      <c r="E64" s="13"/>
      <c r="F64" s="20"/>
      <c r="G64" s="13"/>
      <c r="H64" s="39"/>
      <c r="I64" s="13"/>
      <c r="J64" s="11"/>
      <c r="K64" s="20" t="s">
        <v>151</v>
      </c>
    </row>
    <row r="65" spans="1:11" x14ac:dyDescent="0.3">
      <c r="A65" s="23"/>
      <c r="B65" s="20" t="s">
        <v>152</v>
      </c>
      <c r="C65" s="13"/>
      <c r="D65" s="39">
        <v>0.625</v>
      </c>
      <c r="E65" s="13"/>
      <c r="F65" s="20"/>
      <c r="G65" s="13"/>
      <c r="H65" s="39"/>
      <c r="I65" s="13"/>
      <c r="J65" s="11"/>
      <c r="K65" s="20"/>
    </row>
    <row r="66" spans="1:11" x14ac:dyDescent="0.3">
      <c r="A66" s="48" t="s">
        <v>92</v>
      </c>
      <c r="B66" s="20"/>
      <c r="C66" s="13"/>
      <c r="D66" s="39"/>
      <c r="E66" s="52" t="s">
        <v>31</v>
      </c>
      <c r="F66" s="20"/>
      <c r="G66" s="13" t="str">
        <f>IF(ISBLANK(Table1[[#This Row],[EARNED]]),"",Table1[[#This Row],[EARNED]])</f>
        <v/>
      </c>
      <c r="H66" s="39"/>
      <c r="I66" s="52" t="s">
        <v>31</v>
      </c>
      <c r="J66" s="11"/>
      <c r="K66" s="20"/>
    </row>
    <row r="67" spans="1:11" x14ac:dyDescent="0.3">
      <c r="A67" s="23">
        <v>36526</v>
      </c>
      <c r="B67" s="20" t="s">
        <v>153</v>
      </c>
      <c r="C67" s="13">
        <v>1.25</v>
      </c>
      <c r="D67" s="39">
        <v>0.63100000000000001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v>36557</v>
      </c>
      <c r="B68" s="20" t="s">
        <v>134</v>
      </c>
      <c r="C68" s="13">
        <v>1.25</v>
      </c>
      <c r="D68" s="39">
        <v>3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 t="s">
        <v>155</v>
      </c>
    </row>
    <row r="69" spans="1:11" x14ac:dyDescent="0.3">
      <c r="A69" s="23"/>
      <c r="B69" s="20" t="s">
        <v>154</v>
      </c>
      <c r="C69" s="13"/>
      <c r="D69" s="39">
        <v>0.10200000000000001</v>
      </c>
      <c r="E69" s="13"/>
      <c r="F69" s="20"/>
      <c r="G69" s="13"/>
      <c r="H69" s="39"/>
      <c r="I69" s="13"/>
      <c r="J69" s="11"/>
      <c r="K69" s="20"/>
    </row>
    <row r="70" spans="1:11" x14ac:dyDescent="0.3">
      <c r="A70" s="23">
        <v>36586</v>
      </c>
      <c r="B70" s="20" t="s">
        <v>103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171</v>
      </c>
    </row>
    <row r="71" spans="1:11" x14ac:dyDescent="0.3">
      <c r="A71" s="23"/>
      <c r="B71" s="20" t="s">
        <v>172</v>
      </c>
      <c r="C71" s="13"/>
      <c r="D71" s="39">
        <v>1.6440000000000001</v>
      </c>
      <c r="E71" s="13"/>
      <c r="F71" s="20"/>
      <c r="G71" s="13"/>
      <c r="H71" s="39"/>
      <c r="I71" s="13"/>
      <c r="J71" s="11"/>
      <c r="K71" s="20"/>
    </row>
    <row r="72" spans="1:11" x14ac:dyDescent="0.3">
      <c r="A72" s="23">
        <v>36617</v>
      </c>
      <c r="B72" s="20" t="s">
        <v>107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1</v>
      </c>
      <c r="I72" s="13"/>
      <c r="J72" s="11"/>
      <c r="K72" s="49">
        <v>36803</v>
      </c>
    </row>
    <row r="73" spans="1:11" x14ac:dyDescent="0.3">
      <c r="A73" s="23"/>
      <c r="B73" s="20" t="s">
        <v>107</v>
      </c>
      <c r="C73" s="13"/>
      <c r="D73" s="39"/>
      <c r="E73" s="13"/>
      <c r="F73" s="20"/>
      <c r="G73" s="13"/>
      <c r="H73" s="39">
        <v>1</v>
      </c>
      <c r="I73" s="13"/>
      <c r="J73" s="11"/>
      <c r="K73" s="20" t="s">
        <v>170</v>
      </c>
    </row>
    <row r="74" spans="1:11" x14ac:dyDescent="0.3">
      <c r="A74" s="23"/>
      <c r="B74" s="20" t="s">
        <v>168</v>
      </c>
      <c r="C74" s="13"/>
      <c r="D74" s="39">
        <v>2.9000000000000012E-2</v>
      </c>
      <c r="E74" s="13"/>
      <c r="F74" s="20"/>
      <c r="G74" s="13"/>
      <c r="H74" s="39"/>
      <c r="I74" s="13"/>
      <c r="J74" s="11"/>
      <c r="K74" s="20"/>
    </row>
    <row r="75" spans="1:11" x14ac:dyDescent="0.3">
      <c r="A75" s="23">
        <v>36647</v>
      </c>
      <c r="B75" s="20" t="s">
        <v>149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2</v>
      </c>
      <c r="I75" s="13"/>
      <c r="J75" s="11"/>
      <c r="K75" s="20" t="s">
        <v>169</v>
      </c>
    </row>
    <row r="76" spans="1:11" x14ac:dyDescent="0.3">
      <c r="A76" s="23"/>
      <c r="B76" s="20" t="s">
        <v>156</v>
      </c>
      <c r="C76" s="13"/>
      <c r="D76" s="39">
        <v>0.09</v>
      </c>
      <c r="E76" s="13"/>
      <c r="F76" s="20"/>
      <c r="G76" s="13"/>
      <c r="H76" s="39"/>
      <c r="I76" s="13"/>
      <c r="J76" s="11"/>
      <c r="K76" s="20"/>
    </row>
    <row r="77" spans="1:11" x14ac:dyDescent="0.3">
      <c r="A77" s="23">
        <v>36678</v>
      </c>
      <c r="B77" s="20" t="s">
        <v>103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157</v>
      </c>
    </row>
    <row r="78" spans="1:11" x14ac:dyDescent="0.3">
      <c r="A78" s="23"/>
      <c r="B78" s="20" t="s">
        <v>107</v>
      </c>
      <c r="C78" s="13"/>
      <c r="D78" s="39"/>
      <c r="E78" s="13"/>
      <c r="F78" s="20"/>
      <c r="G78" s="13"/>
      <c r="H78" s="39">
        <v>1</v>
      </c>
      <c r="I78" s="13"/>
      <c r="J78" s="11"/>
      <c r="K78" s="20" t="s">
        <v>158</v>
      </c>
    </row>
    <row r="79" spans="1:11" x14ac:dyDescent="0.3">
      <c r="A79" s="23"/>
      <c r="B79" s="20" t="s">
        <v>159</v>
      </c>
      <c r="C79" s="13"/>
      <c r="D79" s="39">
        <v>0.14400000000000002</v>
      </c>
      <c r="E79" s="13"/>
      <c r="F79" s="20"/>
      <c r="G79" s="13"/>
      <c r="H79" s="39"/>
      <c r="I79" s="13"/>
      <c r="J79" s="11"/>
      <c r="K79" s="20"/>
    </row>
    <row r="80" spans="1:11" x14ac:dyDescent="0.3">
      <c r="A80" s="23">
        <v>36708</v>
      </c>
      <c r="B80" s="20" t="s">
        <v>160</v>
      </c>
      <c r="C80" s="13">
        <v>1.25</v>
      </c>
      <c r="D80" s="39">
        <v>6.7000000000000004E-2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v>36739</v>
      </c>
      <c r="B81" s="20" t="s">
        <v>107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20"/>
    </row>
    <row r="82" spans="1:11" x14ac:dyDescent="0.3">
      <c r="A82" s="23"/>
      <c r="B82" s="20" t="s">
        <v>161</v>
      </c>
      <c r="C82" s="13"/>
      <c r="D82" s="39">
        <v>1.056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49">
        <v>36777</v>
      </c>
    </row>
    <row r="83" spans="1:11" x14ac:dyDescent="0.3">
      <c r="A83" s="23">
        <v>36770</v>
      </c>
      <c r="B83" s="20" t="s">
        <v>107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1</v>
      </c>
      <c r="I83" s="13"/>
      <c r="J83" s="11"/>
      <c r="K83" s="49">
        <v>36565</v>
      </c>
    </row>
    <row r="84" spans="1:11" x14ac:dyDescent="0.3">
      <c r="A84" s="23"/>
      <c r="B84" s="20" t="s">
        <v>111</v>
      </c>
      <c r="C84" s="13"/>
      <c r="D84" s="39">
        <v>0.60399999999999998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3">
      <c r="A85" s="23">
        <v>36800</v>
      </c>
      <c r="B85" s="20" t="s">
        <v>107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9">
        <v>36595</v>
      </c>
    </row>
    <row r="86" spans="1:11" x14ac:dyDescent="0.3">
      <c r="A86" s="23"/>
      <c r="B86" s="20" t="s">
        <v>163</v>
      </c>
      <c r="C86" s="13"/>
      <c r="D86" s="39">
        <v>0.35</v>
      </c>
      <c r="E86" s="13"/>
      <c r="F86" s="20"/>
      <c r="G86" s="13"/>
      <c r="H86" s="39"/>
      <c r="I86" s="13"/>
      <c r="J86" s="11"/>
      <c r="K86" s="49"/>
    </row>
    <row r="87" spans="1:11" x14ac:dyDescent="0.3">
      <c r="A87" s="23">
        <v>36831</v>
      </c>
      <c r="B87" s="20" t="s">
        <v>107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20" t="s">
        <v>166</v>
      </c>
    </row>
    <row r="88" spans="1:11" x14ac:dyDescent="0.3">
      <c r="A88" s="23"/>
      <c r="B88" s="20" t="s">
        <v>108</v>
      </c>
      <c r="C88" s="13"/>
      <c r="D88" s="39">
        <v>1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49">
        <v>36537</v>
      </c>
    </row>
    <row r="89" spans="1:11" x14ac:dyDescent="0.3">
      <c r="A89" s="23"/>
      <c r="B89" s="20" t="s">
        <v>167</v>
      </c>
      <c r="C89" s="13"/>
      <c r="D89" s="39">
        <v>0.10800000000000001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3">
      <c r="A90" s="23">
        <v>36861</v>
      </c>
      <c r="B90" s="20" t="s">
        <v>162</v>
      </c>
      <c r="C90" s="13">
        <v>1.25</v>
      </c>
      <c r="D90" s="39">
        <v>1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49">
        <v>36842</v>
      </c>
    </row>
    <row r="91" spans="1:11" x14ac:dyDescent="0.3">
      <c r="A91" s="23"/>
      <c r="B91" s="20" t="s">
        <v>103</v>
      </c>
      <c r="C91" s="13"/>
      <c r="D91" s="39"/>
      <c r="E91" s="13"/>
      <c r="F91" s="20"/>
      <c r="G91" s="13"/>
      <c r="H91" s="39"/>
      <c r="I91" s="13"/>
      <c r="J91" s="11"/>
      <c r="K91" s="20" t="s">
        <v>165</v>
      </c>
    </row>
    <row r="92" spans="1:11" x14ac:dyDescent="0.3">
      <c r="A92" s="23"/>
      <c r="B92" s="20" t="s">
        <v>164</v>
      </c>
      <c r="C92" s="13"/>
      <c r="D92" s="39">
        <v>0.28500000000000003</v>
      </c>
      <c r="E92" s="13"/>
      <c r="F92" s="20"/>
      <c r="G92" s="13"/>
      <c r="H92" s="39"/>
      <c r="I92" s="13"/>
      <c r="J92" s="11"/>
      <c r="K92" s="20"/>
    </row>
    <row r="93" spans="1:11" x14ac:dyDescent="0.3">
      <c r="A93" s="48" t="s">
        <v>93</v>
      </c>
      <c r="B93" s="20"/>
      <c r="C93" s="13"/>
      <c r="D93" s="39"/>
      <c r="E93" s="52" t="s">
        <v>31</v>
      </c>
      <c r="F93" s="20"/>
      <c r="G93" s="13" t="str">
        <f>IF(ISBLANK(Table1[[#This Row],[EARNED]]),"",Table1[[#This Row],[EARNED]])</f>
        <v/>
      </c>
      <c r="H93" s="39"/>
      <c r="I93" s="52" t="s">
        <v>31</v>
      </c>
      <c r="J93" s="11"/>
      <c r="K93" s="20"/>
    </row>
    <row r="94" spans="1:11" x14ac:dyDescent="0.3">
      <c r="A94" s="23">
        <v>36892</v>
      </c>
      <c r="B94" s="20" t="s">
        <v>173</v>
      </c>
      <c r="C94" s="13">
        <v>1.25</v>
      </c>
      <c r="D94" s="39">
        <v>0.22700000000000001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v>36923</v>
      </c>
      <c r="B95" s="20" t="s">
        <v>107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37227</v>
      </c>
    </row>
    <row r="96" spans="1:11" x14ac:dyDescent="0.3">
      <c r="A96" s="23"/>
      <c r="B96" s="20" t="s">
        <v>107</v>
      </c>
      <c r="C96" s="13"/>
      <c r="D96" s="39"/>
      <c r="E96" s="13"/>
      <c r="F96" s="20"/>
      <c r="G96" s="13"/>
      <c r="H96" s="39">
        <v>1</v>
      </c>
      <c r="I96" s="13"/>
      <c r="J96" s="11"/>
      <c r="K96" s="20" t="s">
        <v>174</v>
      </c>
    </row>
    <row r="97" spans="1:11" x14ac:dyDescent="0.3">
      <c r="A97" s="23"/>
      <c r="B97" s="20" t="s">
        <v>127</v>
      </c>
      <c r="C97" s="13"/>
      <c r="D97" s="39">
        <v>2</v>
      </c>
      <c r="E97" s="13"/>
      <c r="F97" s="20"/>
      <c r="G97" s="13"/>
      <c r="H97" s="39"/>
      <c r="I97" s="13"/>
      <c r="J97" s="11"/>
      <c r="K97" s="20" t="s">
        <v>175</v>
      </c>
    </row>
    <row r="98" spans="1:11" x14ac:dyDescent="0.3">
      <c r="A98" s="23">
        <v>36951</v>
      </c>
      <c r="B98" s="20" t="s">
        <v>149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2</v>
      </c>
      <c r="I98" s="13"/>
      <c r="J98" s="11"/>
      <c r="K98" s="20" t="s">
        <v>176</v>
      </c>
    </row>
    <row r="99" spans="1:11" x14ac:dyDescent="0.3">
      <c r="A99" s="23"/>
      <c r="B99" s="20" t="s">
        <v>103</v>
      </c>
      <c r="C99" s="13"/>
      <c r="D99" s="39"/>
      <c r="E99" s="13"/>
      <c r="F99" s="20"/>
      <c r="G99" s="13"/>
      <c r="H99" s="39"/>
      <c r="I99" s="13"/>
      <c r="J99" s="11"/>
      <c r="K99" s="20" t="s">
        <v>177</v>
      </c>
    </row>
    <row r="100" spans="1:11" x14ac:dyDescent="0.3">
      <c r="A100" s="23">
        <v>36982</v>
      </c>
      <c r="B100" s="20" t="s">
        <v>149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2</v>
      </c>
      <c r="I100" s="13"/>
      <c r="J100" s="11"/>
      <c r="K100" s="20" t="s">
        <v>178</v>
      </c>
    </row>
    <row r="101" spans="1:11" x14ac:dyDescent="0.3">
      <c r="A101" s="23">
        <v>37012</v>
      </c>
      <c r="B101" s="20" t="s">
        <v>103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179</v>
      </c>
    </row>
    <row r="102" spans="1:11" x14ac:dyDescent="0.3">
      <c r="A102" s="23">
        <v>37043</v>
      </c>
      <c r="B102" s="20" t="s">
        <v>107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20" t="s">
        <v>180</v>
      </c>
    </row>
    <row r="103" spans="1:11" x14ac:dyDescent="0.3">
      <c r="A103" s="23">
        <v>37073</v>
      </c>
      <c r="B103" s="20" t="s">
        <v>149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181</v>
      </c>
    </row>
    <row r="104" spans="1:11" x14ac:dyDescent="0.3">
      <c r="A104" s="23">
        <v>37104</v>
      </c>
      <c r="B104" s="20" t="s">
        <v>107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49">
        <v>37111</v>
      </c>
    </row>
    <row r="105" spans="1:11" x14ac:dyDescent="0.3">
      <c r="A105" s="23"/>
      <c r="B105" s="20" t="s">
        <v>118</v>
      </c>
      <c r="C105" s="13"/>
      <c r="D105" s="39"/>
      <c r="E105" s="13"/>
      <c r="F105" s="20"/>
      <c r="G105" s="13"/>
      <c r="H105" s="39">
        <v>3</v>
      </c>
      <c r="I105" s="13"/>
      <c r="J105" s="11"/>
      <c r="K105" s="20" t="s">
        <v>182</v>
      </c>
    </row>
    <row r="106" spans="1:11" x14ac:dyDescent="0.3">
      <c r="A106" s="23">
        <v>37135</v>
      </c>
      <c r="B106" s="20" t="s">
        <v>183</v>
      </c>
      <c r="C106" s="13">
        <v>1.25</v>
      </c>
      <c r="D106" s="39">
        <v>5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 t="s">
        <v>184</v>
      </c>
    </row>
    <row r="107" spans="1:11" x14ac:dyDescent="0.3">
      <c r="A107" s="23">
        <v>37165</v>
      </c>
      <c r="B107" s="20" t="s">
        <v>107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49">
        <v>37113</v>
      </c>
    </row>
    <row r="108" spans="1:11" x14ac:dyDescent="0.3">
      <c r="A108" s="23"/>
      <c r="B108" s="20" t="s">
        <v>149</v>
      </c>
      <c r="C108" s="13"/>
      <c r="D108" s="39"/>
      <c r="E108" s="13"/>
      <c r="F108" s="20"/>
      <c r="G108" s="13"/>
      <c r="H108" s="39">
        <v>2</v>
      </c>
      <c r="I108" s="13"/>
      <c r="J108" s="11"/>
      <c r="K108" s="20" t="s">
        <v>185</v>
      </c>
    </row>
    <row r="109" spans="1:11" x14ac:dyDescent="0.3">
      <c r="A109" s="23"/>
      <c r="B109" s="20" t="s">
        <v>186</v>
      </c>
      <c r="C109" s="13"/>
      <c r="D109" s="39">
        <v>0.34799999999999998</v>
      </c>
      <c r="E109" s="13"/>
      <c r="F109" s="20"/>
      <c r="G109" s="13"/>
      <c r="H109" s="39"/>
      <c r="I109" s="13"/>
      <c r="J109" s="11"/>
      <c r="K109" s="20"/>
    </row>
    <row r="110" spans="1:11" x14ac:dyDescent="0.3">
      <c r="A110" s="23">
        <v>37196</v>
      </c>
      <c r="B110" s="20" t="s">
        <v>107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1</v>
      </c>
      <c r="I110" s="13"/>
      <c r="J110" s="11"/>
      <c r="K110" s="20" t="s">
        <v>188</v>
      </c>
    </row>
    <row r="111" spans="1:11" x14ac:dyDescent="0.3">
      <c r="A111" s="23"/>
      <c r="B111" s="20" t="s">
        <v>107</v>
      </c>
      <c r="C111" s="13"/>
      <c r="D111" s="39"/>
      <c r="E111" s="13"/>
      <c r="F111" s="20"/>
      <c r="G111" s="13"/>
      <c r="H111" s="39">
        <v>1</v>
      </c>
      <c r="I111" s="13"/>
      <c r="J111" s="11"/>
      <c r="K111" s="20" t="s">
        <v>189</v>
      </c>
    </row>
    <row r="112" spans="1:11" x14ac:dyDescent="0.3">
      <c r="A112" s="23"/>
      <c r="B112" s="20" t="s">
        <v>103</v>
      </c>
      <c r="C112" s="13"/>
      <c r="D112" s="39"/>
      <c r="E112" s="13"/>
      <c r="F112" s="20"/>
      <c r="G112" s="13"/>
      <c r="H112" s="39"/>
      <c r="I112" s="13"/>
      <c r="J112" s="11"/>
      <c r="K112" s="20" t="s">
        <v>190</v>
      </c>
    </row>
    <row r="113" spans="1:11" x14ac:dyDescent="0.3">
      <c r="A113" s="23"/>
      <c r="B113" s="20" t="s">
        <v>187</v>
      </c>
      <c r="C113" s="13"/>
      <c r="D113" s="39">
        <v>0.621</v>
      </c>
      <c r="E113" s="13"/>
      <c r="F113" s="20"/>
      <c r="G113" s="13"/>
      <c r="H113" s="39"/>
      <c r="I113" s="13"/>
      <c r="J113" s="11"/>
      <c r="K113" s="20"/>
    </row>
    <row r="114" spans="1:11" x14ac:dyDescent="0.3">
      <c r="A114" s="23">
        <v>37226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48" t="s">
        <v>94</v>
      </c>
      <c r="B115" s="20"/>
      <c r="C115" s="13"/>
      <c r="D115" s="39"/>
      <c r="E115" s="52" t="s">
        <v>31</v>
      </c>
      <c r="F115" s="20"/>
      <c r="G115" s="13" t="str">
        <f>IF(ISBLANK(Table1[[#This Row],[EARNED]]),"",Table1[[#This Row],[EARNED]])</f>
        <v/>
      </c>
      <c r="H115" s="39"/>
      <c r="I115" s="52" t="s">
        <v>31</v>
      </c>
      <c r="J115" s="11"/>
      <c r="K115" s="20"/>
    </row>
    <row r="116" spans="1:11" x14ac:dyDescent="0.3">
      <c r="A116" s="23">
        <v>37257</v>
      </c>
      <c r="B116" s="20" t="s">
        <v>107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9">
        <v>37316</v>
      </c>
    </row>
    <row r="117" spans="1:11" x14ac:dyDescent="0.3">
      <c r="A117" s="23"/>
      <c r="B117" s="20" t="s">
        <v>103</v>
      </c>
      <c r="C117" s="13"/>
      <c r="D117" s="39"/>
      <c r="E117" s="13"/>
      <c r="F117" s="20"/>
      <c r="G117" s="13"/>
      <c r="H117" s="39"/>
      <c r="I117" s="13"/>
      <c r="J117" s="11"/>
      <c r="K117" s="49" t="s">
        <v>200</v>
      </c>
    </row>
    <row r="118" spans="1:11" x14ac:dyDescent="0.3">
      <c r="A118" s="23"/>
      <c r="B118" s="20" t="s">
        <v>107</v>
      </c>
      <c r="C118" s="13"/>
      <c r="D118" s="39"/>
      <c r="E118" s="13"/>
      <c r="F118" s="20"/>
      <c r="G118" s="13"/>
      <c r="H118" s="39">
        <v>1</v>
      </c>
      <c r="I118" s="13"/>
      <c r="J118" s="11"/>
      <c r="K118" s="49" t="s">
        <v>201</v>
      </c>
    </row>
    <row r="119" spans="1:11" x14ac:dyDescent="0.3">
      <c r="A119" s="23"/>
      <c r="B119" s="20" t="s">
        <v>202</v>
      </c>
      <c r="C119" s="13"/>
      <c r="D119" s="39">
        <v>0.14000000000000001</v>
      </c>
      <c r="E119" s="13"/>
      <c r="F119" s="20"/>
      <c r="G119" s="13"/>
      <c r="H119" s="39"/>
      <c r="I119" s="13"/>
      <c r="J119" s="11"/>
      <c r="K119" s="49"/>
    </row>
    <row r="120" spans="1:11" x14ac:dyDescent="0.3">
      <c r="A120" s="23">
        <v>37288</v>
      </c>
      <c r="B120" s="20" t="s">
        <v>127</v>
      </c>
      <c r="C120" s="13">
        <v>1.25</v>
      </c>
      <c r="D120" s="39">
        <v>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203</v>
      </c>
    </row>
    <row r="121" spans="1:11" x14ac:dyDescent="0.3">
      <c r="A121" s="23"/>
      <c r="B121" s="20" t="s">
        <v>204</v>
      </c>
      <c r="C121" s="13"/>
      <c r="D121" s="39">
        <v>2.5000000000000008E-2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3">
      <c r="A122" s="23">
        <v>37316</v>
      </c>
      <c r="B122" s="20" t="s">
        <v>205</v>
      </c>
      <c r="C122" s="13">
        <v>1.25</v>
      </c>
      <c r="D122" s="39">
        <v>0.25600000000000001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>
        <v>37347</v>
      </c>
      <c r="B123" s="20" t="s">
        <v>206</v>
      </c>
      <c r="C123" s="13">
        <v>1.25</v>
      </c>
      <c r="D123" s="39">
        <v>4.6000000000000006E-2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v>37377</v>
      </c>
      <c r="B124" s="20" t="s">
        <v>107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1</v>
      </c>
      <c r="I124" s="13"/>
      <c r="J124" s="11"/>
      <c r="K124" s="20" t="s">
        <v>207</v>
      </c>
    </row>
    <row r="125" spans="1:11" x14ac:dyDescent="0.3">
      <c r="A125" s="23"/>
      <c r="B125" s="20" t="s">
        <v>103</v>
      </c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 t="s">
        <v>208</v>
      </c>
    </row>
    <row r="126" spans="1:11" x14ac:dyDescent="0.3">
      <c r="A126" s="23">
        <v>37408</v>
      </c>
      <c r="B126" s="20" t="s">
        <v>209</v>
      </c>
      <c r="C126" s="13">
        <v>1.25</v>
      </c>
      <c r="D126" s="39">
        <v>1.0289999999999999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v>37438</v>
      </c>
      <c r="B127" s="20" t="s">
        <v>107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49">
        <v>37353</v>
      </c>
    </row>
    <row r="128" spans="1:11" x14ac:dyDescent="0.3">
      <c r="A128" s="23"/>
      <c r="B128" s="20" t="s">
        <v>107</v>
      </c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>
        <v>1</v>
      </c>
      <c r="I128" s="13"/>
      <c r="J128" s="11"/>
      <c r="K128" s="20" t="s">
        <v>210</v>
      </c>
    </row>
    <row r="129" spans="1:11" x14ac:dyDescent="0.3">
      <c r="A129" s="23"/>
      <c r="B129" s="20" t="s">
        <v>211</v>
      </c>
      <c r="C129" s="13"/>
      <c r="D129" s="39">
        <v>6.5000000000000002E-2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3">
      <c r="A130" s="23">
        <v>37469</v>
      </c>
      <c r="B130" s="20" t="s">
        <v>154</v>
      </c>
      <c r="C130" s="13">
        <v>1.25</v>
      </c>
      <c r="D130" s="39">
        <v>0.10200000000000001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3">
      <c r="A131" s="23">
        <v>37500</v>
      </c>
      <c r="B131" s="20" t="s">
        <v>107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20" t="s">
        <v>212</v>
      </c>
    </row>
    <row r="132" spans="1:11" x14ac:dyDescent="0.3">
      <c r="A132" s="23"/>
      <c r="B132" s="20" t="s">
        <v>213</v>
      </c>
      <c r="C132" s="13"/>
      <c r="D132" s="39">
        <v>0.5</v>
      </c>
      <c r="E132" s="13"/>
      <c r="F132" s="20"/>
      <c r="G132" s="13"/>
      <c r="H132" s="39"/>
      <c r="I132" s="13"/>
      <c r="J132" s="11"/>
      <c r="K132" s="20"/>
    </row>
    <row r="133" spans="1:11" x14ac:dyDescent="0.3">
      <c r="A133" s="23">
        <v>37530</v>
      </c>
      <c r="B133" s="20" t="s">
        <v>107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20" t="s">
        <v>214</v>
      </c>
    </row>
    <row r="134" spans="1:11" x14ac:dyDescent="0.3">
      <c r="A134" s="23"/>
      <c r="B134" s="20" t="s">
        <v>108</v>
      </c>
      <c r="C134" s="13"/>
      <c r="D134" s="39">
        <v>1</v>
      </c>
      <c r="E134" s="13"/>
      <c r="F134" s="20"/>
      <c r="G134" s="13"/>
      <c r="H134" s="39"/>
      <c r="I134" s="13"/>
      <c r="J134" s="11"/>
      <c r="K134" s="49">
        <v>37357</v>
      </c>
    </row>
    <row r="135" spans="1:11" x14ac:dyDescent="0.3">
      <c r="A135" s="23"/>
      <c r="B135" s="20" t="s">
        <v>103</v>
      </c>
      <c r="C135" s="13"/>
      <c r="D135" s="39"/>
      <c r="E135" s="13"/>
      <c r="F135" s="20"/>
      <c r="G135" s="13"/>
      <c r="H135" s="39"/>
      <c r="I135" s="13"/>
      <c r="J135" s="11"/>
      <c r="K135" s="20" t="s">
        <v>215</v>
      </c>
    </row>
    <row r="136" spans="1:11" x14ac:dyDescent="0.3">
      <c r="A136" s="23">
        <v>37561</v>
      </c>
      <c r="B136" s="20" t="s">
        <v>108</v>
      </c>
      <c r="C136" s="13">
        <v>1.25</v>
      </c>
      <c r="D136" s="39">
        <v>1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216</v>
      </c>
    </row>
    <row r="137" spans="1:11" x14ac:dyDescent="0.3">
      <c r="A137" s="23"/>
      <c r="B137" s="20" t="s">
        <v>217</v>
      </c>
      <c r="C137" s="13"/>
      <c r="D137" s="39">
        <v>0.223</v>
      </c>
      <c r="E137" s="13"/>
      <c r="F137" s="20"/>
      <c r="G137" s="13"/>
      <c r="H137" s="39"/>
      <c r="I137" s="13"/>
      <c r="J137" s="11"/>
      <c r="K137" s="20"/>
    </row>
    <row r="138" spans="1:11" x14ac:dyDescent="0.3">
      <c r="A138" s="23">
        <v>37591</v>
      </c>
      <c r="B138" s="20" t="s">
        <v>107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37327</v>
      </c>
    </row>
    <row r="139" spans="1:11" x14ac:dyDescent="0.3">
      <c r="A139" s="48" t="s">
        <v>95</v>
      </c>
      <c r="B139" s="20"/>
      <c r="C139" s="13"/>
      <c r="D139" s="39"/>
      <c r="E139" s="52" t="s">
        <v>31</v>
      </c>
      <c r="F139" s="20"/>
      <c r="G139" s="13" t="str">
        <f>IF(ISBLANK(Table1[[#This Row],[EARNED]]),"",Table1[[#This Row],[EARNED]])</f>
        <v/>
      </c>
      <c r="H139" s="39"/>
      <c r="I139" s="52" t="s">
        <v>31</v>
      </c>
      <c r="J139" s="11"/>
      <c r="K139" s="20"/>
    </row>
    <row r="140" spans="1:11" x14ac:dyDescent="0.3">
      <c r="A140" s="23">
        <v>37622</v>
      </c>
      <c r="B140" s="20" t="s">
        <v>107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49">
        <v>37681</v>
      </c>
    </row>
    <row r="141" spans="1:11" x14ac:dyDescent="0.3">
      <c r="A141" s="23"/>
      <c r="B141" s="20" t="s">
        <v>107</v>
      </c>
      <c r="C141" s="13"/>
      <c r="D141" s="39"/>
      <c r="E141" s="13"/>
      <c r="F141" s="20"/>
      <c r="G141" s="13"/>
      <c r="H141" s="39">
        <v>1</v>
      </c>
      <c r="I141" s="13"/>
      <c r="J141" s="11"/>
      <c r="K141" s="20" t="s">
        <v>222</v>
      </c>
    </row>
    <row r="142" spans="1:11" x14ac:dyDescent="0.3">
      <c r="A142" s="23"/>
      <c r="B142" s="20" t="s">
        <v>218</v>
      </c>
      <c r="C142" s="13"/>
      <c r="D142" s="39">
        <v>0.26</v>
      </c>
      <c r="E142" s="13"/>
      <c r="F142" s="20"/>
      <c r="G142" s="13"/>
      <c r="H142" s="39"/>
      <c r="I142" s="13"/>
      <c r="J142" s="11"/>
      <c r="K142" s="20"/>
    </row>
    <row r="143" spans="1:11" x14ac:dyDescent="0.3">
      <c r="A143" s="23">
        <v>37653</v>
      </c>
      <c r="B143" s="20" t="s">
        <v>136</v>
      </c>
      <c r="C143" s="13">
        <v>1.25</v>
      </c>
      <c r="D143" s="39">
        <v>7.1000000000000008E-2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/>
      <c r="B144" s="20" t="s">
        <v>220</v>
      </c>
      <c r="C144" s="13"/>
      <c r="D144" s="39"/>
      <c r="E144" s="13"/>
      <c r="F144" s="20"/>
      <c r="G144" s="13"/>
      <c r="H144" s="39"/>
      <c r="I144" s="13"/>
      <c r="J144" s="11"/>
      <c r="K144" s="20" t="s">
        <v>219</v>
      </c>
    </row>
    <row r="145" spans="1:11" x14ac:dyDescent="0.3">
      <c r="A145" s="23">
        <v>37681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23">
        <v>37712</v>
      </c>
      <c r="B146" s="20" t="s">
        <v>168</v>
      </c>
      <c r="C146" s="13">
        <v>1.25</v>
      </c>
      <c r="D146" s="39">
        <v>2.9000000000000012E-2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23">
        <v>37742</v>
      </c>
      <c r="B147" s="20" t="s">
        <v>107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1</v>
      </c>
      <c r="I147" s="13"/>
      <c r="J147" s="11"/>
      <c r="K147" s="20" t="s">
        <v>221</v>
      </c>
    </row>
    <row r="148" spans="1:11" x14ac:dyDescent="0.3">
      <c r="A148" s="23"/>
      <c r="B148" s="20" t="s">
        <v>103</v>
      </c>
      <c r="C148" s="13"/>
      <c r="D148" s="39"/>
      <c r="E148" s="13"/>
      <c r="F148" s="20"/>
      <c r="G148" s="13"/>
      <c r="H148" s="39"/>
      <c r="I148" s="13"/>
      <c r="J148" s="11"/>
      <c r="K148" s="20" t="s">
        <v>223</v>
      </c>
    </row>
    <row r="149" spans="1:11" x14ac:dyDescent="0.3">
      <c r="A149" s="23">
        <v>37773</v>
      </c>
      <c r="B149" s="20" t="s">
        <v>107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1</v>
      </c>
      <c r="I149" s="13"/>
      <c r="J149" s="11"/>
      <c r="K149" s="49">
        <v>37900</v>
      </c>
    </row>
    <row r="150" spans="1:11" x14ac:dyDescent="0.3">
      <c r="A150" s="23">
        <v>37803</v>
      </c>
      <c r="B150" s="20" t="s">
        <v>107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20" t="s">
        <v>224</v>
      </c>
    </row>
    <row r="151" spans="1:11" x14ac:dyDescent="0.3">
      <c r="A151" s="23"/>
      <c r="B151" s="20" t="s">
        <v>211</v>
      </c>
      <c r="C151" s="13"/>
      <c r="D151" s="39">
        <v>6.5000000000000002E-2</v>
      </c>
      <c r="E151" s="13"/>
      <c r="F151" s="20"/>
      <c r="G151" s="13"/>
      <c r="H151" s="39"/>
      <c r="I151" s="13"/>
      <c r="J151" s="11"/>
      <c r="K151" s="20"/>
    </row>
    <row r="152" spans="1:11" x14ac:dyDescent="0.3">
      <c r="A152" s="23">
        <v>37834</v>
      </c>
      <c r="B152" s="20" t="s">
        <v>107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1</v>
      </c>
      <c r="I152" s="13"/>
      <c r="J152" s="11"/>
      <c r="K152" s="20" t="s">
        <v>225</v>
      </c>
    </row>
    <row r="153" spans="1:11" x14ac:dyDescent="0.3">
      <c r="A153" s="23"/>
      <c r="B153" s="20" t="s">
        <v>108</v>
      </c>
      <c r="C153" s="13"/>
      <c r="D153" s="39">
        <v>1</v>
      </c>
      <c r="E153" s="13"/>
      <c r="F153" s="20"/>
      <c r="G153" s="13"/>
      <c r="H153" s="39"/>
      <c r="I153" s="13"/>
      <c r="J153" s="11"/>
      <c r="K153" s="49">
        <v>37750</v>
      </c>
    </row>
    <row r="154" spans="1:11" x14ac:dyDescent="0.3">
      <c r="A154" s="23"/>
      <c r="B154" s="20" t="s">
        <v>226</v>
      </c>
      <c r="C154" s="13"/>
      <c r="D154" s="39">
        <v>8.7000000000000022E-2</v>
      </c>
      <c r="E154" s="13"/>
      <c r="F154" s="20"/>
      <c r="G154" s="13"/>
      <c r="H154" s="39"/>
      <c r="I154" s="13"/>
      <c r="J154" s="11"/>
      <c r="K154" s="20"/>
    </row>
    <row r="155" spans="1:11" x14ac:dyDescent="0.3">
      <c r="A155" s="23">
        <v>37865</v>
      </c>
      <c r="B155" s="20" t="s">
        <v>227</v>
      </c>
      <c r="C155" s="13">
        <v>1.25</v>
      </c>
      <c r="D155" s="39">
        <v>0.20200000000000001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>
        <v>37895</v>
      </c>
      <c r="B156" s="20" t="s">
        <v>107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49">
        <v>37812</v>
      </c>
    </row>
    <row r="157" spans="1:11" x14ac:dyDescent="0.3">
      <c r="A157" s="23"/>
      <c r="B157" s="20" t="s">
        <v>228</v>
      </c>
      <c r="C157" s="13"/>
      <c r="D157" s="39">
        <v>0.90200000000000002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3">
      <c r="A158" s="23">
        <v>37926</v>
      </c>
      <c r="B158" s="20" t="s">
        <v>108</v>
      </c>
      <c r="C158" s="13">
        <v>1.25</v>
      </c>
      <c r="D158" s="39">
        <v>1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49">
        <v>37936</v>
      </c>
    </row>
    <row r="159" spans="1:11" x14ac:dyDescent="0.3">
      <c r="A159" s="23"/>
      <c r="B159" s="20" t="s">
        <v>108</v>
      </c>
      <c r="C159" s="13"/>
      <c r="D159" s="39">
        <v>1</v>
      </c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 t="s">
        <v>230</v>
      </c>
    </row>
    <row r="160" spans="1:11" x14ac:dyDescent="0.3">
      <c r="A160" s="23"/>
      <c r="B160" s="20" t="s">
        <v>108</v>
      </c>
      <c r="C160" s="13"/>
      <c r="D160" s="39">
        <v>1</v>
      </c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20" t="s">
        <v>231</v>
      </c>
    </row>
    <row r="161" spans="1:11" x14ac:dyDescent="0.3">
      <c r="A161" s="23"/>
      <c r="B161" s="20" t="s">
        <v>108</v>
      </c>
      <c r="C161" s="13"/>
      <c r="D161" s="39">
        <v>1</v>
      </c>
      <c r="E161" s="13"/>
      <c r="F161" s="20"/>
      <c r="G161" s="13"/>
      <c r="H161" s="39"/>
      <c r="I161" s="13"/>
      <c r="J161" s="11"/>
      <c r="K161" s="49">
        <v>37633</v>
      </c>
    </row>
    <row r="162" spans="1:11" x14ac:dyDescent="0.3">
      <c r="A162" s="23"/>
      <c r="B162" s="20" t="s">
        <v>229</v>
      </c>
      <c r="C162" s="13"/>
      <c r="D162" s="39">
        <v>0.22900000000000001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3">
      <c r="A163" s="23">
        <v>37956</v>
      </c>
      <c r="B163" s="20" t="s">
        <v>108</v>
      </c>
      <c r="C163" s="13">
        <v>1.25</v>
      </c>
      <c r="D163" s="39">
        <v>1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49">
        <v>37937</v>
      </c>
    </row>
    <row r="164" spans="1:11" x14ac:dyDescent="0.3">
      <c r="A164" s="23"/>
      <c r="B164" s="20" t="s">
        <v>103</v>
      </c>
      <c r="C164" s="13"/>
      <c r="D164" s="39"/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 t="s">
        <v>248</v>
      </c>
    </row>
    <row r="165" spans="1:11" x14ac:dyDescent="0.3">
      <c r="A165" s="23"/>
      <c r="B165" s="20" t="s">
        <v>232</v>
      </c>
      <c r="C165" s="13"/>
      <c r="D165" s="39">
        <v>0.317</v>
      </c>
      <c r="E165" s="13"/>
      <c r="F165" s="20"/>
      <c r="G165" s="13"/>
      <c r="H165" s="39"/>
      <c r="I165" s="13"/>
      <c r="J165" s="11"/>
      <c r="K165" s="20"/>
    </row>
    <row r="166" spans="1:11" x14ac:dyDescent="0.3">
      <c r="A166" s="48" t="s">
        <v>96</v>
      </c>
      <c r="B166" s="20"/>
      <c r="C166" s="13"/>
      <c r="D166" s="39"/>
      <c r="E166" s="52" t="s">
        <v>31</v>
      </c>
      <c r="F166" s="20"/>
      <c r="G166" s="13" t="str">
        <f>IF(ISBLANK(Table1[[#This Row],[EARNED]]),"",Table1[[#This Row],[EARNED]])</f>
        <v/>
      </c>
      <c r="H166" s="39"/>
      <c r="I166" s="52" t="s">
        <v>31</v>
      </c>
      <c r="J166" s="11"/>
      <c r="K166" s="20"/>
    </row>
    <row r="167" spans="1:11" x14ac:dyDescent="0.3">
      <c r="A167" s="23">
        <v>37987</v>
      </c>
      <c r="B167" s="20" t="s">
        <v>233</v>
      </c>
      <c r="C167" s="13">
        <v>1.25</v>
      </c>
      <c r="D167" s="39">
        <v>1.125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3">
      <c r="A168" s="23">
        <v>38018</v>
      </c>
      <c r="B168" s="20" t="s">
        <v>149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2</v>
      </c>
      <c r="I168" s="13"/>
      <c r="J168" s="11"/>
      <c r="K168" s="20" t="s">
        <v>234</v>
      </c>
    </row>
    <row r="169" spans="1:11" x14ac:dyDescent="0.3">
      <c r="A169" s="23"/>
      <c r="B169" s="20" t="s">
        <v>235</v>
      </c>
      <c r="C169" s="13"/>
      <c r="D169" s="39">
        <v>0.15800000000000003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/>
    </row>
    <row r="170" spans="1:11" x14ac:dyDescent="0.3">
      <c r="A170" s="23">
        <v>38047</v>
      </c>
      <c r="B170" s="20" t="s">
        <v>107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49">
        <v>38020</v>
      </c>
    </row>
    <row r="171" spans="1:11" x14ac:dyDescent="0.3">
      <c r="A171" s="23"/>
      <c r="B171" s="20" t="s">
        <v>103</v>
      </c>
      <c r="C171" s="13"/>
      <c r="D171" s="39"/>
      <c r="E171" s="13">
        <f>SUM(Table1[EARNED])-SUM(Table1[Absence Undertime W/ Pay])+CONVERTION!$A$3</f>
        <v>90.605999999999938</v>
      </c>
      <c r="F171" s="20"/>
      <c r="G171" s="13" t="str">
        <f>IF(ISBLANK(Table1[[#This Row],[EARNED]]),"",Table1[[#This Row],[EARNED]])</f>
        <v/>
      </c>
      <c r="H171" s="39"/>
      <c r="I171" s="13">
        <f>SUM(Table1[[EARNED ]])-SUM(Table1[Absence Undertime  W/ Pay])+CONVERTION!$B$3</f>
        <v>228.375</v>
      </c>
      <c r="J171" s="11"/>
      <c r="K171" s="20" t="s">
        <v>236</v>
      </c>
    </row>
    <row r="172" spans="1:11" x14ac:dyDescent="0.3">
      <c r="A172" s="23"/>
      <c r="B172" s="20" t="s">
        <v>237</v>
      </c>
      <c r="C172" s="13"/>
      <c r="D172" s="39">
        <v>0.74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3">
      <c r="A173" s="23">
        <v>38078</v>
      </c>
      <c r="B173" s="20" t="s">
        <v>107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9">
        <v>38325</v>
      </c>
    </row>
    <row r="174" spans="1:11" x14ac:dyDescent="0.3">
      <c r="A174" s="23"/>
      <c r="B174" s="20" t="s">
        <v>238</v>
      </c>
      <c r="C174" s="13"/>
      <c r="D174" s="39">
        <v>1.627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3">
      <c r="A175" s="23">
        <v>38108</v>
      </c>
      <c r="B175" s="20" t="s">
        <v>239</v>
      </c>
      <c r="C175" s="13">
        <v>1.25</v>
      </c>
      <c r="D175" s="39">
        <v>0.84199999999999997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23"/>
      <c r="B176" s="20" t="s">
        <v>103</v>
      </c>
      <c r="C176" s="13"/>
      <c r="D176" s="39"/>
      <c r="E176" s="13"/>
      <c r="F176" s="20"/>
      <c r="G176" s="13"/>
      <c r="H176" s="39"/>
      <c r="I176" s="13"/>
      <c r="J176" s="11"/>
      <c r="K176" s="20" t="s">
        <v>240</v>
      </c>
    </row>
    <row r="177" spans="1:11" x14ac:dyDescent="0.3">
      <c r="A177" s="23">
        <v>38139</v>
      </c>
      <c r="B177" s="20" t="s">
        <v>241</v>
      </c>
      <c r="C177" s="13">
        <v>1.25</v>
      </c>
      <c r="D177" s="39">
        <v>0.64400000000000002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v>38169</v>
      </c>
      <c r="B178" s="20" t="s">
        <v>242</v>
      </c>
      <c r="C178" s="13">
        <v>1.25</v>
      </c>
      <c r="D178" s="39">
        <v>1.3519999999999999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3">
      <c r="A179" s="23">
        <v>38200</v>
      </c>
      <c r="B179" s="20" t="s">
        <v>107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20" t="s">
        <v>244</v>
      </c>
    </row>
    <row r="180" spans="1:11" x14ac:dyDescent="0.3">
      <c r="A180" s="23"/>
      <c r="B180" s="20" t="s">
        <v>127</v>
      </c>
      <c r="C180" s="13"/>
      <c r="D180" s="39">
        <v>2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 t="s">
        <v>245</v>
      </c>
    </row>
    <row r="181" spans="1:11" x14ac:dyDescent="0.3">
      <c r="A181" s="23"/>
      <c r="B181" s="20" t="s">
        <v>243</v>
      </c>
      <c r="C181" s="13"/>
      <c r="D181" s="39">
        <v>0.13500000000000001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 t="s">
        <v>246</v>
      </c>
    </row>
    <row r="182" spans="1:11" x14ac:dyDescent="0.3">
      <c r="A182" s="23">
        <v>38231</v>
      </c>
      <c r="B182" s="20" t="s">
        <v>247</v>
      </c>
      <c r="C182" s="13">
        <v>1.25</v>
      </c>
      <c r="D182" s="39">
        <v>1.1539999999999999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v>38261</v>
      </c>
      <c r="B183" s="20" t="s">
        <v>107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49">
        <v>38148</v>
      </c>
    </row>
    <row r="184" spans="1:11" x14ac:dyDescent="0.3">
      <c r="A184" s="23"/>
      <c r="B184" s="20" t="s">
        <v>249</v>
      </c>
      <c r="C184" s="13"/>
      <c r="D184" s="39">
        <v>0.78700000000000003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3">
      <c r="A185" s="23">
        <v>38292</v>
      </c>
      <c r="B185" s="20" t="s">
        <v>103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250</v>
      </c>
    </row>
    <row r="186" spans="1:11" x14ac:dyDescent="0.3">
      <c r="A186" s="23"/>
      <c r="B186" s="20" t="s">
        <v>251</v>
      </c>
      <c r="C186" s="13"/>
      <c r="D186" s="39">
        <v>0.219</v>
      </c>
      <c r="E186" s="13"/>
      <c r="F186" s="20"/>
      <c r="G186" s="13"/>
      <c r="H186" s="39"/>
      <c r="I186" s="13"/>
      <c r="J186" s="11"/>
      <c r="K186" s="20"/>
    </row>
    <row r="187" spans="1:11" x14ac:dyDescent="0.3">
      <c r="A187" s="23">
        <v>38322</v>
      </c>
      <c r="B187" s="20" t="s">
        <v>127</v>
      </c>
      <c r="C187" s="13">
        <v>1.25</v>
      </c>
      <c r="D187" s="39">
        <v>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253</v>
      </c>
    </row>
    <row r="188" spans="1:11" x14ac:dyDescent="0.3">
      <c r="A188" s="23"/>
      <c r="B188" s="20" t="s">
        <v>252</v>
      </c>
      <c r="C188" s="13"/>
      <c r="D188" s="39">
        <v>0.27700000000000002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3">
      <c r="A189" s="48" t="s">
        <v>97</v>
      </c>
      <c r="B189" s="20"/>
      <c r="C189" s="13"/>
      <c r="D189" s="39"/>
      <c r="E189" s="52" t="s">
        <v>31</v>
      </c>
      <c r="F189" s="20"/>
      <c r="G189" s="13" t="str">
        <f>IF(ISBLANK(Table1[[#This Row],[EARNED]]),"",Table1[[#This Row],[EARNED]])</f>
        <v/>
      </c>
      <c r="H189" s="39"/>
      <c r="I189" s="52" t="s">
        <v>31</v>
      </c>
      <c r="J189" s="11"/>
      <c r="K189" s="20"/>
    </row>
    <row r="190" spans="1:11" x14ac:dyDescent="0.3">
      <c r="A190" s="23">
        <v>38353</v>
      </c>
      <c r="B190" s="20" t="s">
        <v>256</v>
      </c>
      <c r="C190" s="13">
        <v>1.25</v>
      </c>
      <c r="D190" s="39">
        <v>0.19400000000000001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3">
      <c r="A191" s="23">
        <v>38384</v>
      </c>
      <c r="B191" s="20" t="s">
        <v>107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49">
        <v>38413</v>
      </c>
    </row>
    <row r="192" spans="1:11" x14ac:dyDescent="0.3">
      <c r="A192" s="23"/>
      <c r="B192" s="20" t="s">
        <v>107</v>
      </c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>
        <v>1</v>
      </c>
      <c r="I192" s="13"/>
      <c r="J192" s="11"/>
      <c r="K192" s="20" t="s">
        <v>257</v>
      </c>
    </row>
    <row r="193" spans="1:11" x14ac:dyDescent="0.3">
      <c r="A193" s="23"/>
      <c r="B193" s="20" t="s">
        <v>258</v>
      </c>
      <c r="C193" s="13"/>
      <c r="D193" s="39">
        <v>0.17299999999999999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3">
      <c r="A194" s="23">
        <v>38412</v>
      </c>
      <c r="B194" s="20" t="s">
        <v>259</v>
      </c>
      <c r="C194" s="13">
        <v>1.25</v>
      </c>
      <c r="D194" s="39">
        <v>0.246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3">
      <c r="A195" s="23">
        <v>38443</v>
      </c>
      <c r="B195" s="20" t="s">
        <v>103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 t="s">
        <v>260</v>
      </c>
    </row>
    <row r="196" spans="1:11" x14ac:dyDescent="0.3">
      <c r="A196" s="23"/>
      <c r="B196" s="20" t="s">
        <v>261</v>
      </c>
      <c r="C196" s="13"/>
      <c r="D196" s="39">
        <v>0.64600000000000002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3">
      <c r="A197" s="23">
        <v>38473</v>
      </c>
      <c r="B197" s="20" t="s">
        <v>107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1</v>
      </c>
      <c r="I197" s="13"/>
      <c r="J197" s="11"/>
      <c r="K197" s="20" t="s">
        <v>262</v>
      </c>
    </row>
    <row r="198" spans="1:11" x14ac:dyDescent="0.3">
      <c r="A198" s="23"/>
      <c r="B198" s="20" t="s">
        <v>103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 t="s">
        <v>263</v>
      </c>
    </row>
    <row r="199" spans="1:11" x14ac:dyDescent="0.3">
      <c r="A199" s="23"/>
      <c r="B199" s="20" t="s">
        <v>127</v>
      </c>
      <c r="C199" s="13"/>
      <c r="D199" s="39">
        <v>2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264</v>
      </c>
    </row>
    <row r="200" spans="1:11" x14ac:dyDescent="0.3">
      <c r="A200" s="23"/>
      <c r="B200" s="20" t="s">
        <v>156</v>
      </c>
      <c r="C200" s="13"/>
      <c r="D200" s="39">
        <v>0.09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3">
      <c r="A201" s="23">
        <v>38504</v>
      </c>
      <c r="B201" s="20" t="s">
        <v>106</v>
      </c>
      <c r="C201" s="13">
        <v>1.25</v>
      </c>
      <c r="D201" s="39">
        <v>3.6999999999999998E-2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3">
      <c r="A202" s="23">
        <v>38534</v>
      </c>
      <c r="B202" s="20" t="s">
        <v>211</v>
      </c>
      <c r="C202" s="13">
        <v>1.25</v>
      </c>
      <c r="D202" s="39">
        <v>6.0999999999999999E-2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3">
      <c r="A203" s="23">
        <v>38565</v>
      </c>
      <c r="B203" s="20" t="s">
        <v>107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20" t="s">
        <v>266</v>
      </c>
    </row>
    <row r="204" spans="1:11" x14ac:dyDescent="0.3">
      <c r="A204" s="23"/>
      <c r="B204" s="20" t="s">
        <v>265</v>
      </c>
      <c r="C204" s="13"/>
      <c r="D204" s="39">
        <v>0.58499999999999996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3">
      <c r="A205" s="23">
        <v>38596</v>
      </c>
      <c r="B205" s="20" t="s">
        <v>267</v>
      </c>
      <c r="C205" s="13">
        <v>1.25</v>
      </c>
      <c r="D205" s="39">
        <v>0.23699999999999999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v>38626</v>
      </c>
      <c r="B206" s="20" t="s">
        <v>107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20" t="s">
        <v>268</v>
      </c>
    </row>
    <row r="207" spans="1:11" x14ac:dyDescent="0.3">
      <c r="A207" s="23"/>
      <c r="B207" s="20" t="s">
        <v>269</v>
      </c>
      <c r="C207" s="13"/>
      <c r="D207" s="39">
        <v>0.127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3">
      <c r="A208" s="23">
        <v>38657</v>
      </c>
      <c r="B208" s="20" t="s">
        <v>85</v>
      </c>
      <c r="C208" s="13">
        <v>1.25</v>
      </c>
      <c r="D208" s="39">
        <v>2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 t="s">
        <v>270</v>
      </c>
    </row>
    <row r="209" spans="1:11" x14ac:dyDescent="0.3">
      <c r="A209" s="23"/>
      <c r="B209" s="20" t="s">
        <v>103</v>
      </c>
      <c r="C209" s="13"/>
      <c r="D209" s="39"/>
      <c r="E209" s="13"/>
      <c r="F209" s="20"/>
      <c r="G209" s="13"/>
      <c r="H209" s="39"/>
      <c r="I209" s="13"/>
      <c r="J209" s="11"/>
      <c r="K209" s="20" t="s">
        <v>271</v>
      </c>
    </row>
    <row r="210" spans="1:11" x14ac:dyDescent="0.3">
      <c r="A210" s="23"/>
      <c r="B210" s="20" t="s">
        <v>167</v>
      </c>
      <c r="C210" s="13"/>
      <c r="D210" s="39">
        <v>0.108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23">
        <v>38687</v>
      </c>
      <c r="B211" s="20" t="s">
        <v>254</v>
      </c>
      <c r="C211" s="13">
        <v>1.25</v>
      </c>
      <c r="D211" s="39">
        <v>1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 t="s">
        <v>272</v>
      </c>
    </row>
    <row r="212" spans="1:11" x14ac:dyDescent="0.3">
      <c r="A212" s="23"/>
      <c r="B212" s="20" t="s">
        <v>255</v>
      </c>
      <c r="C212" s="13"/>
      <c r="D212" s="39">
        <v>0.437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3">
      <c r="A213" s="48" t="s">
        <v>98</v>
      </c>
      <c r="B213" s="20"/>
      <c r="C213" s="13"/>
      <c r="D213" s="39"/>
      <c r="E213" s="52" t="s">
        <v>31</v>
      </c>
      <c r="F213" s="20"/>
      <c r="G213" s="13" t="str">
        <f>IF(ISBLANK(Table1[[#This Row],[EARNED]]),"",Table1[[#This Row],[EARNED]])</f>
        <v/>
      </c>
      <c r="H213" s="39"/>
      <c r="I213" s="52" t="s">
        <v>31</v>
      </c>
      <c r="J213" s="11"/>
      <c r="K213" s="20"/>
    </row>
    <row r="214" spans="1:11" x14ac:dyDescent="0.3">
      <c r="A214" s="23">
        <v>38718</v>
      </c>
      <c r="B214" s="20" t="s">
        <v>273</v>
      </c>
      <c r="C214" s="13">
        <v>1.25</v>
      </c>
      <c r="D214" s="39">
        <v>0.41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>
        <v>38749</v>
      </c>
      <c r="B215" s="20" t="s">
        <v>149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>
        <v>2</v>
      </c>
      <c r="I215" s="13"/>
      <c r="J215" s="11"/>
      <c r="K215" s="20" t="s">
        <v>274</v>
      </c>
    </row>
    <row r="216" spans="1:11" x14ac:dyDescent="0.3">
      <c r="A216" s="23"/>
      <c r="B216" s="20" t="s">
        <v>275</v>
      </c>
      <c r="C216" s="13"/>
      <c r="D216" s="39">
        <v>1.619</v>
      </c>
      <c r="E216" s="13"/>
      <c r="F216" s="20"/>
      <c r="G216" s="13"/>
      <c r="H216" s="39"/>
      <c r="I216" s="13"/>
      <c r="J216" s="11"/>
      <c r="K216" s="20"/>
    </row>
    <row r="217" spans="1:11" x14ac:dyDescent="0.3">
      <c r="A217" s="23">
        <v>38777</v>
      </c>
      <c r="B217" s="20" t="s">
        <v>276</v>
      </c>
      <c r="C217" s="13">
        <v>1.25</v>
      </c>
      <c r="D217" s="39">
        <v>0.215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v>38808</v>
      </c>
      <c r="B218" s="20" t="s">
        <v>254</v>
      </c>
      <c r="C218" s="13">
        <v>1.25</v>
      </c>
      <c r="D218" s="39">
        <v>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 t="s">
        <v>277</v>
      </c>
    </row>
    <row r="219" spans="1:11" x14ac:dyDescent="0.3">
      <c r="A219" s="23"/>
      <c r="B219" s="20" t="s">
        <v>254</v>
      </c>
      <c r="C219" s="13"/>
      <c r="D219" s="39">
        <v>1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 t="s">
        <v>278</v>
      </c>
    </row>
    <row r="220" spans="1:11" x14ac:dyDescent="0.3">
      <c r="A220" s="23"/>
      <c r="B220" s="20" t="s">
        <v>243</v>
      </c>
      <c r="C220" s="13"/>
      <c r="D220" s="39">
        <v>0.125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3">
      <c r="A221" s="23">
        <v>38838</v>
      </c>
      <c r="B221" s="20" t="s">
        <v>101</v>
      </c>
      <c r="C221" s="13">
        <v>1.25</v>
      </c>
      <c r="D221" s="39">
        <v>0.106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3">
      <c r="A222" s="23">
        <v>38869</v>
      </c>
      <c r="B222" s="20" t="s">
        <v>103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 t="s">
        <v>279</v>
      </c>
    </row>
    <row r="223" spans="1:11" x14ac:dyDescent="0.3">
      <c r="A223" s="23"/>
      <c r="B223" s="20" t="s">
        <v>149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2</v>
      </c>
      <c r="I223" s="34"/>
      <c r="J223" s="11"/>
      <c r="K223" s="20" t="s">
        <v>280</v>
      </c>
    </row>
    <row r="224" spans="1:11" x14ac:dyDescent="0.3">
      <c r="A224" s="23"/>
      <c r="B224" s="20" t="s">
        <v>281</v>
      </c>
      <c r="C224" s="13"/>
      <c r="D224" s="39">
        <v>0.21</v>
      </c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3">
      <c r="A225" s="23">
        <v>38899</v>
      </c>
      <c r="B225" s="20" t="s">
        <v>118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3</v>
      </c>
      <c r="I225" s="34"/>
      <c r="J225" s="11"/>
      <c r="K225" s="20" t="s">
        <v>283</v>
      </c>
    </row>
    <row r="226" spans="1:11" x14ac:dyDescent="0.3">
      <c r="A226" s="23"/>
      <c r="B226" s="20" t="s">
        <v>282</v>
      </c>
      <c r="C226" s="13"/>
      <c r="D226" s="39">
        <v>0.23300000000000001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3">
      <c r="A227" s="23">
        <v>38930</v>
      </c>
      <c r="B227" s="20" t="s">
        <v>85</v>
      </c>
      <c r="C227" s="13">
        <v>1.25</v>
      </c>
      <c r="D227" s="39">
        <v>2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 t="s">
        <v>284</v>
      </c>
    </row>
    <row r="228" spans="1:11" x14ac:dyDescent="0.3">
      <c r="A228" s="23"/>
      <c r="B228" s="20" t="s">
        <v>149</v>
      </c>
      <c r="C228" s="13"/>
      <c r="D228" s="39"/>
      <c r="E228" s="34"/>
      <c r="F228" s="20"/>
      <c r="G228" s="13" t="str">
        <f>IF(ISBLANK(Table1[[#This Row],[EARNED]]),"",Table1[[#This Row],[EARNED]])</f>
        <v/>
      </c>
      <c r="H228" s="39">
        <v>2</v>
      </c>
      <c r="I228" s="34"/>
      <c r="J228" s="11"/>
      <c r="K228" s="20"/>
    </row>
    <row r="229" spans="1:11" x14ac:dyDescent="0.3">
      <c r="A229" s="23"/>
      <c r="B229" s="20" t="s">
        <v>106</v>
      </c>
      <c r="C229" s="13"/>
      <c r="D229" s="39">
        <v>3.6999999999999998E-2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3">
      <c r="A230" s="23">
        <v>38961</v>
      </c>
      <c r="B230" s="20" t="s">
        <v>149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2</v>
      </c>
      <c r="I230" s="34"/>
      <c r="J230" s="11"/>
      <c r="K230" s="20" t="s">
        <v>285</v>
      </c>
    </row>
    <row r="231" spans="1:11" x14ac:dyDescent="0.3">
      <c r="A231" s="23"/>
      <c r="B231" s="20" t="s">
        <v>286</v>
      </c>
      <c r="C231" s="13"/>
      <c r="D231" s="39">
        <v>0.76500000000000001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3">
      <c r="A232" s="23">
        <v>38991</v>
      </c>
      <c r="B232" s="20" t="s">
        <v>287</v>
      </c>
      <c r="C232" s="13">
        <v>1.25</v>
      </c>
      <c r="D232" s="39">
        <v>0.82099999999999995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3">
      <c r="A233" s="23">
        <v>39022</v>
      </c>
      <c r="B233" s="20" t="s">
        <v>103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 t="s">
        <v>288</v>
      </c>
    </row>
    <row r="234" spans="1:11" x14ac:dyDescent="0.3">
      <c r="A234" s="23"/>
      <c r="B234" s="20" t="s">
        <v>103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 t="s">
        <v>289</v>
      </c>
    </row>
    <row r="235" spans="1:11" x14ac:dyDescent="0.3">
      <c r="A235" s="23"/>
      <c r="B235" s="20" t="s">
        <v>254</v>
      </c>
      <c r="C235" s="13"/>
      <c r="D235" s="39">
        <v>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49">
        <v>39033</v>
      </c>
    </row>
    <row r="236" spans="1:11" x14ac:dyDescent="0.3">
      <c r="A236" s="23"/>
      <c r="B236" s="20" t="s">
        <v>290</v>
      </c>
      <c r="C236" s="13"/>
      <c r="D236" s="39">
        <v>0.72899999999999998</v>
      </c>
      <c r="E236" s="34"/>
      <c r="F236" s="20"/>
      <c r="G236" s="13" t="str">
        <f>IF(ISBLANK(Table1[[#This Row],[EARNED]]),"",Table1[[#This Row],[EARNED]])</f>
        <v/>
      </c>
      <c r="H236" s="39"/>
      <c r="I236" s="34"/>
      <c r="J236" s="11"/>
      <c r="K236" s="20"/>
    </row>
    <row r="237" spans="1:11" x14ac:dyDescent="0.3">
      <c r="A237" s="23">
        <v>39052</v>
      </c>
      <c r="B237" s="20" t="s">
        <v>291</v>
      </c>
      <c r="C237" s="13">
        <v>1.25</v>
      </c>
      <c r="D237" s="39">
        <v>0.88500000000000001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3">
      <c r="A238" s="48" t="s">
        <v>99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3">
      <c r="A239" s="40">
        <v>39083</v>
      </c>
      <c r="B239" s="20" t="s">
        <v>292</v>
      </c>
      <c r="C239" s="13">
        <v>1.25</v>
      </c>
      <c r="D239" s="39">
        <v>0.32700000000000001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3">
      <c r="A240" s="40">
        <v>39114</v>
      </c>
      <c r="B240" s="20" t="s">
        <v>293</v>
      </c>
      <c r="C240" s="13">
        <v>1.25</v>
      </c>
      <c r="D240" s="39">
        <v>3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294</v>
      </c>
    </row>
    <row r="241" spans="1:11" x14ac:dyDescent="0.3">
      <c r="A241" s="40"/>
      <c r="B241" s="20" t="s">
        <v>107</v>
      </c>
      <c r="C241" s="13"/>
      <c r="D241" s="39"/>
      <c r="E241" s="34"/>
      <c r="F241" s="20"/>
      <c r="G241" s="13" t="str">
        <f>IF(ISBLANK(Table1[[#This Row],[EARNED]]),"",Table1[[#This Row],[EARNED]])</f>
        <v/>
      </c>
      <c r="H241" s="39">
        <v>1</v>
      </c>
      <c r="I241" s="34"/>
      <c r="J241" s="11"/>
      <c r="K241" s="20" t="s">
        <v>295</v>
      </c>
    </row>
    <row r="242" spans="1:11" x14ac:dyDescent="0.3">
      <c r="A242" s="40"/>
      <c r="B242" s="20" t="s">
        <v>296</v>
      </c>
      <c r="C242" s="13"/>
      <c r="D242" s="39">
        <v>0.8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3">
      <c r="A243" s="40">
        <v>39142</v>
      </c>
      <c r="B243" s="20" t="s">
        <v>297</v>
      </c>
      <c r="C243" s="13">
        <v>1.25</v>
      </c>
      <c r="D243" s="39">
        <v>0.46700000000000003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3">
      <c r="A244" s="23">
        <v>39173</v>
      </c>
      <c r="B244" s="20" t="s">
        <v>299</v>
      </c>
      <c r="C244" s="13">
        <v>1.25</v>
      </c>
      <c r="D244" s="39">
        <v>1.381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3">
      <c r="A245" s="23">
        <v>39203</v>
      </c>
      <c r="B245" s="20" t="s">
        <v>298</v>
      </c>
      <c r="C245" s="13">
        <v>1.25</v>
      </c>
      <c r="D245" s="39">
        <v>1.9350000000000001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23">
        <v>39234</v>
      </c>
      <c r="B246" s="20" t="s">
        <v>103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 t="s">
        <v>300</v>
      </c>
    </row>
    <row r="247" spans="1:11" x14ac:dyDescent="0.3">
      <c r="A247" s="23"/>
      <c r="B247" s="20" t="s">
        <v>68</v>
      </c>
      <c r="C247" s="13"/>
      <c r="D247" s="39">
        <v>3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 t="s">
        <v>301</v>
      </c>
    </row>
    <row r="248" spans="1:11" x14ac:dyDescent="0.3">
      <c r="A248" s="23"/>
      <c r="B248" s="20" t="s">
        <v>302</v>
      </c>
      <c r="C248" s="13"/>
      <c r="D248" s="39">
        <v>0.68700000000000006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3">
      <c r="A249" s="23">
        <v>39264</v>
      </c>
      <c r="B249" s="20" t="s">
        <v>107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1</v>
      </c>
      <c r="I249" s="34"/>
      <c r="J249" s="11"/>
      <c r="K249" s="20" t="s">
        <v>304</v>
      </c>
    </row>
    <row r="250" spans="1:11" x14ac:dyDescent="0.3">
      <c r="A250" s="23"/>
      <c r="B250" s="20" t="s">
        <v>149</v>
      </c>
      <c r="C250" s="13"/>
      <c r="D250" s="39"/>
      <c r="E250" s="34"/>
      <c r="F250" s="20"/>
      <c r="G250" s="13" t="str">
        <f>IF(ISBLANK(Table1[[#This Row],[EARNED]]),"",Table1[[#This Row],[EARNED]])</f>
        <v/>
      </c>
      <c r="H250" s="39">
        <v>2</v>
      </c>
      <c r="I250" s="34"/>
      <c r="J250" s="11"/>
      <c r="K250" s="20" t="s">
        <v>303</v>
      </c>
    </row>
    <row r="251" spans="1:11" x14ac:dyDescent="0.3">
      <c r="A251" s="23"/>
      <c r="B251" s="20" t="s">
        <v>305</v>
      </c>
      <c r="C251" s="13"/>
      <c r="D251" s="39">
        <v>2.1000000000000001E-2</v>
      </c>
      <c r="E251" s="34"/>
      <c r="F251" s="20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3">
      <c r="A252" s="23">
        <v>39295</v>
      </c>
      <c r="B252" s="20" t="s">
        <v>306</v>
      </c>
      <c r="C252" s="13">
        <v>1.25</v>
      </c>
      <c r="D252" s="39">
        <v>0.59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3">
      <c r="A253" s="23">
        <v>39326</v>
      </c>
      <c r="B253" s="20" t="s">
        <v>167</v>
      </c>
      <c r="C253" s="13">
        <v>1.25</v>
      </c>
      <c r="D253" s="39">
        <v>0.108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3">
      <c r="A254" s="23">
        <v>39356</v>
      </c>
      <c r="B254" s="20" t="s">
        <v>308</v>
      </c>
      <c r="C254" s="13">
        <v>1.25</v>
      </c>
      <c r="D254" s="39">
        <v>2.1869999999999998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3">
      <c r="A255" s="23">
        <v>39387</v>
      </c>
      <c r="B255" s="20" t="s">
        <v>220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310</v>
      </c>
    </row>
    <row r="256" spans="1:11" x14ac:dyDescent="0.3">
      <c r="A256" s="23"/>
      <c r="B256" s="20" t="s">
        <v>311</v>
      </c>
      <c r="C256" s="13"/>
      <c r="D256" s="39">
        <v>2.2440000000000002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3">
      <c r="A257" s="23">
        <v>39417</v>
      </c>
      <c r="B257" s="20" t="s">
        <v>312</v>
      </c>
      <c r="C257" s="13">
        <v>1.25</v>
      </c>
      <c r="D257" s="39">
        <v>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3">
      <c r="A258" s="48" t="s">
        <v>100</v>
      </c>
      <c r="B258" s="20"/>
      <c r="C258" s="13">
        <v>1.25</v>
      </c>
      <c r="D258" s="39"/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3">
      <c r="A259" s="23">
        <v>39448</v>
      </c>
      <c r="B259" s="20" t="s">
        <v>313</v>
      </c>
      <c r="C259" s="13">
        <v>1.25</v>
      </c>
      <c r="D259" s="39">
        <v>0.95599999999999996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3">
      <c r="A260" s="23">
        <f>EDATE(A259,1)</f>
        <v>39479</v>
      </c>
      <c r="B260" s="20" t="s">
        <v>314</v>
      </c>
      <c r="C260" s="13">
        <v>1.25</v>
      </c>
      <c r="D260" s="39">
        <v>0.42899999999999999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3">
      <c r="A261" s="23">
        <f t="shared" ref="A261:A392" si="0">EDATE(A260,1)</f>
        <v>39508</v>
      </c>
      <c r="B261" s="20" t="s">
        <v>103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315</v>
      </c>
    </row>
    <row r="262" spans="1:11" x14ac:dyDescent="0.3">
      <c r="A262" s="23"/>
      <c r="B262" s="20" t="s">
        <v>316</v>
      </c>
      <c r="C262" s="13"/>
      <c r="D262" s="39">
        <v>1.087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3">
      <c r="A263" s="23">
        <f>EDATE(A261,1)</f>
        <v>39539</v>
      </c>
      <c r="B263" s="20" t="s">
        <v>152</v>
      </c>
      <c r="C263" s="13">
        <v>1.25</v>
      </c>
      <c r="D263" s="39">
        <v>0.625</v>
      </c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3">
      <c r="A264" s="23">
        <f t="shared" si="0"/>
        <v>39569</v>
      </c>
      <c r="B264" s="20" t="s">
        <v>317</v>
      </c>
      <c r="C264" s="13">
        <v>1.25</v>
      </c>
      <c r="D264" s="39">
        <v>1.3620000000000001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3">
      <c r="A265" s="23"/>
      <c r="B265" s="20" t="s">
        <v>103</v>
      </c>
      <c r="C265" s="13"/>
      <c r="D265" s="39"/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 t="s">
        <v>318</v>
      </c>
    </row>
    <row r="266" spans="1:11" x14ac:dyDescent="0.3">
      <c r="A266" s="23"/>
      <c r="B266" s="20" t="s">
        <v>254</v>
      </c>
      <c r="C266" s="13"/>
      <c r="D266" s="39">
        <v>1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49">
        <v>39758</v>
      </c>
    </row>
    <row r="267" spans="1:11" x14ac:dyDescent="0.3">
      <c r="A267" s="23">
        <f>EDATE(A264,1)</f>
        <v>39600</v>
      </c>
      <c r="B267" s="20" t="s">
        <v>319</v>
      </c>
      <c r="C267" s="13">
        <v>1.25</v>
      </c>
      <c r="D267" s="39">
        <v>1.321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3">
      <c r="A268" s="23">
        <f t="shared" si="0"/>
        <v>39630</v>
      </c>
      <c r="B268" s="20" t="s">
        <v>111</v>
      </c>
      <c r="C268" s="13">
        <v>1.25</v>
      </c>
      <c r="D268" s="39">
        <v>0.60399999999999998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3">
      <c r="A269" s="23">
        <f t="shared" si="0"/>
        <v>39661</v>
      </c>
      <c r="B269" s="20" t="s">
        <v>320</v>
      </c>
      <c r="C269" s="13">
        <v>1.25</v>
      </c>
      <c r="D269" s="39">
        <v>1.9690000000000001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3">
      <c r="A270" s="23">
        <f t="shared" si="0"/>
        <v>39692</v>
      </c>
      <c r="B270" s="20" t="s">
        <v>107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1</v>
      </c>
      <c r="I270" s="34"/>
      <c r="J270" s="11"/>
      <c r="K270" s="20" t="s">
        <v>325</v>
      </c>
    </row>
    <row r="271" spans="1:11" x14ac:dyDescent="0.3">
      <c r="A271" s="23"/>
      <c r="B271" s="20" t="s">
        <v>321</v>
      </c>
      <c r="C271" s="13"/>
      <c r="D271" s="39">
        <v>1.054</v>
      </c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20"/>
    </row>
    <row r="272" spans="1:11" x14ac:dyDescent="0.3">
      <c r="A272" s="23">
        <f>EDATE(A270,1)</f>
        <v>39722</v>
      </c>
      <c r="B272" s="20" t="s">
        <v>254</v>
      </c>
      <c r="C272" s="13">
        <v>1.25</v>
      </c>
      <c r="D272" s="39">
        <v>1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 t="s">
        <v>326</v>
      </c>
    </row>
    <row r="273" spans="1:11" x14ac:dyDescent="0.3">
      <c r="A273" s="23"/>
      <c r="B273" s="20" t="s">
        <v>107</v>
      </c>
      <c r="C273" s="13"/>
      <c r="D273" s="39"/>
      <c r="E273" s="34"/>
      <c r="F273" s="20"/>
      <c r="G273" s="13" t="str">
        <f>IF(ISBLANK(Table1[[#This Row],[EARNED]]),"",Table1[[#This Row],[EARNED]])</f>
        <v/>
      </c>
      <c r="H273" s="39">
        <v>1</v>
      </c>
      <c r="I273" s="34"/>
      <c r="J273" s="11"/>
      <c r="K273" s="20" t="s">
        <v>327</v>
      </c>
    </row>
    <row r="274" spans="1:11" x14ac:dyDescent="0.3">
      <c r="A274" s="23"/>
      <c r="B274" s="20" t="s">
        <v>322</v>
      </c>
      <c r="C274" s="13"/>
      <c r="D274" s="39">
        <v>1.7689999999999999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3">
      <c r="A275" s="23">
        <f>EDATE(A272,1)</f>
        <v>39753</v>
      </c>
      <c r="B275" s="20" t="s">
        <v>254</v>
      </c>
      <c r="C275" s="13">
        <v>1.25</v>
      </c>
      <c r="D275" s="39">
        <v>1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3">
      <c r="A276" s="23"/>
      <c r="B276" s="20" t="s">
        <v>103</v>
      </c>
      <c r="C276" s="13"/>
      <c r="D276" s="39"/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 t="s">
        <v>328</v>
      </c>
    </row>
    <row r="277" spans="1:11" x14ac:dyDescent="0.3">
      <c r="A277" s="23"/>
      <c r="B277" s="20" t="s">
        <v>85</v>
      </c>
      <c r="C277" s="13"/>
      <c r="D277" s="39">
        <v>2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329</v>
      </c>
    </row>
    <row r="278" spans="1:11" x14ac:dyDescent="0.3">
      <c r="A278" s="23"/>
      <c r="B278" s="20" t="s">
        <v>254</v>
      </c>
      <c r="C278" s="13"/>
      <c r="D278" s="39">
        <v>1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 t="s">
        <v>330</v>
      </c>
    </row>
    <row r="279" spans="1:11" x14ac:dyDescent="0.3">
      <c r="A279" s="23"/>
      <c r="B279" s="20" t="s">
        <v>323</v>
      </c>
      <c r="C279" s="13"/>
      <c r="D279" s="39">
        <v>2.56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3">
      <c r="A280" s="23">
        <f>EDATE(A275,1)</f>
        <v>39783</v>
      </c>
      <c r="B280" s="20" t="s">
        <v>324</v>
      </c>
      <c r="C280" s="13">
        <v>1.25</v>
      </c>
      <c r="D280" s="39">
        <v>2.4060000000000001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3">
      <c r="A281" s="48" t="s">
        <v>199</v>
      </c>
      <c r="B281" s="20"/>
      <c r="C281" s="13"/>
      <c r="D281" s="39"/>
      <c r="E281" s="34" t="s">
        <v>31</v>
      </c>
      <c r="F281" s="20"/>
      <c r="G281" s="13" t="str">
        <f>IF(ISBLANK(Table1[[#This Row],[EARNED]]),"",Table1[[#This Row],[EARNED]])</f>
        <v/>
      </c>
      <c r="H281" s="39"/>
      <c r="I281" s="34" t="s">
        <v>31</v>
      </c>
      <c r="J281" s="11"/>
      <c r="K281" s="20"/>
    </row>
    <row r="282" spans="1:11" x14ac:dyDescent="0.3">
      <c r="A282" s="23">
        <f>EDATE(A280,1)</f>
        <v>39814</v>
      </c>
      <c r="B282" s="20" t="s">
        <v>331</v>
      </c>
      <c r="C282" s="13">
        <v>1.25</v>
      </c>
      <c r="D282" s="39">
        <v>2.44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3">
      <c r="A283" s="23">
        <f t="shared" si="0"/>
        <v>39845</v>
      </c>
      <c r="B283" s="20" t="s">
        <v>332</v>
      </c>
      <c r="C283" s="13">
        <v>1.25</v>
      </c>
      <c r="D283" s="39">
        <v>1.3560000000000001</v>
      </c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23">
        <f t="shared" si="0"/>
        <v>39873</v>
      </c>
      <c r="B284" s="20" t="s">
        <v>107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>
        <v>1</v>
      </c>
      <c r="I284" s="34"/>
      <c r="J284" s="11"/>
      <c r="K284" s="49">
        <v>39481</v>
      </c>
    </row>
    <row r="285" spans="1:11" x14ac:dyDescent="0.3">
      <c r="A285" s="23"/>
      <c r="B285" s="20" t="s">
        <v>103</v>
      </c>
      <c r="C285" s="13"/>
      <c r="D285" s="39"/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 t="s">
        <v>337</v>
      </c>
    </row>
    <row r="286" spans="1:11" x14ac:dyDescent="0.3">
      <c r="A286" s="23"/>
      <c r="B286" s="20" t="s">
        <v>333</v>
      </c>
      <c r="C286" s="13"/>
      <c r="D286" s="39">
        <v>0.94399999999999995</v>
      </c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20"/>
    </row>
    <row r="287" spans="1:11" x14ac:dyDescent="0.3">
      <c r="A287" s="23">
        <f>EDATE(A284,1)</f>
        <v>39904</v>
      </c>
      <c r="B287" s="20" t="s">
        <v>334</v>
      </c>
      <c r="C287" s="13">
        <v>1.25</v>
      </c>
      <c r="D287" s="39">
        <v>1.077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3">
      <c r="A288" s="23">
        <f t="shared" si="0"/>
        <v>39934</v>
      </c>
      <c r="B288" s="20" t="s">
        <v>107</v>
      </c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20" t="s">
        <v>336</v>
      </c>
    </row>
    <row r="289" spans="1:11" x14ac:dyDescent="0.3">
      <c r="A289" s="23"/>
      <c r="B289" s="20" t="s">
        <v>220</v>
      </c>
      <c r="C289" s="13"/>
      <c r="D289" s="39"/>
      <c r="E289" s="34"/>
      <c r="F289" s="20"/>
      <c r="G289" s="13" t="str">
        <f>IF(ISBLANK(Table1[[#This Row],[EARNED]]),"",Table1[[#This Row],[EARNED]])</f>
        <v/>
      </c>
      <c r="H289" s="39"/>
      <c r="I289" s="34"/>
      <c r="J289" s="11"/>
      <c r="K289" s="20" t="s">
        <v>335</v>
      </c>
    </row>
    <row r="290" spans="1:11" x14ac:dyDescent="0.3">
      <c r="A290" s="23"/>
      <c r="B290" s="20" t="s">
        <v>107</v>
      </c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>
        <v>1</v>
      </c>
      <c r="I290" s="34"/>
      <c r="J290" s="11"/>
      <c r="K290" s="20" t="s">
        <v>338</v>
      </c>
    </row>
    <row r="291" spans="1:11" x14ac:dyDescent="0.3">
      <c r="A291" s="23"/>
      <c r="B291" s="20" t="s">
        <v>339</v>
      </c>
      <c r="C291" s="13"/>
      <c r="D291" s="39">
        <v>1.4730000000000001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3">
      <c r="A292" s="23">
        <f>EDATE(A288,1)</f>
        <v>39965</v>
      </c>
      <c r="B292" s="20" t="s">
        <v>340</v>
      </c>
      <c r="C292" s="13">
        <v>1.25</v>
      </c>
      <c r="D292" s="39">
        <v>1.05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3">
      <c r="A293" s="23">
        <f t="shared" si="0"/>
        <v>39995</v>
      </c>
      <c r="B293" s="20" t="s">
        <v>254</v>
      </c>
      <c r="C293" s="13">
        <v>1.25</v>
      </c>
      <c r="D293" s="39">
        <v>1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 t="s">
        <v>345</v>
      </c>
    </row>
    <row r="294" spans="1:11" x14ac:dyDescent="0.3">
      <c r="A294" s="23"/>
      <c r="B294" s="20" t="s">
        <v>341</v>
      </c>
      <c r="C294" s="13"/>
      <c r="D294" s="39">
        <v>2.7250000000000001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3">
      <c r="A295" s="23">
        <f>EDATE(A293,1)</f>
        <v>40026</v>
      </c>
      <c r="B295" s="20" t="s">
        <v>342</v>
      </c>
      <c r="C295" s="13">
        <v>1.25</v>
      </c>
      <c r="D295" s="39">
        <v>0.93100000000000005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3">
      <c r="A296" s="23">
        <f t="shared" si="0"/>
        <v>40057</v>
      </c>
      <c r="B296" s="20" t="s">
        <v>343</v>
      </c>
      <c r="C296" s="13">
        <v>1.25</v>
      </c>
      <c r="D296" s="39">
        <v>0.58699999999999997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3">
      <c r="A297" s="23">
        <f t="shared" si="0"/>
        <v>40087</v>
      </c>
      <c r="B297" s="20" t="s">
        <v>107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49">
        <v>39701</v>
      </c>
    </row>
    <row r="298" spans="1:11" x14ac:dyDescent="0.3">
      <c r="A298" s="23"/>
      <c r="B298" s="20" t="s">
        <v>344</v>
      </c>
      <c r="C298" s="13"/>
      <c r="D298" s="39">
        <v>0.52100000000000002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3">
      <c r="A299" s="23">
        <f>EDATE(A297,1)</f>
        <v>40118</v>
      </c>
      <c r="B299" s="20" t="s">
        <v>85</v>
      </c>
      <c r="C299" s="13">
        <v>1.25</v>
      </c>
      <c r="D299" s="39">
        <v>2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 t="s">
        <v>346</v>
      </c>
    </row>
    <row r="300" spans="1:11" x14ac:dyDescent="0.3">
      <c r="A300" s="23"/>
      <c r="B300" s="20" t="s">
        <v>254</v>
      </c>
      <c r="C300" s="13"/>
      <c r="D300" s="39">
        <v>1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 t="s">
        <v>347</v>
      </c>
    </row>
    <row r="301" spans="1:11" x14ac:dyDescent="0.3">
      <c r="A301" s="23"/>
      <c r="B301" s="20" t="s">
        <v>254</v>
      </c>
      <c r="C301" s="13"/>
      <c r="D301" s="39">
        <v>1</v>
      </c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49">
        <v>39459</v>
      </c>
    </row>
    <row r="302" spans="1:11" x14ac:dyDescent="0.3">
      <c r="A302" s="23"/>
      <c r="B302" s="20" t="s">
        <v>107</v>
      </c>
      <c r="C302" s="13"/>
      <c r="D302" s="39"/>
      <c r="E302" s="34"/>
      <c r="F302" s="20"/>
      <c r="G302" s="13"/>
      <c r="H302" s="39">
        <v>1</v>
      </c>
      <c r="I302" s="34"/>
      <c r="J302" s="11"/>
      <c r="K302" s="49">
        <v>39579</v>
      </c>
    </row>
    <row r="303" spans="1:11" x14ac:dyDescent="0.3">
      <c r="A303" s="23"/>
      <c r="B303" s="20" t="s">
        <v>348</v>
      </c>
      <c r="C303" s="13"/>
      <c r="D303" s="39">
        <v>0.504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3">
      <c r="A304" s="23">
        <f>EDATE(A299,1)</f>
        <v>40148</v>
      </c>
      <c r="B304" s="20" t="s">
        <v>349</v>
      </c>
      <c r="C304" s="13">
        <v>1.25</v>
      </c>
      <c r="D304" s="39">
        <v>1.5149999999999999</v>
      </c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3">
      <c r="A305" s="48" t="s">
        <v>198</v>
      </c>
      <c r="B305" s="20"/>
      <c r="C305" s="13"/>
      <c r="D305" s="39"/>
      <c r="E305" s="34"/>
      <c r="F305" s="20"/>
      <c r="G305" s="13"/>
      <c r="H305" s="39"/>
      <c r="I305" s="34"/>
      <c r="J305" s="11"/>
      <c r="K305" s="20"/>
    </row>
    <row r="306" spans="1:11" x14ac:dyDescent="0.3">
      <c r="A306" s="23">
        <f>EDATE(A304,1)</f>
        <v>40179</v>
      </c>
      <c r="B306" s="20" t="s">
        <v>350</v>
      </c>
      <c r="C306" s="13">
        <v>1.25</v>
      </c>
      <c r="D306" s="39">
        <v>0.91200000000000003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23">
        <f t="shared" si="0"/>
        <v>40210</v>
      </c>
      <c r="B307" s="20" t="s">
        <v>107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>
        <v>1</v>
      </c>
      <c r="I307" s="34"/>
      <c r="J307" s="11"/>
      <c r="K307" s="20" t="s">
        <v>359</v>
      </c>
    </row>
    <row r="308" spans="1:11" x14ac:dyDescent="0.3">
      <c r="A308" s="23"/>
      <c r="B308" s="20" t="s">
        <v>85</v>
      </c>
      <c r="C308" s="13"/>
      <c r="D308" s="39">
        <v>2</v>
      </c>
      <c r="E308" s="34"/>
      <c r="F308" s="20"/>
      <c r="G308" s="13"/>
      <c r="H308" s="39"/>
      <c r="I308" s="34"/>
      <c r="J308" s="11"/>
      <c r="K308" s="20" t="s">
        <v>360</v>
      </c>
    </row>
    <row r="309" spans="1:11" x14ac:dyDescent="0.3">
      <c r="A309" s="23"/>
      <c r="B309" s="20" t="s">
        <v>149</v>
      </c>
      <c r="C309" s="13"/>
      <c r="D309" s="39"/>
      <c r="E309" s="34"/>
      <c r="F309" s="20"/>
      <c r="G309" s="13"/>
      <c r="H309" s="39">
        <v>2</v>
      </c>
      <c r="I309" s="34"/>
      <c r="J309" s="11"/>
      <c r="K309" s="20" t="s">
        <v>361</v>
      </c>
    </row>
    <row r="310" spans="1:11" x14ac:dyDescent="0.3">
      <c r="A310" s="23"/>
      <c r="B310" s="20" t="s">
        <v>121</v>
      </c>
      <c r="C310" s="13"/>
      <c r="D310" s="39">
        <v>1.542</v>
      </c>
      <c r="E310" s="34"/>
      <c r="F310" s="20"/>
      <c r="G310" s="13"/>
      <c r="H310" s="39"/>
      <c r="I310" s="34"/>
      <c r="J310" s="11"/>
      <c r="K310" s="20"/>
    </row>
    <row r="311" spans="1:11" x14ac:dyDescent="0.3">
      <c r="A311" s="23">
        <f>EDATE(A307,1)</f>
        <v>40238</v>
      </c>
      <c r="B311" s="20" t="s">
        <v>107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9">
        <v>40454</v>
      </c>
    </row>
    <row r="312" spans="1:11" x14ac:dyDescent="0.3">
      <c r="A312" s="23"/>
      <c r="B312" s="20" t="s">
        <v>351</v>
      </c>
      <c r="C312" s="13"/>
      <c r="D312" s="39">
        <v>1.621</v>
      </c>
      <c r="E312" s="34"/>
      <c r="F312" s="20"/>
      <c r="G312" s="13" t="str">
        <f>IF(ISBLANK(Table1[[#This Row],[EARNED]]),"",Table1[[#This Row],[EARNED]])</f>
        <v/>
      </c>
      <c r="H312" s="39"/>
      <c r="I312" s="34"/>
      <c r="J312" s="11"/>
      <c r="K312" s="49"/>
    </row>
    <row r="313" spans="1:11" x14ac:dyDescent="0.3">
      <c r="A313" s="23">
        <f>EDATE(A311,1)</f>
        <v>40269</v>
      </c>
      <c r="B313" s="20" t="s">
        <v>107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49">
        <v>40302</v>
      </c>
    </row>
    <row r="314" spans="1:11" x14ac:dyDescent="0.3">
      <c r="A314" s="23"/>
      <c r="B314" s="20" t="s">
        <v>107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20" t="s">
        <v>362</v>
      </c>
    </row>
    <row r="315" spans="1:11" x14ac:dyDescent="0.3">
      <c r="A315" s="23"/>
      <c r="B315" s="20" t="s">
        <v>352</v>
      </c>
      <c r="C315" s="13"/>
      <c r="D315" s="39">
        <v>0.18099999999999999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20"/>
    </row>
    <row r="316" spans="1:11" x14ac:dyDescent="0.3">
      <c r="A316" s="23">
        <f>EDATE(A313,1)</f>
        <v>40299</v>
      </c>
      <c r="B316" s="20" t="s">
        <v>107</v>
      </c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>
        <v>1</v>
      </c>
      <c r="I316" s="34"/>
      <c r="J316" s="11"/>
      <c r="K316" s="20" t="s">
        <v>363</v>
      </c>
    </row>
    <row r="317" spans="1:11" x14ac:dyDescent="0.3">
      <c r="A317" s="23"/>
      <c r="B317" s="20" t="s">
        <v>107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1</v>
      </c>
      <c r="I317" s="34"/>
      <c r="J317" s="11"/>
      <c r="K317" s="20" t="s">
        <v>364</v>
      </c>
    </row>
    <row r="318" spans="1:11" x14ac:dyDescent="0.3">
      <c r="A318" s="23"/>
      <c r="B318" s="20" t="s">
        <v>205</v>
      </c>
      <c r="C318" s="13"/>
      <c r="D318" s="39">
        <v>0.25600000000000001</v>
      </c>
      <c r="E318" s="34"/>
      <c r="F318" s="20"/>
      <c r="G318" s="13" t="str">
        <f>IF(ISBLANK(Table1[[#This Row],[EARNED]]),"",Table1[[#This Row],[EARNED]])</f>
        <v/>
      </c>
      <c r="H318" s="39"/>
      <c r="I318" s="34"/>
      <c r="J318" s="11"/>
      <c r="K318" s="20"/>
    </row>
    <row r="319" spans="1:11" x14ac:dyDescent="0.3">
      <c r="A319" s="23">
        <f>EDATE(A316,1)</f>
        <v>40330</v>
      </c>
      <c r="B319" s="20" t="s">
        <v>107</v>
      </c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>
        <v>1</v>
      </c>
      <c r="I319" s="34"/>
      <c r="J319" s="11"/>
      <c r="K319" s="49">
        <v>40184</v>
      </c>
    </row>
    <row r="320" spans="1:11" x14ac:dyDescent="0.3">
      <c r="A320" s="23"/>
      <c r="B320" s="20" t="s">
        <v>103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365</v>
      </c>
    </row>
    <row r="321" spans="1:11" x14ac:dyDescent="0.3">
      <c r="A321" s="23"/>
      <c r="B321" s="20" t="s">
        <v>85</v>
      </c>
      <c r="C321" s="13"/>
      <c r="D321" s="39">
        <v>2</v>
      </c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366</v>
      </c>
    </row>
    <row r="322" spans="1:11" x14ac:dyDescent="0.3">
      <c r="A322" s="23"/>
      <c r="B322" s="20" t="s">
        <v>353</v>
      </c>
      <c r="C322" s="13"/>
      <c r="D322" s="39">
        <v>1.665</v>
      </c>
      <c r="E322" s="34"/>
      <c r="F322" s="20"/>
      <c r="G322" s="13" t="str">
        <f>IF(ISBLANK(Table1[[#This Row],[EARNED]]),"",Table1[[#This Row],[EARNED]])</f>
        <v/>
      </c>
      <c r="H322" s="39"/>
      <c r="I322" s="34"/>
      <c r="J322" s="11"/>
      <c r="K322" s="20"/>
    </row>
    <row r="323" spans="1:11" x14ac:dyDescent="0.3">
      <c r="A323" s="23">
        <f>EDATE(A319,1)</f>
        <v>40360</v>
      </c>
      <c r="B323" s="20" t="s">
        <v>107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1</v>
      </c>
      <c r="I323" s="34"/>
      <c r="J323" s="11"/>
      <c r="K323" s="49">
        <v>40397</v>
      </c>
    </row>
    <row r="324" spans="1:11" x14ac:dyDescent="0.3">
      <c r="A324" s="23"/>
      <c r="B324" s="20" t="s">
        <v>107</v>
      </c>
      <c r="C324" s="13"/>
      <c r="D324" s="39"/>
      <c r="E324" s="34"/>
      <c r="F324" s="20"/>
      <c r="G324" s="13" t="str">
        <f>IF(ISBLANK(Table1[[#This Row],[EARNED]]),"",Table1[[#This Row],[EARNED]])</f>
        <v/>
      </c>
      <c r="H324" s="39">
        <v>1</v>
      </c>
      <c r="I324" s="34"/>
      <c r="J324" s="11"/>
      <c r="K324" s="20" t="s">
        <v>367</v>
      </c>
    </row>
    <row r="325" spans="1:11" x14ac:dyDescent="0.3">
      <c r="A325" s="23"/>
      <c r="B325" s="20" t="s">
        <v>163</v>
      </c>
      <c r="C325" s="13"/>
      <c r="D325" s="39">
        <v>0.33700000000000002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/>
    </row>
    <row r="326" spans="1:11" x14ac:dyDescent="0.3">
      <c r="A326" s="23">
        <f>EDATE(A323,1)</f>
        <v>40391</v>
      </c>
      <c r="B326" s="20" t="s">
        <v>107</v>
      </c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>
        <v>1</v>
      </c>
      <c r="I326" s="34"/>
      <c r="J326" s="11"/>
      <c r="K326" s="20" t="s">
        <v>368</v>
      </c>
    </row>
    <row r="327" spans="1:11" x14ac:dyDescent="0.3">
      <c r="A327" s="23"/>
      <c r="B327" s="20" t="s">
        <v>354</v>
      </c>
      <c r="C327" s="13"/>
      <c r="D327" s="39">
        <v>0.30599999999999999</v>
      </c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/>
    </row>
    <row r="328" spans="1:11" x14ac:dyDescent="0.3">
      <c r="A328" s="23">
        <f>EDATE(A326,1)</f>
        <v>40422</v>
      </c>
      <c r="B328" s="20" t="s">
        <v>107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</v>
      </c>
      <c r="I328" s="34"/>
      <c r="J328" s="11"/>
      <c r="K328" s="49">
        <v>40338</v>
      </c>
    </row>
    <row r="329" spans="1:11" x14ac:dyDescent="0.3">
      <c r="A329" s="23"/>
      <c r="B329" s="20" t="s">
        <v>355</v>
      </c>
      <c r="C329" s="13"/>
      <c r="D329" s="39">
        <v>0.42699999999999999</v>
      </c>
      <c r="E329" s="34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/>
    </row>
    <row r="330" spans="1:11" x14ac:dyDescent="0.3">
      <c r="A330" s="23">
        <f>EDATE(A328,1)</f>
        <v>40452</v>
      </c>
      <c r="B330" s="20" t="s">
        <v>107</v>
      </c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>
        <v>1</v>
      </c>
      <c r="I330" s="34"/>
      <c r="J330" s="11"/>
      <c r="K330" s="49">
        <v>40219</v>
      </c>
    </row>
    <row r="331" spans="1:11" x14ac:dyDescent="0.3">
      <c r="A331" s="23"/>
      <c r="B331" s="20" t="s">
        <v>103</v>
      </c>
      <c r="C331" s="13"/>
      <c r="D331" s="39"/>
      <c r="E331" s="34"/>
      <c r="F331" s="20"/>
      <c r="G331" s="13" t="str">
        <f>IF(ISBLANK(Table1[[#This Row],[EARNED]]),"",Table1[[#This Row],[EARNED]])</f>
        <v/>
      </c>
      <c r="H331" s="39"/>
      <c r="I331" s="34"/>
      <c r="J331" s="11"/>
      <c r="K331" s="20" t="s">
        <v>369</v>
      </c>
    </row>
    <row r="332" spans="1:11" x14ac:dyDescent="0.3">
      <c r="A332" s="23"/>
      <c r="B332" s="20" t="s">
        <v>85</v>
      </c>
      <c r="C332" s="13"/>
      <c r="D332" s="39">
        <v>2</v>
      </c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20" t="s">
        <v>370</v>
      </c>
    </row>
    <row r="333" spans="1:11" x14ac:dyDescent="0.3">
      <c r="A333" s="23"/>
      <c r="B333" s="20" t="s">
        <v>152</v>
      </c>
      <c r="C333" s="13"/>
      <c r="D333" s="39">
        <v>0.625</v>
      </c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3">
      <c r="A334" s="23">
        <f>EDATE(A330,1)</f>
        <v>40483</v>
      </c>
      <c r="B334" s="20" t="s">
        <v>160</v>
      </c>
      <c r="C334" s="13">
        <v>1.25</v>
      </c>
      <c r="D334" s="39">
        <v>6.7000000000000004E-2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3">
      <c r="A335" s="23">
        <f t="shared" si="0"/>
        <v>40513</v>
      </c>
      <c r="B335" s="20" t="s">
        <v>103</v>
      </c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 t="s">
        <v>371</v>
      </c>
    </row>
    <row r="336" spans="1:11" x14ac:dyDescent="0.3">
      <c r="A336" s="23"/>
      <c r="B336" s="20" t="s">
        <v>356</v>
      </c>
      <c r="C336" s="13"/>
      <c r="D336" s="39">
        <v>2.367</v>
      </c>
      <c r="E336" s="34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20"/>
    </row>
    <row r="337" spans="1:11" x14ac:dyDescent="0.3">
      <c r="A337" s="48" t="s">
        <v>197</v>
      </c>
      <c r="B337" s="20"/>
      <c r="C337" s="13"/>
      <c r="D337" s="39"/>
      <c r="E337" s="34" t="s">
        <v>31</v>
      </c>
      <c r="F337" s="20"/>
      <c r="G337" s="13" t="str">
        <f>IF(ISBLANK(Table1[[#This Row],[EARNED]]),"",Table1[[#This Row],[EARNED]])</f>
        <v/>
      </c>
      <c r="H337" s="39"/>
      <c r="I337" s="34" t="s">
        <v>31</v>
      </c>
      <c r="J337" s="11"/>
      <c r="K337" s="20"/>
    </row>
    <row r="338" spans="1:11" x14ac:dyDescent="0.3">
      <c r="A338" s="23">
        <f>EDATE(A335,1)</f>
        <v>40544</v>
      </c>
      <c r="B338" s="20" t="s">
        <v>111</v>
      </c>
      <c r="C338" s="13">
        <v>1.25</v>
      </c>
      <c r="D338" s="39">
        <v>0.60399999999999998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3">
      <c r="A339" s="23">
        <f t="shared" si="0"/>
        <v>40575</v>
      </c>
      <c r="B339" s="20" t="s">
        <v>149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2</v>
      </c>
      <c r="I339" s="34"/>
      <c r="J339" s="11"/>
      <c r="K339" s="20" t="s">
        <v>358</v>
      </c>
    </row>
    <row r="340" spans="1:11" x14ac:dyDescent="0.3">
      <c r="A340" s="23"/>
      <c r="B340" s="20" t="s">
        <v>357</v>
      </c>
      <c r="C340" s="13"/>
      <c r="D340" s="39">
        <v>1.677</v>
      </c>
      <c r="E340" s="34"/>
      <c r="F340" s="20"/>
      <c r="G340" s="13" t="str">
        <f>IF(ISBLANK(Table1[[#This Row],[EARNED]]),"",Table1[[#This Row],[EARNED]])</f>
        <v/>
      </c>
      <c r="H340" s="39"/>
      <c r="I340" s="34"/>
      <c r="J340" s="11"/>
      <c r="K340" s="20"/>
    </row>
    <row r="341" spans="1:11" x14ac:dyDescent="0.3">
      <c r="A341" s="23">
        <f>EDATE(A339,1)</f>
        <v>40603</v>
      </c>
      <c r="B341" s="20" t="s">
        <v>254</v>
      </c>
      <c r="C341" s="13">
        <v>1.25</v>
      </c>
      <c r="D341" s="39">
        <v>1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 t="s">
        <v>372</v>
      </c>
    </row>
    <row r="342" spans="1:11" x14ac:dyDescent="0.3">
      <c r="A342" s="23"/>
      <c r="B342" s="20" t="s">
        <v>163</v>
      </c>
      <c r="C342" s="13"/>
      <c r="D342" s="39">
        <v>0.35</v>
      </c>
      <c r="E342" s="34"/>
      <c r="F342" s="20"/>
      <c r="G342" s="13" t="str">
        <f>IF(ISBLANK(Table1[[#This Row],[EARNED]]),"",Table1[[#This Row],[EARNED]])</f>
        <v/>
      </c>
      <c r="H342" s="39"/>
      <c r="I342" s="34"/>
      <c r="J342" s="11"/>
      <c r="K342" s="20"/>
    </row>
    <row r="343" spans="1:11" x14ac:dyDescent="0.3">
      <c r="A343" s="23">
        <f>EDATE(A341,1)</f>
        <v>40634</v>
      </c>
      <c r="B343" s="20" t="s">
        <v>107</v>
      </c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>
        <v>1</v>
      </c>
      <c r="I343" s="34"/>
      <c r="J343" s="11"/>
      <c r="K343" s="20" t="s">
        <v>374</v>
      </c>
    </row>
    <row r="344" spans="1:11" x14ac:dyDescent="0.3">
      <c r="A344" s="23"/>
      <c r="B344" s="20" t="s">
        <v>297</v>
      </c>
      <c r="C344" s="13"/>
      <c r="D344" s="39">
        <v>0.35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3">
      <c r="A345" s="23">
        <f>EDATE(A343,1)</f>
        <v>40664</v>
      </c>
      <c r="B345" s="20" t="s">
        <v>149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2</v>
      </c>
      <c r="I345" s="34"/>
      <c r="J345" s="11"/>
      <c r="K345" s="20" t="s">
        <v>373</v>
      </c>
    </row>
    <row r="346" spans="1:11" x14ac:dyDescent="0.3">
      <c r="A346" s="23"/>
      <c r="B346" s="20" t="s">
        <v>220</v>
      </c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 t="s">
        <v>375</v>
      </c>
    </row>
    <row r="347" spans="1:11" x14ac:dyDescent="0.3">
      <c r="A347" s="23"/>
      <c r="B347" s="20" t="s">
        <v>378</v>
      </c>
      <c r="C347" s="13"/>
      <c r="D347" s="39">
        <v>0.46700000000000003</v>
      </c>
      <c r="E347" s="34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/>
    </row>
    <row r="348" spans="1:11" x14ac:dyDescent="0.3">
      <c r="A348" s="23">
        <f>EDATE(A345,1)</f>
        <v>40695</v>
      </c>
      <c r="B348" s="20" t="s">
        <v>149</v>
      </c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>
        <v>2</v>
      </c>
      <c r="I348" s="34"/>
      <c r="J348" s="11"/>
      <c r="K348" s="20" t="s">
        <v>377</v>
      </c>
    </row>
    <row r="349" spans="1:11" x14ac:dyDescent="0.3">
      <c r="A349" s="23"/>
      <c r="B349" s="20" t="s">
        <v>254</v>
      </c>
      <c r="C349" s="13"/>
      <c r="D349" s="39">
        <v>1</v>
      </c>
      <c r="E349" s="34"/>
      <c r="F349" s="20"/>
      <c r="G349" s="13" t="str">
        <f>IF(ISBLANK(Table1[[#This Row],[EARNED]]),"",Table1[[#This Row],[EARNED]])</f>
        <v/>
      </c>
      <c r="H349" s="39"/>
      <c r="I349" s="34"/>
      <c r="J349" s="11"/>
      <c r="K349" s="49">
        <v>40640</v>
      </c>
    </row>
    <row r="350" spans="1:11" x14ac:dyDescent="0.3">
      <c r="A350" s="23"/>
      <c r="B350" s="20" t="s">
        <v>376</v>
      </c>
      <c r="C350" s="13"/>
      <c r="D350" s="39">
        <v>1.585</v>
      </c>
      <c r="E350" s="34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/>
    </row>
    <row r="351" spans="1:11" x14ac:dyDescent="0.3">
      <c r="A351" s="23">
        <f>EDATE(A348,1)</f>
        <v>40725</v>
      </c>
      <c r="B351" s="20" t="s">
        <v>309</v>
      </c>
      <c r="C351" s="13">
        <v>1.25</v>
      </c>
      <c r="D351" s="39">
        <v>2.0619999999999998</v>
      </c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3">
      <c r="A352" s="23">
        <f t="shared" si="0"/>
        <v>40756</v>
      </c>
      <c r="B352" s="20" t="s">
        <v>379</v>
      </c>
      <c r="C352" s="13">
        <v>1.25</v>
      </c>
      <c r="D352" s="39">
        <v>0.98699999999999999</v>
      </c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3">
      <c r="A353" s="23">
        <f t="shared" si="0"/>
        <v>40787</v>
      </c>
      <c r="B353" s="20" t="s">
        <v>85</v>
      </c>
      <c r="C353" s="13">
        <v>1.25</v>
      </c>
      <c r="D353" s="39">
        <v>2</v>
      </c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 t="s">
        <v>383</v>
      </c>
    </row>
    <row r="354" spans="1:11" x14ac:dyDescent="0.3">
      <c r="A354" s="23"/>
      <c r="B354" s="20" t="s">
        <v>380</v>
      </c>
      <c r="C354" s="13"/>
      <c r="D354" s="39">
        <v>1.5269999999999999</v>
      </c>
      <c r="E354" s="34"/>
      <c r="F354" s="20"/>
      <c r="G354" s="13" t="str">
        <f>IF(ISBLANK(Table1[[#This Row],[EARNED]]),"",Table1[[#This Row],[EARNED]])</f>
        <v/>
      </c>
      <c r="H354" s="39"/>
      <c r="I354" s="34"/>
      <c r="J354" s="11"/>
      <c r="K354" s="20"/>
    </row>
    <row r="355" spans="1:11" x14ac:dyDescent="0.3">
      <c r="A355" s="23">
        <f>EDATE(A353,1)</f>
        <v>40817</v>
      </c>
      <c r="B355" s="20" t="s">
        <v>384</v>
      </c>
      <c r="C355" s="13">
        <v>1.25</v>
      </c>
      <c r="D355" s="39">
        <v>1.91</v>
      </c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3">
      <c r="A356" s="23">
        <f t="shared" si="0"/>
        <v>40848</v>
      </c>
      <c r="B356" s="20" t="s">
        <v>254</v>
      </c>
      <c r="C356" s="13">
        <v>1.25</v>
      </c>
      <c r="D356" s="39">
        <v>1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53">
        <v>45210</v>
      </c>
    </row>
    <row r="357" spans="1:11" x14ac:dyDescent="0.3">
      <c r="A357" s="23"/>
      <c r="B357" s="20" t="s">
        <v>103</v>
      </c>
      <c r="C357" s="13"/>
      <c r="D357" s="39"/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20" t="s">
        <v>382</v>
      </c>
    </row>
    <row r="358" spans="1:11" x14ac:dyDescent="0.3">
      <c r="A358" s="23"/>
      <c r="B358" s="20" t="s">
        <v>381</v>
      </c>
      <c r="C358" s="13"/>
      <c r="D358" s="39">
        <v>0.82299999999999995</v>
      </c>
      <c r="E358" s="34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20"/>
    </row>
    <row r="359" spans="1:11" x14ac:dyDescent="0.3">
      <c r="A359" s="23">
        <f>EDATE(A356,1)</f>
        <v>40878</v>
      </c>
      <c r="B359" s="20" t="s">
        <v>254</v>
      </c>
      <c r="C359" s="13">
        <v>1.25</v>
      </c>
      <c r="D359" s="39">
        <v>1</v>
      </c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/>
    </row>
    <row r="360" spans="1:11" x14ac:dyDescent="0.3">
      <c r="A360" s="23"/>
      <c r="B360" s="20" t="s">
        <v>385</v>
      </c>
      <c r="C360" s="13"/>
      <c r="D360" s="39">
        <v>2.5209999999999999</v>
      </c>
      <c r="E360" s="34"/>
      <c r="F360" s="20"/>
      <c r="G360" s="13"/>
      <c r="H360" s="39"/>
      <c r="I360" s="34"/>
      <c r="J360" s="11"/>
      <c r="K360" s="20"/>
    </row>
    <row r="361" spans="1:11" x14ac:dyDescent="0.3">
      <c r="A361" s="48" t="s">
        <v>196</v>
      </c>
      <c r="B361" s="20"/>
      <c r="C361" s="13"/>
      <c r="D361" s="39"/>
      <c r="E361" s="34" t="s">
        <v>31</v>
      </c>
      <c r="F361" s="20"/>
      <c r="G361" s="13"/>
      <c r="H361" s="39"/>
      <c r="I361" s="34" t="s">
        <v>31</v>
      </c>
      <c r="J361" s="11"/>
      <c r="K361" s="20"/>
    </row>
    <row r="362" spans="1:11" x14ac:dyDescent="0.3">
      <c r="A362" s="23">
        <f>EDATE(A359,1)</f>
        <v>40909</v>
      </c>
      <c r="B362" s="20" t="s">
        <v>386</v>
      </c>
      <c r="C362" s="13">
        <v>1.25</v>
      </c>
      <c r="D362" s="39">
        <v>1.1850000000000001</v>
      </c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3">
      <c r="A363" s="23">
        <f t="shared" si="0"/>
        <v>40940</v>
      </c>
      <c r="B363" s="20" t="s">
        <v>107</v>
      </c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>
        <v>1</v>
      </c>
      <c r="I363" s="34"/>
      <c r="J363" s="11"/>
      <c r="K363" s="20"/>
    </row>
    <row r="364" spans="1:11" x14ac:dyDescent="0.3">
      <c r="A364" s="23"/>
      <c r="B364" s="20" t="s">
        <v>387</v>
      </c>
      <c r="C364" s="13"/>
      <c r="D364" s="39">
        <v>2.3519999999999999</v>
      </c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3">
      <c r="A365" s="23">
        <f>EDATE(A363,1)</f>
        <v>40969</v>
      </c>
      <c r="B365" s="20" t="s">
        <v>107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1</v>
      </c>
      <c r="I365" s="34"/>
      <c r="J365" s="11"/>
      <c r="K365" s="20" t="s">
        <v>395</v>
      </c>
    </row>
    <row r="366" spans="1:11" x14ac:dyDescent="0.3">
      <c r="A366" s="23"/>
      <c r="B366" s="20" t="s">
        <v>388</v>
      </c>
      <c r="C366" s="13"/>
      <c r="D366" s="39">
        <v>1.2749999999999999</v>
      </c>
      <c r="E366" s="34"/>
      <c r="F366" s="20"/>
      <c r="G366" s="13" t="str">
        <f>IF(ISBLANK(Table1[[#This Row],[EARNED]]),"",Table1[[#This Row],[EARNED]])</f>
        <v/>
      </c>
      <c r="H366" s="39"/>
      <c r="I366" s="34"/>
      <c r="J366" s="11"/>
      <c r="K366" s="20"/>
    </row>
    <row r="367" spans="1:11" x14ac:dyDescent="0.3">
      <c r="A367" s="23">
        <f>EDATE(A365,1)</f>
        <v>41000</v>
      </c>
      <c r="B367" s="20" t="s">
        <v>107</v>
      </c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>
        <v>1</v>
      </c>
      <c r="I367" s="34"/>
      <c r="J367" s="11"/>
      <c r="K367" s="20" t="s">
        <v>394</v>
      </c>
    </row>
    <row r="368" spans="1:11" x14ac:dyDescent="0.3">
      <c r="A368" s="23"/>
      <c r="B368" s="20" t="s">
        <v>389</v>
      </c>
      <c r="C368" s="13"/>
      <c r="D368" s="39">
        <v>1.2649999999999999</v>
      </c>
      <c r="E368" s="34"/>
      <c r="F368" s="20"/>
      <c r="G368" s="13" t="str">
        <f>IF(ISBLANK(Table1[[#This Row],[EARNED]]),"",Table1[[#This Row],[EARNED]])</f>
        <v/>
      </c>
      <c r="H368" s="39"/>
      <c r="I368" s="34"/>
      <c r="J368" s="11"/>
      <c r="K368" s="20"/>
    </row>
    <row r="369" spans="1:11" x14ac:dyDescent="0.3">
      <c r="A369" s="23">
        <f>EDATE(A367,1)</f>
        <v>41030</v>
      </c>
      <c r="B369" s="20" t="s">
        <v>254</v>
      </c>
      <c r="C369" s="13">
        <v>1.25</v>
      </c>
      <c r="D369" s="39">
        <v>1</v>
      </c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 t="s">
        <v>392</v>
      </c>
    </row>
    <row r="370" spans="1:11" x14ac:dyDescent="0.3">
      <c r="A370" s="23"/>
      <c r="B370" s="20" t="s">
        <v>220</v>
      </c>
      <c r="C370" s="13"/>
      <c r="D370" s="39"/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 t="s">
        <v>393</v>
      </c>
    </row>
    <row r="371" spans="1:11" x14ac:dyDescent="0.3">
      <c r="A371" s="23"/>
      <c r="B371" s="20" t="s">
        <v>390</v>
      </c>
      <c r="C371" s="13"/>
      <c r="D371" s="39">
        <v>2.2349999999999999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/>
    </row>
    <row r="372" spans="1:11" x14ac:dyDescent="0.3">
      <c r="A372" s="23">
        <f>EDATE(A369,1)</f>
        <v>41061</v>
      </c>
      <c r="B372" s="20" t="s">
        <v>391</v>
      </c>
      <c r="C372" s="13">
        <v>1.25</v>
      </c>
      <c r="D372" s="39">
        <v>0.25800000000000001</v>
      </c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/>
    </row>
    <row r="373" spans="1:11" x14ac:dyDescent="0.3">
      <c r="A373" s="23">
        <f t="shared" si="0"/>
        <v>41091</v>
      </c>
      <c r="B373" s="20" t="s">
        <v>107</v>
      </c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>
        <v>1</v>
      </c>
      <c r="I373" s="34"/>
      <c r="J373" s="11"/>
      <c r="K373" s="49">
        <v>41067</v>
      </c>
    </row>
    <row r="374" spans="1:11" x14ac:dyDescent="0.3">
      <c r="A374" s="23"/>
      <c r="B374" s="20" t="s">
        <v>302</v>
      </c>
      <c r="C374" s="13"/>
      <c r="D374" s="39">
        <v>0.68700000000000006</v>
      </c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20"/>
    </row>
    <row r="375" spans="1:11" x14ac:dyDescent="0.3">
      <c r="A375" s="23">
        <f>EDATE(A373,1)</f>
        <v>41122</v>
      </c>
      <c r="B375" s="20" t="s">
        <v>396</v>
      </c>
      <c r="C375" s="13">
        <v>1.25</v>
      </c>
      <c r="D375" s="39">
        <v>1.3580000000000001</v>
      </c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3">
      <c r="A376" s="23">
        <f t="shared" si="0"/>
        <v>41153</v>
      </c>
      <c r="B376" s="20" t="s">
        <v>397</v>
      </c>
      <c r="C376" s="13">
        <v>1.25</v>
      </c>
      <c r="D376" s="39">
        <v>0.45200000000000001</v>
      </c>
      <c r="E376" s="34"/>
      <c r="F376" s="20"/>
      <c r="G376" s="13">
        <f>IF(ISBLANK(Table1[[#This Row],[EARNED]]),"",Table1[[#This Row],[EARNED]])</f>
        <v>1.25</v>
      </c>
      <c r="H376" s="39"/>
      <c r="I376" s="34"/>
      <c r="J376" s="11"/>
      <c r="K376" s="20"/>
    </row>
    <row r="377" spans="1:11" x14ac:dyDescent="0.3">
      <c r="A377" s="23">
        <f t="shared" si="0"/>
        <v>41183</v>
      </c>
      <c r="B377" s="20" t="s">
        <v>107</v>
      </c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>
        <v>1</v>
      </c>
      <c r="I377" s="34"/>
      <c r="J377" s="11"/>
      <c r="K377" s="49">
        <v>41039</v>
      </c>
    </row>
    <row r="378" spans="1:11" x14ac:dyDescent="0.3">
      <c r="A378" s="23"/>
      <c r="B378" s="20" t="s">
        <v>85</v>
      </c>
      <c r="C378" s="13"/>
      <c r="D378" s="39">
        <v>2</v>
      </c>
      <c r="E378" s="34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 t="s">
        <v>401</v>
      </c>
    </row>
    <row r="379" spans="1:11" x14ac:dyDescent="0.3">
      <c r="A379" s="23"/>
      <c r="B379" s="20" t="s">
        <v>267</v>
      </c>
      <c r="C379" s="13"/>
      <c r="D379" s="39">
        <v>0.23699999999999999</v>
      </c>
      <c r="E379" s="34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20"/>
    </row>
    <row r="380" spans="1:11" x14ac:dyDescent="0.3">
      <c r="A380" s="23">
        <f>EDATE(A377,1)</f>
        <v>41214</v>
      </c>
      <c r="B380" s="20" t="s">
        <v>85</v>
      </c>
      <c r="C380" s="13">
        <v>1.25</v>
      </c>
      <c r="D380" s="39">
        <v>2</v>
      </c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 t="s">
        <v>399</v>
      </c>
    </row>
    <row r="381" spans="1:11" x14ac:dyDescent="0.3">
      <c r="A381" s="23"/>
      <c r="B381" s="20" t="s">
        <v>103</v>
      </c>
      <c r="C381" s="13"/>
      <c r="D381" s="39"/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20" t="s">
        <v>400</v>
      </c>
    </row>
    <row r="382" spans="1:11" x14ac:dyDescent="0.3">
      <c r="A382" s="23"/>
      <c r="B382" s="20" t="s">
        <v>398</v>
      </c>
      <c r="C382" s="13"/>
      <c r="D382" s="39">
        <v>0.32500000000000001</v>
      </c>
      <c r="E382" s="34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3">
      <c r="A383" s="23">
        <f>EDATE(A380,1)</f>
        <v>41244</v>
      </c>
      <c r="B383" s="20" t="s">
        <v>387</v>
      </c>
      <c r="C383" s="13">
        <v>1.25</v>
      </c>
      <c r="D383" s="39">
        <v>2.3519999999999999</v>
      </c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3">
      <c r="A384" s="48" t="s">
        <v>195</v>
      </c>
      <c r="B384" s="20"/>
      <c r="C384" s="13"/>
      <c r="D384" s="39"/>
      <c r="E384" s="34" t="s">
        <v>31</v>
      </c>
      <c r="F384" s="20"/>
      <c r="G384" s="13" t="str">
        <f>IF(ISBLANK(Table1[[#This Row],[EARNED]]),"",Table1[[#This Row],[EARNED]])</f>
        <v/>
      </c>
      <c r="H384" s="39"/>
      <c r="I384" s="34" t="s">
        <v>31</v>
      </c>
      <c r="J384" s="11"/>
      <c r="K384" s="20"/>
    </row>
    <row r="385" spans="1:11" x14ac:dyDescent="0.3">
      <c r="A385" s="23">
        <f>EDATE(A383,1)</f>
        <v>41275</v>
      </c>
      <c r="B385" s="20" t="s">
        <v>402</v>
      </c>
      <c r="C385" s="13">
        <v>1.25</v>
      </c>
      <c r="D385" s="39">
        <v>0.442</v>
      </c>
      <c r="E385" s="34"/>
      <c r="F385" s="20"/>
      <c r="G385" s="13">
        <f>IF(ISBLANK(Table1[[#This Row],[EARNED]]),"",Table1[[#This Row],[EARNED]])</f>
        <v>1.25</v>
      </c>
      <c r="H385" s="39"/>
      <c r="I385" s="34"/>
      <c r="J385" s="11"/>
      <c r="K385" s="20"/>
    </row>
    <row r="386" spans="1:11" x14ac:dyDescent="0.3">
      <c r="A386" s="23">
        <f t="shared" si="0"/>
        <v>41306</v>
      </c>
      <c r="B386" s="20" t="s">
        <v>85</v>
      </c>
      <c r="C386" s="13">
        <v>1.25</v>
      </c>
      <c r="D386" s="39">
        <v>2</v>
      </c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 t="s">
        <v>403</v>
      </c>
    </row>
    <row r="387" spans="1:11" x14ac:dyDescent="0.3">
      <c r="A387" s="23"/>
      <c r="B387" s="20" t="s">
        <v>103</v>
      </c>
      <c r="C387" s="13"/>
      <c r="D387" s="39"/>
      <c r="E387" s="34"/>
      <c r="F387" s="20"/>
      <c r="G387" s="13"/>
      <c r="H387" s="39"/>
      <c r="I387" s="34"/>
      <c r="J387" s="11"/>
      <c r="K387" s="20" t="s">
        <v>404</v>
      </c>
    </row>
    <row r="388" spans="1:11" x14ac:dyDescent="0.3">
      <c r="A388" s="23"/>
      <c r="B388" s="20" t="s">
        <v>402</v>
      </c>
      <c r="C388" s="13"/>
      <c r="D388" s="39">
        <v>0.442</v>
      </c>
      <c r="E388" s="34"/>
      <c r="F388" s="20"/>
      <c r="G388" s="13"/>
      <c r="H388" s="39"/>
      <c r="I388" s="34"/>
      <c r="J388" s="11"/>
      <c r="K388" s="20"/>
    </row>
    <row r="389" spans="1:11" x14ac:dyDescent="0.3">
      <c r="A389" s="23">
        <f>EDATE(A386,1)</f>
        <v>41334</v>
      </c>
      <c r="B389" s="20" t="s">
        <v>407</v>
      </c>
      <c r="C389" s="13">
        <v>1.25</v>
      </c>
      <c r="D389" s="39">
        <v>0.36899999999999999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3">
      <c r="A390" s="23">
        <f t="shared" si="0"/>
        <v>41365</v>
      </c>
      <c r="B390" s="20" t="s">
        <v>405</v>
      </c>
      <c r="C390" s="13">
        <v>1.25</v>
      </c>
      <c r="D390" s="39">
        <v>0.97299999999999998</v>
      </c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3">
      <c r="A391" s="23">
        <f t="shared" si="0"/>
        <v>41395</v>
      </c>
      <c r="B391" s="20" t="s">
        <v>408</v>
      </c>
      <c r="C391" s="13">
        <v>1.25</v>
      </c>
      <c r="D391" s="39">
        <v>0.746</v>
      </c>
      <c r="E391" s="34"/>
      <c r="F391" s="20"/>
      <c r="G391" s="13">
        <f>IF(ISBLANK(Table1[[#This Row],[EARNED]]),"",Table1[[#This Row],[EARNED]])</f>
        <v>1.25</v>
      </c>
      <c r="H391" s="39"/>
      <c r="I391" s="34"/>
      <c r="J391" s="11"/>
      <c r="K391" s="20"/>
    </row>
    <row r="392" spans="1:11" x14ac:dyDescent="0.3">
      <c r="A392" s="23">
        <f t="shared" si="0"/>
        <v>41426</v>
      </c>
      <c r="B392" s="20" t="s">
        <v>406</v>
      </c>
      <c r="C392" s="13">
        <v>1.25</v>
      </c>
      <c r="D392" s="39">
        <v>1.0149999999999999</v>
      </c>
      <c r="E392" s="34"/>
      <c r="F392" s="20"/>
      <c r="G392" s="13">
        <f>IF(ISBLANK(Table1[[#This Row],[EARNED]]),"",Table1[[#This Row],[EARNED]])</f>
        <v>1.25</v>
      </c>
      <c r="H392" s="39"/>
      <c r="I392" s="34"/>
      <c r="J392" s="11"/>
      <c r="K392" s="20"/>
    </row>
    <row r="393" spans="1:11" x14ac:dyDescent="0.3">
      <c r="A393" s="23">
        <f t="shared" ref="A393:A486" si="1">EDATE(A392,1)</f>
        <v>41456</v>
      </c>
      <c r="B393" s="20" t="s">
        <v>353</v>
      </c>
      <c r="C393" s="13">
        <v>1.25</v>
      </c>
      <c r="D393" s="39">
        <v>1.665</v>
      </c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3">
      <c r="A394" s="23">
        <f t="shared" si="1"/>
        <v>41487</v>
      </c>
      <c r="B394" s="20" t="s">
        <v>107</v>
      </c>
      <c r="C394" s="13">
        <v>1.25</v>
      </c>
      <c r="D394" s="39"/>
      <c r="E394" s="34"/>
      <c r="F394" s="20"/>
      <c r="G394" s="13">
        <f>IF(ISBLANK(Table1[[#This Row],[EARNED]]),"",Table1[[#This Row],[EARNED]])</f>
        <v>1.25</v>
      </c>
      <c r="H394" s="39">
        <v>1</v>
      </c>
      <c r="I394" s="34"/>
      <c r="J394" s="11"/>
      <c r="K394" s="49">
        <v>41616</v>
      </c>
    </row>
    <row r="395" spans="1:11" x14ac:dyDescent="0.3">
      <c r="A395" s="23"/>
      <c r="B395" s="20" t="s">
        <v>247</v>
      </c>
      <c r="C395" s="13"/>
      <c r="D395" s="39">
        <v>1.1539999999999999</v>
      </c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20"/>
    </row>
    <row r="396" spans="1:11" x14ac:dyDescent="0.3">
      <c r="A396" s="23">
        <f>EDATE(A394,1)</f>
        <v>41518</v>
      </c>
      <c r="B396" s="20" t="s">
        <v>409</v>
      </c>
      <c r="C396" s="13">
        <v>1.25</v>
      </c>
      <c r="D396" s="39">
        <v>0.1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3">
      <c r="A397" s="23">
        <f t="shared" si="1"/>
        <v>41548</v>
      </c>
      <c r="B397" s="20" t="s">
        <v>107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>
        <v>1</v>
      </c>
      <c r="I397" s="34"/>
      <c r="J397" s="11"/>
      <c r="K397" s="20" t="s">
        <v>411</v>
      </c>
    </row>
    <row r="398" spans="1:11" x14ac:dyDescent="0.3">
      <c r="A398" s="23"/>
      <c r="B398" s="20" t="s">
        <v>410</v>
      </c>
      <c r="C398" s="13"/>
      <c r="D398" s="39">
        <v>0.76</v>
      </c>
      <c r="E398" s="34"/>
      <c r="F398" s="20"/>
      <c r="G398" s="13" t="str">
        <f>IF(ISBLANK(Table1[[#This Row],[EARNED]]),"",Table1[[#This Row],[EARNED]])</f>
        <v/>
      </c>
      <c r="H398" s="39"/>
      <c r="I398" s="34"/>
      <c r="J398" s="11"/>
      <c r="K398" s="20"/>
    </row>
    <row r="399" spans="1:11" x14ac:dyDescent="0.3">
      <c r="A399" s="23">
        <f>EDATE(A397,1)</f>
        <v>41579</v>
      </c>
      <c r="B399" s="20" t="s">
        <v>85</v>
      </c>
      <c r="C399" s="13">
        <v>1.25</v>
      </c>
      <c r="D399" s="39">
        <v>2</v>
      </c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 t="s">
        <v>412</v>
      </c>
    </row>
    <row r="400" spans="1:11" x14ac:dyDescent="0.3">
      <c r="A400" s="23"/>
      <c r="B400" s="20" t="s">
        <v>103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20" t="s">
        <v>413</v>
      </c>
    </row>
    <row r="401" spans="1:11" x14ac:dyDescent="0.3">
      <c r="A401" s="23"/>
      <c r="B401" s="20" t="s">
        <v>252</v>
      </c>
      <c r="C401" s="13"/>
      <c r="D401" s="39">
        <v>0.252</v>
      </c>
      <c r="E401" s="34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/>
    </row>
    <row r="402" spans="1:11" x14ac:dyDescent="0.3">
      <c r="A402" s="23">
        <f>EDATE(A399,1)</f>
        <v>41609</v>
      </c>
      <c r="B402" s="20" t="s">
        <v>254</v>
      </c>
      <c r="C402" s="13">
        <v>1.25</v>
      </c>
      <c r="D402" s="39">
        <v>1</v>
      </c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49">
        <v>41559</v>
      </c>
    </row>
    <row r="403" spans="1:11" x14ac:dyDescent="0.3">
      <c r="A403" s="23"/>
      <c r="B403" s="20" t="s">
        <v>103</v>
      </c>
      <c r="C403" s="13"/>
      <c r="D403" s="39"/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 t="s">
        <v>414</v>
      </c>
    </row>
    <row r="404" spans="1:11" x14ac:dyDescent="0.3">
      <c r="A404" s="23"/>
      <c r="B404" s="20" t="s">
        <v>252</v>
      </c>
      <c r="C404" s="13"/>
      <c r="D404" s="39">
        <v>0.27700000000000002</v>
      </c>
      <c r="E404" s="34"/>
      <c r="F404" s="20"/>
      <c r="G404" s="13" t="str">
        <f>IF(ISBLANK(Table1[[#This Row],[EARNED]]),"",Table1[[#This Row],[EARNED]])</f>
        <v/>
      </c>
      <c r="H404" s="39"/>
      <c r="I404" s="34"/>
      <c r="J404" s="11"/>
      <c r="K404" s="20"/>
    </row>
    <row r="405" spans="1:11" x14ac:dyDescent="0.3">
      <c r="A405" s="48" t="s">
        <v>194</v>
      </c>
      <c r="B405" s="20"/>
      <c r="C405" s="13"/>
      <c r="D405" s="39"/>
      <c r="E405" s="34" t="s">
        <v>31</v>
      </c>
      <c r="F405" s="20"/>
      <c r="G405" s="13" t="str">
        <f>IF(ISBLANK(Table1[[#This Row],[EARNED]]),"",Table1[[#This Row],[EARNED]])</f>
        <v/>
      </c>
      <c r="H405" s="39"/>
      <c r="I405" s="34" t="s">
        <v>31</v>
      </c>
      <c r="J405" s="11"/>
      <c r="K405" s="20"/>
    </row>
    <row r="406" spans="1:11" x14ac:dyDescent="0.3">
      <c r="A406" s="23">
        <f>EDATE(A402,1)</f>
        <v>41640</v>
      </c>
      <c r="B406" s="20" t="s">
        <v>415</v>
      </c>
      <c r="C406" s="13">
        <v>1.25</v>
      </c>
      <c r="D406" s="39">
        <v>0.4</v>
      </c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/>
    </row>
    <row r="407" spans="1:11" x14ac:dyDescent="0.3">
      <c r="A407" s="23">
        <f t="shared" si="1"/>
        <v>41671</v>
      </c>
      <c r="B407" s="20" t="s">
        <v>416</v>
      </c>
      <c r="C407" s="13">
        <v>1.25</v>
      </c>
      <c r="D407" s="39">
        <v>0.48499999999999999</v>
      </c>
      <c r="E407" s="34"/>
      <c r="F407" s="20"/>
      <c r="G407" s="13">
        <f>IF(ISBLANK(Table1[[#This Row],[EARNED]]),"",Table1[[#This Row],[EARNED]])</f>
        <v>1.25</v>
      </c>
      <c r="H407" s="39"/>
      <c r="I407" s="34"/>
      <c r="J407" s="11"/>
      <c r="K407" s="20"/>
    </row>
    <row r="408" spans="1:11" x14ac:dyDescent="0.3">
      <c r="A408" s="23">
        <f t="shared" si="1"/>
        <v>41699</v>
      </c>
      <c r="B408" s="20" t="s">
        <v>417</v>
      </c>
      <c r="C408" s="13">
        <v>1.25</v>
      </c>
      <c r="D408" s="39">
        <v>0.33500000000000002</v>
      </c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3">
      <c r="A409" s="23">
        <f t="shared" si="1"/>
        <v>41730</v>
      </c>
      <c r="B409" s="20" t="s">
        <v>418</v>
      </c>
      <c r="C409" s="13">
        <v>1.25</v>
      </c>
      <c r="D409" s="39">
        <v>0.104</v>
      </c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/>
    </row>
    <row r="410" spans="1:11" x14ac:dyDescent="0.3">
      <c r="A410" s="23">
        <f t="shared" si="1"/>
        <v>41760</v>
      </c>
      <c r="B410" s="20" t="s">
        <v>85</v>
      </c>
      <c r="C410" s="13">
        <v>1.25</v>
      </c>
      <c r="D410" s="39">
        <v>2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 t="s">
        <v>420</v>
      </c>
    </row>
    <row r="411" spans="1:11" x14ac:dyDescent="0.3">
      <c r="A411" s="23"/>
      <c r="B411" s="20" t="s">
        <v>107</v>
      </c>
      <c r="C411" s="13"/>
      <c r="D411" s="39"/>
      <c r="E411" s="34"/>
      <c r="F411" s="20"/>
      <c r="G411" s="13"/>
      <c r="H411" s="39">
        <v>1</v>
      </c>
      <c r="I411" s="34"/>
      <c r="J411" s="11"/>
      <c r="K411" s="49">
        <v>41888</v>
      </c>
    </row>
    <row r="412" spans="1:11" x14ac:dyDescent="0.3">
      <c r="A412" s="23"/>
      <c r="B412" s="20" t="s">
        <v>419</v>
      </c>
      <c r="C412" s="13"/>
      <c r="D412" s="39">
        <v>0.93300000000000005</v>
      </c>
      <c r="E412" s="34"/>
      <c r="F412" s="20"/>
      <c r="G412" s="13"/>
      <c r="H412" s="39"/>
      <c r="I412" s="34"/>
      <c r="J412" s="11"/>
      <c r="K412" s="20"/>
    </row>
    <row r="413" spans="1:11" x14ac:dyDescent="0.3">
      <c r="A413" s="23">
        <f>EDATE(A410,1)</f>
        <v>41791</v>
      </c>
      <c r="B413" s="20" t="s">
        <v>386</v>
      </c>
      <c r="C413" s="13">
        <v>1.25</v>
      </c>
      <c r="D413" s="39">
        <v>1.1850000000000001</v>
      </c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/>
    </row>
    <row r="414" spans="1:11" x14ac:dyDescent="0.3">
      <c r="A414" s="23">
        <f t="shared" si="1"/>
        <v>41821</v>
      </c>
      <c r="B414" s="20" t="s">
        <v>107</v>
      </c>
      <c r="C414" s="13">
        <v>1.25</v>
      </c>
      <c r="D414" s="39"/>
      <c r="E414" s="34"/>
      <c r="F414" s="20"/>
      <c r="G414" s="13">
        <f>IF(ISBLANK(Table1[[#This Row],[EARNED]]),"",Table1[[#This Row],[EARNED]])</f>
        <v>1.25</v>
      </c>
      <c r="H414" s="39">
        <v>1</v>
      </c>
      <c r="I414" s="34"/>
      <c r="J414" s="11"/>
      <c r="K414" s="20" t="s">
        <v>426</v>
      </c>
    </row>
    <row r="415" spans="1:11" x14ac:dyDescent="0.3">
      <c r="A415" s="23"/>
      <c r="B415" s="20" t="s">
        <v>103</v>
      </c>
      <c r="C415" s="13"/>
      <c r="D415" s="39"/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 t="s">
        <v>427</v>
      </c>
    </row>
    <row r="416" spans="1:11" x14ac:dyDescent="0.3">
      <c r="A416" s="23"/>
      <c r="B416" s="20" t="s">
        <v>154</v>
      </c>
      <c r="C416" s="13"/>
      <c r="D416" s="39">
        <v>0.10199999999999999</v>
      </c>
      <c r="E416" s="34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/>
    </row>
    <row r="417" spans="1:11" x14ac:dyDescent="0.3">
      <c r="A417" s="23">
        <f>EDATE(A414,1)</f>
        <v>41852</v>
      </c>
      <c r="B417" s="20" t="s">
        <v>421</v>
      </c>
      <c r="C417" s="13">
        <v>1.25</v>
      </c>
      <c r="D417" s="39">
        <v>1.137</v>
      </c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3">
      <c r="A418" s="23">
        <f t="shared" si="1"/>
        <v>41883</v>
      </c>
      <c r="B418" s="20" t="s">
        <v>254</v>
      </c>
      <c r="C418" s="13">
        <v>1.25</v>
      </c>
      <c r="D418" s="39">
        <v>1</v>
      </c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 t="s">
        <v>428</v>
      </c>
    </row>
    <row r="419" spans="1:11" x14ac:dyDescent="0.3">
      <c r="A419" s="23"/>
      <c r="B419" s="20" t="s">
        <v>422</v>
      </c>
      <c r="C419" s="13"/>
      <c r="D419" s="39">
        <v>1.2210000000000001</v>
      </c>
      <c r="E419" s="34"/>
      <c r="F419" s="20"/>
      <c r="G419" s="13" t="str">
        <f>IF(ISBLANK(Table1[[#This Row],[EARNED]]),"",Table1[[#This Row],[EARNED]])</f>
        <v/>
      </c>
      <c r="H419" s="39"/>
      <c r="I419" s="34"/>
      <c r="J419" s="11"/>
      <c r="K419" s="20"/>
    </row>
    <row r="420" spans="1:11" x14ac:dyDescent="0.3">
      <c r="A420" s="23">
        <f>EDATE(A418,1)</f>
        <v>41913</v>
      </c>
      <c r="B420" s="20" t="s">
        <v>423</v>
      </c>
      <c r="C420" s="13">
        <v>1.25</v>
      </c>
      <c r="D420" s="39">
        <v>2.294</v>
      </c>
      <c r="E420" s="34"/>
      <c r="F420" s="20"/>
      <c r="G420" s="13">
        <f>IF(ISBLANK(Table1[[#This Row],[EARNED]]),"",Table1[[#This Row],[EARNED]])</f>
        <v>1.25</v>
      </c>
      <c r="H420" s="39"/>
      <c r="I420" s="34"/>
      <c r="J420" s="11"/>
      <c r="K420" s="20"/>
    </row>
    <row r="421" spans="1:11" x14ac:dyDescent="0.3">
      <c r="A421" s="23">
        <f t="shared" si="1"/>
        <v>41944</v>
      </c>
      <c r="B421" s="20" t="s">
        <v>103</v>
      </c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 t="s">
        <v>429</v>
      </c>
    </row>
    <row r="422" spans="1:11" x14ac:dyDescent="0.3">
      <c r="A422" s="23"/>
      <c r="B422" s="20" t="s">
        <v>103</v>
      </c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/>
      <c r="I422" s="34"/>
      <c r="J422" s="11"/>
      <c r="K422" s="20" t="s">
        <v>430</v>
      </c>
    </row>
    <row r="423" spans="1:11" x14ac:dyDescent="0.3">
      <c r="A423" s="23"/>
      <c r="B423" s="20" t="s">
        <v>254</v>
      </c>
      <c r="C423" s="13"/>
      <c r="D423" s="39">
        <v>1</v>
      </c>
      <c r="E423" s="34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49">
        <v>41651</v>
      </c>
    </row>
    <row r="424" spans="1:11" x14ac:dyDescent="0.3">
      <c r="A424" s="23"/>
      <c r="B424" s="20" t="s">
        <v>254</v>
      </c>
      <c r="C424" s="13"/>
      <c r="D424" s="39">
        <v>1</v>
      </c>
      <c r="E424" s="34"/>
      <c r="F424" s="20"/>
      <c r="G424" s="13" t="str">
        <f>IF(ISBLANK(Table1[[#This Row],[EARNED]]),"",Table1[[#This Row],[EARNED]])</f>
        <v/>
      </c>
      <c r="H424" s="39"/>
      <c r="I424" s="34"/>
      <c r="J424" s="11"/>
      <c r="K424" s="20" t="s">
        <v>431</v>
      </c>
    </row>
    <row r="425" spans="1:11" x14ac:dyDescent="0.3">
      <c r="A425" s="23"/>
      <c r="B425" s="20" t="s">
        <v>424</v>
      </c>
      <c r="C425" s="13"/>
      <c r="D425" s="39">
        <v>0.29599999999999999</v>
      </c>
      <c r="E425" s="34"/>
      <c r="F425" s="20"/>
      <c r="G425" s="13" t="str">
        <f>IF(ISBLANK(Table1[[#This Row],[EARNED]]),"",Table1[[#This Row],[EARNED]])</f>
        <v/>
      </c>
      <c r="H425" s="39"/>
      <c r="I425" s="34"/>
      <c r="J425" s="11"/>
      <c r="K425" s="20"/>
    </row>
    <row r="426" spans="1:11" x14ac:dyDescent="0.3">
      <c r="A426" s="23">
        <f>EDATE(A421,1)</f>
        <v>41974</v>
      </c>
      <c r="B426" s="20" t="s">
        <v>425</v>
      </c>
      <c r="C426" s="13">
        <v>1.25</v>
      </c>
      <c r="D426" s="39">
        <v>0.57499999999999996</v>
      </c>
      <c r="E426" s="34"/>
      <c r="F426" s="20"/>
      <c r="G426" s="13">
        <f>IF(ISBLANK(Table1[[#This Row],[EARNED]]),"",Table1[[#This Row],[EARNED]])</f>
        <v>1.25</v>
      </c>
      <c r="H426" s="39"/>
      <c r="I426" s="34"/>
      <c r="J426" s="11"/>
      <c r="K426" s="20"/>
    </row>
    <row r="427" spans="1:11" x14ac:dyDescent="0.3">
      <c r="A427" s="48" t="s">
        <v>193</v>
      </c>
      <c r="B427" s="20"/>
      <c r="C427" s="13"/>
      <c r="D427" s="39"/>
      <c r="E427" s="34" t="s">
        <v>31</v>
      </c>
      <c r="F427" s="20"/>
      <c r="G427" s="13" t="str">
        <f>IF(ISBLANK(Table1[[#This Row],[EARNED]]),"",Table1[[#This Row],[EARNED]])</f>
        <v/>
      </c>
      <c r="H427" s="39"/>
      <c r="I427" s="34" t="s">
        <v>31</v>
      </c>
      <c r="J427" s="11"/>
      <c r="K427" s="20"/>
    </row>
    <row r="428" spans="1:11" x14ac:dyDescent="0.3">
      <c r="A428" s="23">
        <f>EDATE(A426,1)</f>
        <v>42005</v>
      </c>
      <c r="B428" s="20" t="s">
        <v>432</v>
      </c>
      <c r="C428" s="13">
        <v>1.25</v>
      </c>
      <c r="D428" s="39">
        <v>0.71499999999999997</v>
      </c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3">
      <c r="A429" s="23">
        <f>EDATE(A428,1)</f>
        <v>42036</v>
      </c>
      <c r="B429" s="20" t="s">
        <v>107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1</v>
      </c>
      <c r="I429" s="34"/>
      <c r="J429" s="11"/>
      <c r="K429" s="20" t="s">
        <v>435</v>
      </c>
    </row>
    <row r="430" spans="1:11" x14ac:dyDescent="0.3">
      <c r="A430" s="23"/>
      <c r="B430" s="20" t="s">
        <v>433</v>
      </c>
      <c r="C430" s="13"/>
      <c r="D430" s="39">
        <v>0.379</v>
      </c>
      <c r="E430" s="34"/>
      <c r="F430" s="20"/>
      <c r="G430" s="13"/>
      <c r="H430" s="39"/>
      <c r="I430" s="34"/>
      <c r="J430" s="11"/>
      <c r="K430" s="20"/>
    </row>
    <row r="431" spans="1:11" x14ac:dyDescent="0.3">
      <c r="A431" s="23">
        <f>EDATE(A429,1)</f>
        <v>42064</v>
      </c>
      <c r="B431" s="20" t="s">
        <v>85</v>
      </c>
      <c r="C431" s="13">
        <v>1.25</v>
      </c>
      <c r="D431" s="39">
        <v>2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 t="s">
        <v>434</v>
      </c>
    </row>
    <row r="432" spans="1:11" x14ac:dyDescent="0.3">
      <c r="A432" s="23"/>
      <c r="B432" s="20" t="s">
        <v>103</v>
      </c>
      <c r="C432" s="13"/>
      <c r="D432" s="39"/>
      <c r="E432" s="34"/>
      <c r="F432" s="20"/>
      <c r="G432" s="13"/>
      <c r="H432" s="39"/>
      <c r="I432" s="34"/>
      <c r="J432" s="11"/>
      <c r="K432" s="20" t="s">
        <v>436</v>
      </c>
    </row>
    <row r="433" spans="1:11" x14ac:dyDescent="0.3">
      <c r="A433" s="23"/>
      <c r="B433" s="20" t="s">
        <v>291</v>
      </c>
      <c r="C433" s="13"/>
      <c r="D433" s="39">
        <v>0.88500000000000001</v>
      </c>
      <c r="E433" s="34"/>
      <c r="F433" s="20"/>
      <c r="G433" s="13"/>
      <c r="H433" s="39"/>
      <c r="I433" s="34"/>
      <c r="J433" s="11"/>
      <c r="K433" s="20"/>
    </row>
    <row r="434" spans="1:11" x14ac:dyDescent="0.3">
      <c r="A434" s="23">
        <f>EDATE(A431,1)</f>
        <v>42095</v>
      </c>
      <c r="B434" s="20" t="s">
        <v>437</v>
      </c>
      <c r="C434" s="13">
        <v>1.25</v>
      </c>
      <c r="D434" s="39">
        <v>1.173</v>
      </c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/>
    </row>
    <row r="435" spans="1:11" x14ac:dyDescent="0.3">
      <c r="A435" s="23">
        <f t="shared" si="1"/>
        <v>42125</v>
      </c>
      <c r="B435" s="20" t="s">
        <v>107</v>
      </c>
      <c r="C435" s="13">
        <v>1.25</v>
      </c>
      <c r="D435" s="39"/>
      <c r="E435" s="34"/>
      <c r="F435" s="20"/>
      <c r="G435" s="13"/>
      <c r="H435" s="39">
        <v>1</v>
      </c>
      <c r="I435" s="34"/>
      <c r="J435" s="11"/>
      <c r="K435" s="20" t="s">
        <v>442</v>
      </c>
    </row>
    <row r="436" spans="1:11" x14ac:dyDescent="0.3">
      <c r="A436" s="23"/>
      <c r="B436" s="20" t="s">
        <v>438</v>
      </c>
      <c r="C436" s="13"/>
      <c r="D436" s="39">
        <v>0.52500000000000002</v>
      </c>
      <c r="E436" s="34"/>
      <c r="F436" s="20"/>
      <c r="G436" s="13"/>
      <c r="H436" s="39"/>
      <c r="I436" s="34"/>
      <c r="J436" s="11"/>
      <c r="K436" s="20"/>
    </row>
    <row r="437" spans="1:11" x14ac:dyDescent="0.3">
      <c r="A437" s="23">
        <f>EDATE(A435,1)</f>
        <v>42156</v>
      </c>
      <c r="B437" s="20" t="s">
        <v>418</v>
      </c>
      <c r="C437" s="13">
        <v>1.25</v>
      </c>
      <c r="D437" s="39">
        <v>0.104</v>
      </c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20"/>
    </row>
    <row r="438" spans="1:11" x14ac:dyDescent="0.3">
      <c r="A438" s="23">
        <f t="shared" si="1"/>
        <v>42186</v>
      </c>
      <c r="B438" s="20" t="s">
        <v>118</v>
      </c>
      <c r="C438" s="13">
        <v>1.25</v>
      </c>
      <c r="D438" s="39"/>
      <c r="E438" s="34"/>
      <c r="F438" s="20"/>
      <c r="G438" s="13">
        <f>IF(ISBLANK(Table1[[#This Row],[EARNED]]),"",Table1[[#This Row],[EARNED]])</f>
        <v>1.25</v>
      </c>
      <c r="H438" s="39">
        <v>3</v>
      </c>
      <c r="I438" s="34"/>
      <c r="J438" s="11"/>
      <c r="K438" s="20" t="s">
        <v>443</v>
      </c>
    </row>
    <row r="439" spans="1:11" x14ac:dyDescent="0.3">
      <c r="A439" s="23"/>
      <c r="B439" s="20" t="s">
        <v>439</v>
      </c>
      <c r="C439" s="13"/>
      <c r="D439" s="39">
        <v>0.67300000000000004</v>
      </c>
      <c r="E439" s="34"/>
      <c r="F439" s="20"/>
      <c r="G439" s="13"/>
      <c r="H439" s="39"/>
      <c r="I439" s="34"/>
      <c r="J439" s="11"/>
      <c r="K439" s="20"/>
    </row>
    <row r="440" spans="1:11" x14ac:dyDescent="0.3">
      <c r="A440" s="23">
        <f>EDATE(A438,1)</f>
        <v>42217</v>
      </c>
      <c r="B440" s="20" t="s">
        <v>440</v>
      </c>
      <c r="C440" s="13">
        <v>1.25</v>
      </c>
      <c r="D440" s="39">
        <v>1.2270000000000001</v>
      </c>
      <c r="E440" s="34"/>
      <c r="F440" s="20"/>
      <c r="G440" s="13">
        <f>IF(ISBLANK(Table1[[#This Row],[EARNED]]),"",Table1[[#This Row],[EARNED]])</f>
        <v>1.25</v>
      </c>
      <c r="H440" s="39"/>
      <c r="I440" s="34"/>
      <c r="J440" s="11"/>
      <c r="K440" s="20"/>
    </row>
    <row r="441" spans="1:11" x14ac:dyDescent="0.3">
      <c r="A441" s="23">
        <f t="shared" si="1"/>
        <v>42248</v>
      </c>
      <c r="B441" s="20" t="s">
        <v>107</v>
      </c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>
        <v>1</v>
      </c>
      <c r="I441" s="34"/>
      <c r="J441" s="11"/>
      <c r="K441" s="20" t="s">
        <v>444</v>
      </c>
    </row>
    <row r="442" spans="1:11" x14ac:dyDescent="0.3">
      <c r="A442" s="23"/>
      <c r="B442" s="20" t="s">
        <v>441</v>
      </c>
      <c r="C442" s="13"/>
      <c r="D442" s="39">
        <v>0.16700000000000001</v>
      </c>
      <c r="E442" s="34"/>
      <c r="F442" s="20"/>
      <c r="G442" s="13"/>
      <c r="H442" s="39"/>
      <c r="I442" s="34"/>
      <c r="J442" s="11"/>
      <c r="K442" s="20"/>
    </row>
    <row r="443" spans="1:11" x14ac:dyDescent="0.3">
      <c r="A443" s="23">
        <f>EDATE(A441,1)</f>
        <v>42278</v>
      </c>
      <c r="B443" s="20" t="s">
        <v>149</v>
      </c>
      <c r="C443" s="13">
        <v>1.25</v>
      </c>
      <c r="D443" s="39"/>
      <c r="E443" s="34"/>
      <c r="F443" s="20"/>
      <c r="G443" s="13">
        <f>IF(ISBLANK(Table1[[#This Row],[EARNED]]),"",Table1[[#This Row],[EARNED]])</f>
        <v>1.25</v>
      </c>
      <c r="H443" s="39">
        <v>2</v>
      </c>
      <c r="I443" s="34"/>
      <c r="J443" s="11"/>
      <c r="K443" s="20" t="s">
        <v>445</v>
      </c>
    </row>
    <row r="444" spans="1:11" x14ac:dyDescent="0.3">
      <c r="A444" s="23"/>
      <c r="B444" s="20" t="s">
        <v>127</v>
      </c>
      <c r="C444" s="13"/>
      <c r="D444" s="39">
        <v>2</v>
      </c>
      <c r="E444" s="34"/>
      <c r="F444" s="20"/>
      <c r="G444" s="13" t="str">
        <f>IF(ISBLANK(Table1[[#This Row],[EARNED]]),"",Table1[[#This Row],[EARNED]])</f>
        <v/>
      </c>
      <c r="H444" s="39"/>
      <c r="I444" s="34"/>
      <c r="J444" s="11"/>
      <c r="K444" s="20" t="s">
        <v>446</v>
      </c>
    </row>
    <row r="445" spans="1:11" x14ac:dyDescent="0.3">
      <c r="A445" s="23"/>
      <c r="B445" s="20" t="s">
        <v>154</v>
      </c>
      <c r="C445" s="13"/>
      <c r="D445" s="39">
        <v>0.10199999999999999</v>
      </c>
      <c r="E445" s="34"/>
      <c r="F445" s="20"/>
      <c r="G445" s="13" t="str">
        <f>IF(ISBLANK(Table1[[#This Row],[EARNED]]),"",Table1[[#This Row],[EARNED]])</f>
        <v/>
      </c>
      <c r="H445" s="39"/>
      <c r="I445" s="34"/>
      <c r="J445" s="11"/>
      <c r="K445" s="20"/>
    </row>
    <row r="446" spans="1:11" x14ac:dyDescent="0.3">
      <c r="A446" s="23">
        <f>EDATE(A443,1)</f>
        <v>42309</v>
      </c>
      <c r="B446" s="20" t="s">
        <v>252</v>
      </c>
      <c r="C446" s="13">
        <v>1.25</v>
      </c>
      <c r="D446" s="39">
        <v>0.27700000000000002</v>
      </c>
      <c r="E446" s="34"/>
      <c r="F446" s="20"/>
      <c r="G446" s="13">
        <f>IF(ISBLANK(Table1[[#This Row],[EARNED]]),"",Table1[[#This Row],[EARNED]])</f>
        <v>1.25</v>
      </c>
      <c r="H446" s="39"/>
      <c r="I446" s="34"/>
      <c r="J446" s="11"/>
      <c r="K446" s="20"/>
    </row>
    <row r="447" spans="1:11" x14ac:dyDescent="0.3">
      <c r="A447" s="23">
        <f t="shared" si="1"/>
        <v>42339</v>
      </c>
      <c r="B447" s="20" t="s">
        <v>107</v>
      </c>
      <c r="C447" s="13">
        <v>1.25</v>
      </c>
      <c r="D447" s="39"/>
      <c r="E447" s="34"/>
      <c r="F447" s="20"/>
      <c r="G447" s="13">
        <f>IF(ISBLANK(Table1[[#This Row],[EARNED]]),"",Table1[[#This Row],[EARNED]])</f>
        <v>1.25</v>
      </c>
      <c r="H447" s="39">
        <v>1</v>
      </c>
      <c r="I447" s="34"/>
      <c r="J447" s="11"/>
      <c r="K447" s="49">
        <v>42197</v>
      </c>
    </row>
    <row r="448" spans="1:11" x14ac:dyDescent="0.3">
      <c r="A448" s="23"/>
      <c r="B448" s="20" t="s">
        <v>103</v>
      </c>
      <c r="C448" s="13"/>
      <c r="D448" s="39"/>
      <c r="E448" s="34"/>
      <c r="F448" s="20"/>
      <c r="G448" s="13" t="str">
        <f>IF(ISBLANK(Table1[[#This Row],[EARNED]]),"",Table1[[#This Row],[EARNED]])</f>
        <v/>
      </c>
      <c r="H448" s="39"/>
      <c r="I448" s="34"/>
      <c r="J448" s="11"/>
      <c r="K448" s="20" t="s">
        <v>447</v>
      </c>
    </row>
    <row r="449" spans="1:11" x14ac:dyDescent="0.3">
      <c r="A449" s="23"/>
      <c r="B449" s="20" t="s">
        <v>254</v>
      </c>
      <c r="C449" s="13"/>
      <c r="D449" s="39">
        <v>1</v>
      </c>
      <c r="E449" s="34"/>
      <c r="F449" s="20"/>
      <c r="G449" s="13" t="str">
        <f>IF(ISBLANK(Table1[[#This Row],[EARNED]]),"",Table1[[#This Row],[EARNED]])</f>
        <v/>
      </c>
      <c r="H449" s="39"/>
      <c r="I449" s="34"/>
      <c r="J449" s="11"/>
      <c r="K449" s="20"/>
    </row>
    <row r="450" spans="1:11" x14ac:dyDescent="0.3">
      <c r="A450" s="23"/>
      <c r="B450" s="20" t="s">
        <v>448</v>
      </c>
      <c r="C450" s="13"/>
      <c r="D450" s="39">
        <v>0.46200000000000002</v>
      </c>
      <c r="E450" s="34"/>
      <c r="F450" s="20"/>
      <c r="G450" s="13"/>
      <c r="H450" s="39"/>
      <c r="I450" s="34"/>
      <c r="J450" s="11"/>
      <c r="K450" s="20"/>
    </row>
    <row r="451" spans="1:11" x14ac:dyDescent="0.3">
      <c r="A451" s="48" t="s">
        <v>192</v>
      </c>
      <c r="B451" s="20"/>
      <c r="C451" s="13"/>
      <c r="D451" s="39"/>
      <c r="E451" s="34" t="s">
        <v>31</v>
      </c>
      <c r="F451" s="20"/>
      <c r="G451" s="13" t="str">
        <f>IF(ISBLANK(Table1[[#This Row],[EARNED]]),"",Table1[[#This Row],[EARNED]])</f>
        <v/>
      </c>
      <c r="H451" s="39"/>
      <c r="I451" s="34" t="s">
        <v>31</v>
      </c>
      <c r="J451" s="11"/>
      <c r="K451" s="20"/>
    </row>
    <row r="452" spans="1:11" x14ac:dyDescent="0.3">
      <c r="A452" s="23">
        <f>EDATE(A447,1)</f>
        <v>42370</v>
      </c>
      <c r="B452" s="20" t="s">
        <v>449</v>
      </c>
      <c r="C452" s="13">
        <v>1.25</v>
      </c>
      <c r="D452" s="39">
        <v>0.56200000000000006</v>
      </c>
      <c r="E452" s="34"/>
      <c r="F452" s="20"/>
      <c r="G452" s="13">
        <f>IF(ISBLANK(Table1[[#This Row],[EARNED]]),"",Table1[[#This Row],[EARNED]])</f>
        <v>1.25</v>
      </c>
      <c r="H452" s="39"/>
      <c r="I452" s="34"/>
      <c r="J452" s="11"/>
      <c r="K452" s="20"/>
    </row>
    <row r="453" spans="1:11" x14ac:dyDescent="0.3">
      <c r="A453" s="23">
        <f t="shared" si="1"/>
        <v>42401</v>
      </c>
      <c r="B453" s="20" t="s">
        <v>450</v>
      </c>
      <c r="C453" s="13">
        <v>1.25</v>
      </c>
      <c r="D453" s="39">
        <v>2.2869999999999999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3">
      <c r="A454" s="23">
        <f t="shared" si="1"/>
        <v>42430</v>
      </c>
      <c r="B454" s="20" t="s">
        <v>139</v>
      </c>
      <c r="C454" s="13">
        <v>1.25</v>
      </c>
      <c r="D454" s="39">
        <v>1.2709999999999999</v>
      </c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3">
      <c r="A455" s="23">
        <f t="shared" si="1"/>
        <v>42461</v>
      </c>
      <c r="B455" s="20" t="s">
        <v>451</v>
      </c>
      <c r="C455" s="13">
        <v>1.25</v>
      </c>
      <c r="D455" s="39">
        <v>0.66200000000000003</v>
      </c>
      <c r="E455" s="34"/>
      <c r="F455" s="20"/>
      <c r="G455" s="13">
        <f>IF(ISBLANK(Table1[[#This Row],[EARNED]]),"",Table1[[#This Row],[EARNED]])</f>
        <v>1.25</v>
      </c>
      <c r="H455" s="39"/>
      <c r="I455" s="34"/>
      <c r="J455" s="11"/>
      <c r="K455" s="20"/>
    </row>
    <row r="456" spans="1:11" x14ac:dyDescent="0.3">
      <c r="A456" s="23">
        <f t="shared" si="1"/>
        <v>42491</v>
      </c>
      <c r="B456" s="20" t="s">
        <v>103</v>
      </c>
      <c r="C456" s="13">
        <v>1.25</v>
      </c>
      <c r="D456" s="39"/>
      <c r="E456" s="34"/>
      <c r="F456" s="20"/>
      <c r="G456" s="13">
        <f>IF(ISBLANK(Table1[[#This Row],[EARNED]]),"",Table1[[#This Row],[EARNED]])</f>
        <v>1.25</v>
      </c>
      <c r="H456" s="39"/>
      <c r="I456" s="34"/>
      <c r="J456" s="11"/>
      <c r="K456" s="20" t="s">
        <v>452</v>
      </c>
    </row>
    <row r="457" spans="1:11" x14ac:dyDescent="0.3">
      <c r="A457" s="23"/>
      <c r="B457" s="20" t="s">
        <v>254</v>
      </c>
      <c r="C457" s="13"/>
      <c r="D457" s="39">
        <v>1</v>
      </c>
      <c r="E457" s="34"/>
      <c r="F457" s="20"/>
      <c r="G457" s="13" t="str">
        <f>IF(ISBLANK(Table1[[#This Row],[EARNED]]),"",Table1[[#This Row],[EARNED]])</f>
        <v/>
      </c>
      <c r="H457" s="39"/>
      <c r="I457" s="34"/>
      <c r="J457" s="11"/>
      <c r="K457" s="20" t="s">
        <v>458</v>
      </c>
    </row>
    <row r="458" spans="1:11" x14ac:dyDescent="0.3">
      <c r="A458" s="23"/>
      <c r="B458" s="20" t="s">
        <v>453</v>
      </c>
      <c r="C458" s="13"/>
      <c r="D458" s="39">
        <v>1.115</v>
      </c>
      <c r="E458" s="34"/>
      <c r="F458" s="20"/>
      <c r="G458" s="13" t="str">
        <f>IF(ISBLANK(Table1[[#This Row],[EARNED]]),"",Table1[[#This Row],[EARNED]])</f>
        <v/>
      </c>
      <c r="H458" s="39"/>
      <c r="I458" s="34"/>
      <c r="J458" s="11"/>
      <c r="K458" s="20"/>
    </row>
    <row r="459" spans="1:11" x14ac:dyDescent="0.3">
      <c r="A459" s="23">
        <f>EDATE(A456,1)</f>
        <v>42522</v>
      </c>
      <c r="B459" s="20" t="s">
        <v>307</v>
      </c>
      <c r="C459" s="13">
        <v>1.25</v>
      </c>
      <c r="D459" s="39">
        <v>1.2330000000000001</v>
      </c>
      <c r="E459" s="34"/>
      <c r="F459" s="20"/>
      <c r="G459" s="13">
        <f>IF(ISBLANK(Table1[[#This Row],[EARNED]]),"",Table1[[#This Row],[EARNED]])</f>
        <v>1.25</v>
      </c>
      <c r="H459" s="39"/>
      <c r="I459" s="34"/>
      <c r="J459" s="11"/>
      <c r="K459" s="20"/>
    </row>
    <row r="460" spans="1:11" x14ac:dyDescent="0.3">
      <c r="A460" s="23">
        <f t="shared" si="1"/>
        <v>42552</v>
      </c>
      <c r="B460" s="20" t="s">
        <v>454</v>
      </c>
      <c r="C460" s="13">
        <v>1.25</v>
      </c>
      <c r="D460" s="39">
        <v>0.248</v>
      </c>
      <c r="E460" s="34"/>
      <c r="F460" s="20"/>
      <c r="G460" s="13">
        <f>IF(ISBLANK(Table1[[#This Row],[EARNED]]),"",Table1[[#This Row],[EARNED]])</f>
        <v>1.25</v>
      </c>
      <c r="H460" s="39"/>
      <c r="I460" s="34"/>
      <c r="J460" s="11"/>
      <c r="K460" s="20"/>
    </row>
    <row r="461" spans="1:11" x14ac:dyDescent="0.3">
      <c r="A461" s="23">
        <f t="shared" si="1"/>
        <v>42583</v>
      </c>
      <c r="B461" s="20" t="s">
        <v>455</v>
      </c>
      <c r="C461" s="13">
        <v>1.25</v>
      </c>
      <c r="D461" s="39">
        <v>0.19800000000000001</v>
      </c>
      <c r="E461" s="34"/>
      <c r="F461" s="20"/>
      <c r="G461" s="13">
        <f>IF(ISBLANK(Table1[[#This Row],[EARNED]]),"",Table1[[#This Row],[EARNED]])</f>
        <v>1.25</v>
      </c>
      <c r="H461" s="39"/>
      <c r="I461" s="34"/>
      <c r="J461" s="11"/>
      <c r="K461" s="20"/>
    </row>
    <row r="462" spans="1:11" x14ac:dyDescent="0.3">
      <c r="A462" s="23">
        <f t="shared" si="1"/>
        <v>42614</v>
      </c>
      <c r="B462" s="20" t="s">
        <v>353</v>
      </c>
      <c r="C462" s="13">
        <v>1.25</v>
      </c>
      <c r="D462" s="39">
        <v>1.665</v>
      </c>
      <c r="E462" s="34"/>
      <c r="F462" s="20"/>
      <c r="G462" s="13">
        <f>IF(ISBLANK(Table1[[#This Row],[EARNED]]),"",Table1[[#This Row],[EARNED]])</f>
        <v>1.25</v>
      </c>
      <c r="H462" s="39"/>
      <c r="I462" s="34"/>
      <c r="J462" s="11"/>
      <c r="K462" s="20"/>
    </row>
    <row r="463" spans="1:11" x14ac:dyDescent="0.3">
      <c r="A463" s="23">
        <f t="shared" si="1"/>
        <v>42644</v>
      </c>
      <c r="B463" s="20" t="s">
        <v>103</v>
      </c>
      <c r="C463" s="13">
        <v>1.25</v>
      </c>
      <c r="D463" s="39"/>
      <c r="E463" s="34"/>
      <c r="F463" s="20"/>
      <c r="G463" s="13">
        <f>IF(ISBLANK(Table1[[#This Row],[EARNED]]),"",Table1[[#This Row],[EARNED]])</f>
        <v>1.25</v>
      </c>
      <c r="H463" s="39"/>
      <c r="I463" s="34"/>
      <c r="J463" s="11"/>
      <c r="K463" s="20" t="s">
        <v>459</v>
      </c>
    </row>
    <row r="464" spans="1:11" x14ac:dyDescent="0.3">
      <c r="A464" s="23"/>
      <c r="B464" s="20" t="s">
        <v>108</v>
      </c>
      <c r="C464" s="13"/>
      <c r="D464" s="39">
        <v>1</v>
      </c>
      <c r="E464" s="34"/>
      <c r="F464" s="20"/>
      <c r="G464" s="13" t="str">
        <f>IF(ISBLANK(Table1[[#This Row],[EARNED]]),"",Table1[[#This Row],[EARNED]])</f>
        <v/>
      </c>
      <c r="H464" s="39"/>
      <c r="I464" s="34"/>
      <c r="J464" s="11"/>
      <c r="K464" s="49">
        <v>42685</v>
      </c>
    </row>
    <row r="465" spans="1:11" x14ac:dyDescent="0.3">
      <c r="A465" s="23"/>
      <c r="B465" s="20" t="s">
        <v>456</v>
      </c>
      <c r="C465" s="13"/>
      <c r="D465" s="39">
        <v>0.183</v>
      </c>
      <c r="E465" s="34"/>
      <c r="F465" s="20"/>
      <c r="G465" s="13" t="str">
        <f>IF(ISBLANK(Table1[[#This Row],[EARNED]]),"",Table1[[#This Row],[EARNED]])</f>
        <v/>
      </c>
      <c r="H465" s="39"/>
      <c r="I465" s="34"/>
      <c r="J465" s="11"/>
      <c r="K465" s="20"/>
    </row>
    <row r="466" spans="1:11" x14ac:dyDescent="0.3">
      <c r="A466" s="23">
        <f>EDATE(A463,1)</f>
        <v>42675</v>
      </c>
      <c r="B466" s="20" t="s">
        <v>85</v>
      </c>
      <c r="C466" s="13">
        <v>1.25</v>
      </c>
      <c r="D466" s="39">
        <v>2</v>
      </c>
      <c r="E466" s="34"/>
      <c r="F466" s="20"/>
      <c r="G466" s="13">
        <f>IF(ISBLANK(Table1[[#This Row],[EARNED]]),"",Table1[[#This Row],[EARNED]])</f>
        <v>1.25</v>
      </c>
      <c r="H466" s="39"/>
      <c r="I466" s="34"/>
      <c r="J466" s="11"/>
      <c r="K466" s="20" t="s">
        <v>460</v>
      </c>
    </row>
    <row r="467" spans="1:11" x14ac:dyDescent="0.3">
      <c r="A467" s="23"/>
      <c r="B467" s="20" t="s">
        <v>103</v>
      </c>
      <c r="C467" s="13"/>
      <c r="D467" s="39"/>
      <c r="E467" s="34"/>
      <c r="F467" s="20"/>
      <c r="G467" s="13" t="str">
        <f>IF(ISBLANK(Table1[[#This Row],[EARNED]]),"",Table1[[#This Row],[EARNED]])</f>
        <v/>
      </c>
      <c r="H467" s="39"/>
      <c r="I467" s="34"/>
      <c r="J467" s="11"/>
      <c r="K467" s="20" t="s">
        <v>461</v>
      </c>
    </row>
    <row r="468" spans="1:11" x14ac:dyDescent="0.3">
      <c r="A468" s="23"/>
      <c r="B468" s="20" t="s">
        <v>255</v>
      </c>
      <c r="C468" s="13"/>
      <c r="D468" s="39">
        <v>0.44</v>
      </c>
      <c r="E468" s="34"/>
      <c r="F468" s="20"/>
      <c r="G468" s="13" t="str">
        <f>IF(ISBLANK(Table1[[#This Row],[EARNED]]),"",Table1[[#This Row],[EARNED]])</f>
        <v/>
      </c>
      <c r="H468" s="39"/>
      <c r="I468" s="34"/>
      <c r="J468" s="11"/>
      <c r="K468" s="20"/>
    </row>
    <row r="469" spans="1:11" x14ac:dyDescent="0.3">
      <c r="A469" s="23">
        <f>EDATE(A466,1)</f>
        <v>42705</v>
      </c>
      <c r="B469" s="20" t="s">
        <v>457</v>
      </c>
      <c r="C469" s="13">
        <v>1.25</v>
      </c>
      <c r="D469" s="39">
        <v>1.502</v>
      </c>
      <c r="E469" s="34"/>
      <c r="F469" s="20"/>
      <c r="G469" s="13">
        <f>IF(ISBLANK(Table1[[#This Row],[EARNED]]),"",Table1[[#This Row],[EARNED]])</f>
        <v>1.25</v>
      </c>
      <c r="H469" s="39"/>
      <c r="I469" s="34"/>
      <c r="J469" s="11"/>
      <c r="K469" s="20"/>
    </row>
    <row r="470" spans="1:11" x14ac:dyDescent="0.3">
      <c r="A470" s="48" t="s">
        <v>191</v>
      </c>
      <c r="B470" s="20"/>
      <c r="C470" s="13"/>
      <c r="D470" s="39"/>
      <c r="E470" s="34" t="s">
        <v>31</v>
      </c>
      <c r="F470" s="20"/>
      <c r="G470" s="13" t="str">
        <f>IF(ISBLANK(Table1[[#This Row],[EARNED]]),"",Table1[[#This Row],[EARNED]])</f>
        <v/>
      </c>
      <c r="H470" s="39"/>
      <c r="I470" s="34" t="s">
        <v>31</v>
      </c>
      <c r="J470" s="11"/>
      <c r="K470" s="20"/>
    </row>
    <row r="471" spans="1:11" x14ac:dyDescent="0.3">
      <c r="A471" s="23">
        <f>EDATE(A469,1)</f>
        <v>42736</v>
      </c>
      <c r="B471" s="20" t="s">
        <v>462</v>
      </c>
      <c r="C471" s="13">
        <v>1.25</v>
      </c>
      <c r="D471" s="39">
        <v>0.72099999999999997</v>
      </c>
      <c r="E471" s="34"/>
      <c r="F471" s="20"/>
      <c r="G471" s="13">
        <f>IF(ISBLANK(Table1[[#This Row],[EARNED]]),"",Table1[[#This Row],[EARNED]])</f>
        <v>1.25</v>
      </c>
      <c r="H471" s="39"/>
      <c r="I471" s="34"/>
      <c r="J471" s="11"/>
      <c r="K471" s="20"/>
    </row>
    <row r="472" spans="1:11" x14ac:dyDescent="0.3">
      <c r="A472" s="23">
        <f t="shared" si="1"/>
        <v>42767</v>
      </c>
      <c r="B472" s="20" t="s">
        <v>463</v>
      </c>
      <c r="C472" s="13">
        <v>1.25</v>
      </c>
      <c r="D472" s="39">
        <v>1.4370000000000001</v>
      </c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/>
    </row>
    <row r="473" spans="1:11" x14ac:dyDescent="0.3">
      <c r="A473" s="23">
        <f t="shared" si="1"/>
        <v>42795</v>
      </c>
      <c r="B473" s="20" t="s">
        <v>464</v>
      </c>
      <c r="C473" s="13">
        <v>1.25</v>
      </c>
      <c r="D473" s="39">
        <v>1.698</v>
      </c>
      <c r="E473" s="34"/>
      <c r="F473" s="20"/>
      <c r="G473" s="13">
        <f>IF(ISBLANK(Table1[[#This Row],[EARNED]]),"",Table1[[#This Row],[EARNED]])</f>
        <v>1.25</v>
      </c>
      <c r="H473" s="39"/>
      <c r="I473" s="34"/>
      <c r="J473" s="11"/>
      <c r="K473" s="20"/>
    </row>
    <row r="474" spans="1:11" x14ac:dyDescent="0.3">
      <c r="A474" s="23">
        <f t="shared" si="1"/>
        <v>42826</v>
      </c>
      <c r="B474" s="20" t="s">
        <v>167</v>
      </c>
      <c r="C474" s="13">
        <v>1.25</v>
      </c>
      <c r="D474" s="39">
        <v>0.108</v>
      </c>
      <c r="E474" s="34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3">
      <c r="A475" s="23">
        <f t="shared" si="1"/>
        <v>42856</v>
      </c>
      <c r="B475" s="20" t="s">
        <v>418</v>
      </c>
      <c r="C475" s="13">
        <v>1.25</v>
      </c>
      <c r="D475" s="39">
        <v>0.104</v>
      </c>
      <c r="E475" s="34"/>
      <c r="F475" s="20"/>
      <c r="G475" s="13">
        <f>IF(ISBLANK(Table1[[#This Row],[EARNED]]),"",Table1[[#This Row],[EARNED]])</f>
        <v>1.25</v>
      </c>
      <c r="H475" s="39"/>
      <c r="I475" s="34"/>
      <c r="J475" s="11"/>
      <c r="K475" s="20"/>
    </row>
    <row r="476" spans="1:11" x14ac:dyDescent="0.3">
      <c r="A476" s="23">
        <f t="shared" si="1"/>
        <v>42887</v>
      </c>
      <c r="B476" s="20" t="s">
        <v>103</v>
      </c>
      <c r="C476" s="13">
        <v>1.25</v>
      </c>
      <c r="D476" s="39"/>
      <c r="E476" s="34"/>
      <c r="F476" s="20"/>
      <c r="G476" s="13">
        <f>IF(ISBLANK(Table1[[#This Row],[EARNED]]),"",Table1[[#This Row],[EARNED]])</f>
        <v>1.25</v>
      </c>
      <c r="H476" s="39"/>
      <c r="I476" s="34"/>
      <c r="J476" s="11"/>
      <c r="K476" s="20" t="s">
        <v>470</v>
      </c>
    </row>
    <row r="477" spans="1:11" x14ac:dyDescent="0.3">
      <c r="A477" s="23"/>
      <c r="B477" s="20" t="s">
        <v>103</v>
      </c>
      <c r="C477" s="13"/>
      <c r="D477" s="39"/>
      <c r="E477" s="34"/>
      <c r="F477" s="20"/>
      <c r="G477" s="13" t="str">
        <f>IF(ISBLANK(Table1[[#This Row],[EARNED]]),"",Table1[[#This Row],[EARNED]])</f>
        <v/>
      </c>
      <c r="H477" s="39"/>
      <c r="I477" s="34"/>
      <c r="J477" s="11"/>
      <c r="K477" s="20" t="s">
        <v>471</v>
      </c>
    </row>
    <row r="478" spans="1:11" x14ac:dyDescent="0.3">
      <c r="A478" s="23"/>
      <c r="B478" s="20" t="s">
        <v>465</v>
      </c>
      <c r="C478" s="13"/>
      <c r="D478" s="39">
        <v>3.3000000000000002E-2</v>
      </c>
      <c r="E478" s="34"/>
      <c r="F478" s="20"/>
      <c r="G478" s="13" t="str">
        <f>IF(ISBLANK(Table1[[#This Row],[EARNED]]),"",Table1[[#This Row],[EARNED]])</f>
        <v/>
      </c>
      <c r="H478" s="39"/>
      <c r="I478" s="34"/>
      <c r="J478" s="11"/>
      <c r="K478" s="20"/>
    </row>
    <row r="479" spans="1:11" x14ac:dyDescent="0.3">
      <c r="A479" s="23">
        <f>EDATE(A476,1)</f>
        <v>42917</v>
      </c>
      <c r="B479" s="20" t="s">
        <v>466</v>
      </c>
      <c r="C479" s="13">
        <v>1.25</v>
      </c>
      <c r="D479" s="39">
        <v>5.8000000000000003E-2</v>
      </c>
      <c r="E479" s="34"/>
      <c r="F479" s="20"/>
      <c r="G479" s="13">
        <f>IF(ISBLANK(Table1[[#This Row],[EARNED]]),"",Table1[[#This Row],[EARNED]])</f>
        <v>1.25</v>
      </c>
      <c r="H479" s="39"/>
      <c r="I479" s="34"/>
      <c r="J479" s="11"/>
      <c r="K479" s="20"/>
    </row>
    <row r="480" spans="1:11" x14ac:dyDescent="0.3">
      <c r="A480" s="23">
        <f t="shared" si="1"/>
        <v>42948</v>
      </c>
      <c r="B480" s="20" t="s">
        <v>107</v>
      </c>
      <c r="C480" s="13">
        <v>1.25</v>
      </c>
      <c r="D480" s="39"/>
      <c r="E480" s="34"/>
      <c r="F480" s="20"/>
      <c r="G480" s="13">
        <f>IF(ISBLANK(Table1[[#This Row],[EARNED]]),"",Table1[[#This Row],[EARNED]])</f>
        <v>1.25</v>
      </c>
      <c r="H480" s="39">
        <v>1</v>
      </c>
      <c r="I480" s="34"/>
      <c r="J480" s="11"/>
      <c r="K480" s="49">
        <v>42924</v>
      </c>
    </row>
    <row r="481" spans="1:11" x14ac:dyDescent="0.3">
      <c r="A481" s="23"/>
      <c r="B481" s="20" t="s">
        <v>149</v>
      </c>
      <c r="C481" s="13"/>
      <c r="D481" s="39"/>
      <c r="E481" s="34"/>
      <c r="F481" s="20"/>
      <c r="G481" s="13" t="str">
        <f>IF(ISBLANK(Table1[[#This Row],[EARNED]]),"",Table1[[#This Row],[EARNED]])</f>
        <v/>
      </c>
      <c r="H481" s="39">
        <v>2</v>
      </c>
      <c r="I481" s="34"/>
      <c r="J481" s="11"/>
      <c r="K481" s="20" t="s">
        <v>472</v>
      </c>
    </row>
    <row r="482" spans="1:11" x14ac:dyDescent="0.3">
      <c r="A482" s="23"/>
      <c r="B482" s="20" t="s">
        <v>108</v>
      </c>
      <c r="C482" s="13"/>
      <c r="D482" s="39">
        <v>1</v>
      </c>
      <c r="E482" s="34"/>
      <c r="F482" s="20"/>
      <c r="G482" s="13" t="str">
        <f>IF(ISBLANK(Table1[[#This Row],[EARNED]]),"",Table1[[#This Row],[EARNED]])</f>
        <v/>
      </c>
      <c r="H482" s="39"/>
      <c r="I482" s="34"/>
      <c r="J482" s="11"/>
      <c r="K482" s="49">
        <v>42925</v>
      </c>
    </row>
    <row r="483" spans="1:11" x14ac:dyDescent="0.3">
      <c r="A483" s="23"/>
      <c r="B483" s="20" t="s">
        <v>467</v>
      </c>
      <c r="C483" s="13"/>
      <c r="D483" s="39">
        <v>1.4999999999999999E-2</v>
      </c>
      <c r="E483" s="34"/>
      <c r="F483" s="20"/>
      <c r="G483" s="13" t="str">
        <f>IF(ISBLANK(Table1[[#This Row],[EARNED]]),"",Table1[[#This Row],[EARNED]])</f>
        <v/>
      </c>
      <c r="H483" s="39"/>
      <c r="I483" s="34"/>
      <c r="J483" s="11"/>
      <c r="K483" s="20"/>
    </row>
    <row r="484" spans="1:11" x14ac:dyDescent="0.3">
      <c r="A484" s="23">
        <f>EDATE(A480,1)</f>
        <v>42979</v>
      </c>
      <c r="B484" s="20" t="s">
        <v>468</v>
      </c>
      <c r="C484" s="13">
        <v>1.25</v>
      </c>
      <c r="D484" s="39">
        <v>0.04</v>
      </c>
      <c r="E484" s="34"/>
      <c r="F484" s="20"/>
      <c r="G484" s="13">
        <f>IF(ISBLANK(Table1[[#This Row],[EARNED]]),"",Table1[[#This Row],[EARNED]])</f>
        <v>1.25</v>
      </c>
      <c r="H484" s="39"/>
      <c r="I484" s="34"/>
      <c r="J484" s="11"/>
      <c r="K484" s="20"/>
    </row>
    <row r="485" spans="1:11" x14ac:dyDescent="0.3">
      <c r="A485" s="23">
        <f t="shared" si="1"/>
        <v>43009</v>
      </c>
      <c r="B485" s="20" t="s">
        <v>469</v>
      </c>
      <c r="C485" s="13">
        <v>1.25</v>
      </c>
      <c r="D485" s="39">
        <v>8.1000000000000003E-2</v>
      </c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3">
      <c r="A486" s="23">
        <f t="shared" si="1"/>
        <v>43040</v>
      </c>
      <c r="B486" s="20" t="s">
        <v>108</v>
      </c>
      <c r="C486" s="13">
        <v>1.25</v>
      </c>
      <c r="D486" s="39">
        <v>1</v>
      </c>
      <c r="E486" s="34"/>
      <c r="F486" s="20"/>
      <c r="G486" s="13">
        <f>IF(ISBLANK(Table1[[#This Row],[EARNED]]),"",Table1[[#This Row],[EARNED]])</f>
        <v>1.25</v>
      </c>
      <c r="H486" s="39"/>
      <c r="I486" s="34"/>
      <c r="J486" s="11"/>
      <c r="K486" s="49">
        <v>42805</v>
      </c>
    </row>
    <row r="487" spans="1:11" x14ac:dyDescent="0.3">
      <c r="A487" s="23"/>
      <c r="B487" s="20" t="s">
        <v>103</v>
      </c>
      <c r="C487" s="13"/>
      <c r="D487" s="39"/>
      <c r="E487" s="34"/>
      <c r="F487" s="20"/>
      <c r="G487" s="13" t="str">
        <f>IF(ISBLANK(Table1[[#This Row],[EARNED]]),"",Table1[[#This Row],[EARNED]])</f>
        <v/>
      </c>
      <c r="H487" s="39"/>
      <c r="I487" s="34"/>
      <c r="J487" s="11"/>
      <c r="K487" s="20" t="s">
        <v>473</v>
      </c>
    </row>
    <row r="488" spans="1:11" x14ac:dyDescent="0.3">
      <c r="A488" s="23"/>
      <c r="B488" s="20" t="s">
        <v>108</v>
      </c>
      <c r="C488" s="13"/>
      <c r="D488" s="39">
        <v>1</v>
      </c>
      <c r="E488" s="34"/>
      <c r="F488" s="20"/>
      <c r="G488" s="13" t="str">
        <f>IF(ISBLANK(Table1[[#This Row],[EARNED]]),"",Table1[[#This Row],[EARNED]])</f>
        <v/>
      </c>
      <c r="H488" s="39"/>
      <c r="I488" s="34"/>
      <c r="J488" s="11"/>
      <c r="K488" s="49">
        <v>43081</v>
      </c>
    </row>
    <row r="489" spans="1:11" x14ac:dyDescent="0.3">
      <c r="A489" s="23"/>
      <c r="B489" s="20" t="s">
        <v>183</v>
      </c>
      <c r="C489" s="13"/>
      <c r="D489" s="39">
        <v>5</v>
      </c>
      <c r="E489" s="34"/>
      <c r="F489" s="20"/>
      <c r="G489" s="13" t="str">
        <f>IF(ISBLANK(Table1[[#This Row],[EARNED]]),"",Table1[[#This Row],[EARNED]])</f>
        <v/>
      </c>
      <c r="H489" s="39"/>
      <c r="I489" s="34"/>
      <c r="J489" s="11"/>
      <c r="K489" s="20" t="s">
        <v>474</v>
      </c>
    </row>
    <row r="490" spans="1:11" x14ac:dyDescent="0.3">
      <c r="A490" s="23">
        <f>EDATE(A486,1)</f>
        <v>43070</v>
      </c>
      <c r="B490" s="20" t="s">
        <v>108</v>
      </c>
      <c r="C490" s="13">
        <v>1.25</v>
      </c>
      <c r="D490" s="39">
        <v>1</v>
      </c>
      <c r="E490" s="34"/>
      <c r="F490" s="20"/>
      <c r="G490" s="13">
        <f>IF(ISBLANK(Table1[[#This Row],[EARNED]]),"",Table1[[#This Row],[EARNED]])</f>
        <v>1.25</v>
      </c>
      <c r="H490" s="39"/>
      <c r="I490" s="34"/>
      <c r="J490" s="11"/>
      <c r="K490" s="20" t="s">
        <v>475</v>
      </c>
    </row>
    <row r="491" spans="1:11" x14ac:dyDescent="0.3">
      <c r="A491" s="48" t="s">
        <v>47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43101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43132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43160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43191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1">
        <v>43221</v>
      </c>
      <c r="B496" s="15" t="s">
        <v>49</v>
      </c>
      <c r="C496" s="42">
        <v>1.25</v>
      </c>
      <c r="D496" s="43"/>
      <c r="E496" s="9"/>
      <c r="F496" s="15"/>
      <c r="G496" s="42">
        <f>IF(ISBLANK(Table1[[#This Row],[EARNED]]),"",Table1[[#This Row],[EARNED]])</f>
        <v>1.25</v>
      </c>
      <c r="H496" s="43">
        <v>13</v>
      </c>
      <c r="I496" s="9"/>
      <c r="J496" s="12"/>
      <c r="K496" s="15" t="s">
        <v>51</v>
      </c>
    </row>
    <row r="497" spans="1:11" x14ac:dyDescent="0.3">
      <c r="A497" s="40"/>
      <c r="B497" s="20" t="s">
        <v>48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9</v>
      </c>
      <c r="I497" s="9"/>
      <c r="J497" s="11"/>
      <c r="K497" s="20" t="s">
        <v>50</v>
      </c>
    </row>
    <row r="498" spans="1:11" x14ac:dyDescent="0.3">
      <c r="A498" s="40">
        <v>43252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43282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43313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43344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43374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43405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/>
      <c r="B504" s="20" t="s">
        <v>82</v>
      </c>
      <c r="C504" s="13"/>
      <c r="D504" s="39">
        <v>1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54</v>
      </c>
    </row>
    <row r="505" spans="1:11" x14ac:dyDescent="0.3">
      <c r="A505" s="40"/>
      <c r="B505" s="20" t="s">
        <v>52</v>
      </c>
      <c r="C505" s="13">
        <v>1.25</v>
      </c>
      <c r="D505" s="39">
        <v>4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55</v>
      </c>
    </row>
    <row r="506" spans="1:11" x14ac:dyDescent="0.3">
      <c r="A506" s="40"/>
      <c r="B506" s="20" t="s">
        <v>53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49">
        <v>43446</v>
      </c>
    </row>
    <row r="507" spans="1:11" x14ac:dyDescent="0.3">
      <c r="A507" s="40"/>
      <c r="B507" s="20" t="s">
        <v>53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56</v>
      </c>
    </row>
    <row r="508" spans="1:11" x14ac:dyDescent="0.3">
      <c r="A508" s="40"/>
      <c r="B508" s="20" t="s">
        <v>53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57</v>
      </c>
    </row>
    <row r="509" spans="1:11" x14ac:dyDescent="0.3">
      <c r="A509" s="40">
        <v>43435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23" t="s">
        <v>58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43466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43497</v>
      </c>
      <c r="B512" s="20" t="s">
        <v>53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59</v>
      </c>
    </row>
    <row r="513" spans="1:11" x14ac:dyDescent="0.3">
      <c r="A513" s="40">
        <v>43525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43556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43586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43617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43647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43678</v>
      </c>
      <c r="B518" s="20" t="s">
        <v>53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61</v>
      </c>
    </row>
    <row r="519" spans="1:11" x14ac:dyDescent="0.3">
      <c r="A519" s="40"/>
      <c r="B519" s="20" t="s">
        <v>83</v>
      </c>
      <c r="C519" s="13"/>
      <c r="D519" s="39">
        <v>3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62</v>
      </c>
    </row>
    <row r="520" spans="1:11" x14ac:dyDescent="0.3">
      <c r="A520" s="40"/>
      <c r="B520" s="20" t="s">
        <v>60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9">
        <v>43811</v>
      </c>
    </row>
    <row r="521" spans="1:11" x14ac:dyDescent="0.3">
      <c r="A521" s="40"/>
      <c r="B521" s="20" t="s">
        <v>53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43709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43739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43770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43800</v>
      </c>
      <c r="B525" s="20" t="s">
        <v>84</v>
      </c>
      <c r="C525" s="13">
        <v>1.25</v>
      </c>
      <c r="D525" s="39">
        <v>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63</v>
      </c>
    </row>
    <row r="526" spans="1:11" x14ac:dyDescent="0.3">
      <c r="A526" s="40"/>
      <c r="B526" s="20" t="s">
        <v>82</v>
      </c>
      <c r="C526" s="13"/>
      <c r="D526" s="39">
        <v>1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9">
        <v>43781</v>
      </c>
    </row>
    <row r="527" spans="1:11" x14ac:dyDescent="0.3">
      <c r="A527" s="48" t="s">
        <v>64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43831</v>
      </c>
      <c r="B528" s="20" t="s">
        <v>65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66</v>
      </c>
    </row>
    <row r="529" spans="1:11" x14ac:dyDescent="0.3">
      <c r="A529" s="40"/>
      <c r="B529" s="20" t="s">
        <v>84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67</v>
      </c>
    </row>
    <row r="530" spans="1:11" x14ac:dyDescent="0.3">
      <c r="A530" s="40">
        <v>43862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43891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43922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43952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43983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44013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44044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44075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44105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44136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44166</v>
      </c>
      <c r="B540" s="20" t="s">
        <v>68</v>
      </c>
      <c r="C540" s="13">
        <v>1.25</v>
      </c>
      <c r="D540" s="39">
        <v>3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8" t="s">
        <v>69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44197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44228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44256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44287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44317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44348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44378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44409</v>
      </c>
      <c r="B549" s="20" t="s">
        <v>70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71</v>
      </c>
    </row>
    <row r="550" spans="1:11" x14ac:dyDescent="0.3">
      <c r="A550" s="40">
        <v>44440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v>44470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44501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44531</v>
      </c>
      <c r="B553" s="20" t="s">
        <v>84</v>
      </c>
      <c r="C553" s="13">
        <v>1.25</v>
      </c>
      <c r="D553" s="39">
        <v>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73</v>
      </c>
    </row>
    <row r="554" spans="1:11" x14ac:dyDescent="0.3">
      <c r="A554" s="40"/>
      <c r="B554" s="20" t="s">
        <v>53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74</v>
      </c>
    </row>
    <row r="555" spans="1:11" x14ac:dyDescent="0.3">
      <c r="A555" s="40"/>
      <c r="B555" s="20" t="s">
        <v>84</v>
      </c>
      <c r="C555" s="13"/>
      <c r="D555" s="39">
        <v>2</v>
      </c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75</v>
      </c>
    </row>
    <row r="556" spans="1:11" x14ac:dyDescent="0.3">
      <c r="A556" s="40"/>
      <c r="B556" s="20" t="s">
        <v>72</v>
      </c>
      <c r="C556" s="13"/>
      <c r="D556" s="39">
        <v>1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8" t="s">
        <v>76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44562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v>44593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v>44621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44652</v>
      </c>
      <c r="B561" s="20" t="s">
        <v>82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50" t="s">
        <v>77</v>
      </c>
    </row>
    <row r="562" spans="1:11" x14ac:dyDescent="0.3">
      <c r="A562" s="40">
        <v>44713</v>
      </c>
      <c r="B562" s="20" t="s">
        <v>83</v>
      </c>
      <c r="C562" s="13">
        <v>1.25</v>
      </c>
      <c r="D562" s="39">
        <v>3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 t="s">
        <v>78</v>
      </c>
    </row>
    <row r="563" spans="1:11" x14ac:dyDescent="0.3">
      <c r="A563" s="40">
        <v>44743</v>
      </c>
      <c r="B563" s="20" t="s">
        <v>84</v>
      </c>
      <c r="C563" s="13">
        <v>1.25</v>
      </c>
      <c r="D563" s="39">
        <v>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79</v>
      </c>
    </row>
    <row r="564" spans="1:11" x14ac:dyDescent="0.3">
      <c r="A564" s="40"/>
      <c r="B564" s="20" t="s">
        <v>83</v>
      </c>
      <c r="C564" s="13"/>
      <c r="D564" s="39">
        <v>3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 t="s">
        <v>80</v>
      </c>
    </row>
    <row r="565" spans="1:11" x14ac:dyDescent="0.3">
      <c r="A565" s="40"/>
      <c r="B565" s="20" t="s">
        <v>53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49">
        <v>44689</v>
      </c>
    </row>
    <row r="566" spans="1:11" x14ac:dyDescent="0.3">
      <c r="A566" s="40">
        <v>44774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44805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44835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44866</v>
      </c>
      <c r="B569" s="20" t="s">
        <v>53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49">
        <v>44907</v>
      </c>
    </row>
    <row r="570" spans="1:11" x14ac:dyDescent="0.3">
      <c r="A570" s="40">
        <v>44896</v>
      </c>
      <c r="B570" s="20" t="s">
        <v>85</v>
      </c>
      <c r="C570" s="13">
        <v>1.25</v>
      </c>
      <c r="D570" s="39">
        <v>2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86</v>
      </c>
    </row>
    <row r="571" spans="1:11" x14ac:dyDescent="0.3">
      <c r="A571" s="48" t="s">
        <v>87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44927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0">
        <v>44958</v>
      </c>
      <c r="B573" s="20" t="s">
        <v>60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1</v>
      </c>
      <c r="I573" s="9"/>
      <c r="J573" s="11"/>
      <c r="K573" s="49">
        <v>44967</v>
      </c>
    </row>
    <row r="574" spans="1:11" x14ac:dyDescent="0.3">
      <c r="A574" s="40">
        <v>44986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45017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45047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45078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45108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45139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45170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45200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45231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45261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45292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45323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45352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45383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45413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45444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45474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45505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45536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45566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45597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45627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45658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45689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45717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45748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45778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45809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45839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45870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45901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45931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45962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45992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1"/>
      <c r="B611" s="15"/>
      <c r="C611" s="42"/>
      <c r="D611" s="43"/>
      <c r="E611" s="9"/>
      <c r="F611" s="15"/>
      <c r="G611" s="42" t="str">
        <f>IF(ISBLANK(Table1[[#This Row],[EARNED]]),"",Table1[[#This Row],[EARNED]])</f>
        <v/>
      </c>
      <c r="H611" s="43"/>
      <c r="I611" s="9"/>
      <c r="J611" s="12"/>
      <c r="K6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3">
      <c r="A2" s="32" t="s">
        <v>23</v>
      </c>
      <c r="B2" s="32" t="s">
        <v>24</v>
      </c>
      <c r="D2" s="2" t="s">
        <v>25</v>
      </c>
      <c r="E2" s="2" t="s">
        <v>26</v>
      </c>
      <c r="F2" s="2">
        <v>37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3">
      <c r="A3" s="11">
        <v>13.625</v>
      </c>
      <c r="B3" s="11">
        <v>11.625</v>
      </c>
      <c r="D3" s="11">
        <v>0</v>
      </c>
      <c r="E3" s="11">
        <v>3</v>
      </c>
      <c r="F3" s="11">
        <v>26</v>
      </c>
      <c r="G3" s="45">
        <f>SUMIFS(F7:F14,E7:E14,E3)+SUMIFS(D7:D66,C7:C66,F3)+D3</f>
        <v>0.42899999999999999</v>
      </c>
      <c r="J3" s="47">
        <v>28</v>
      </c>
      <c r="K3" s="35">
        <f>J4-1</f>
        <v>27</v>
      </c>
      <c r="L3" s="45">
        <f>IF($J$4=1,1.25,IF(ISBLANK($J$3),"---",1.25-VLOOKUP($K$3,$I$8:$K$37,2)))</f>
        <v>0.12499999999999978</v>
      </c>
    </row>
    <row r="4" spans="1:12" hidden="1" x14ac:dyDescent="0.3">
      <c r="G4" s="33"/>
      <c r="J4" s="1" t="str">
        <f>IF(TEXT(J3,"D")=1,1,TEXT(J3,"D"))</f>
        <v>28</v>
      </c>
    </row>
    <row r="5" spans="1:12" x14ac:dyDescent="0.3">
      <c r="J5" s="1"/>
    </row>
    <row r="6" spans="1:12" x14ac:dyDescent="0.3">
      <c r="A6" s="32" t="s">
        <v>88</v>
      </c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4" t="s">
        <v>37</v>
      </c>
      <c r="J6" s="64"/>
      <c r="K6" s="64"/>
      <c r="L6" s="64"/>
    </row>
    <row r="7" spans="1:12" x14ac:dyDescent="0.3">
      <c r="A7" s="11">
        <f>SUM(Sheet1!E9,Sheet1!I9)</f>
        <v>318.98099999999994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2023-05-18T02:19:58Z</dcterms:modified>
</cp:coreProperties>
</file>