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67DF775D-5A15-4AC8-A447-32C865BC7A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<sst xmlns="http://schemas.openxmlformats.org/spreadsheetml/2006/main" count="51" uniqueCount="47">
  <si>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</si>
  <si>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</si>
  <si>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</si>
  <si>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</si>
  <si>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</si>
  <si>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</si>
  <si>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</si>
  <si>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</si>
  <si>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</si>
  <si>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</si>
  <si>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</si>
  <si>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</si>
  <si>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</si>
  <si>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</si>
  <si>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</si>
  <si>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</si>
  <si>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</si>
  <si>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</si>
  <si>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</si>
  <si>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</si>
  <si>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</si>
  <si>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</si>
  <si>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</si>
  <si>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</si>
  <si>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</si>
  <si>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</si>
  <si>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</si>
  <si>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</si>
  <si>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</si>
  <si>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</si>
  <si>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</si>
  <si>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</si>
  <si>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</si>
  <si>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</si>
  <si>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</si>
  <si>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</si>
  <si>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</si>
  <si>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</si>
  <si>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</si>
  <si>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</si>
  <si>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</si>
  <si>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MANALO, STEPHANIE CONCEPCION</t>
  </si>
  <si>
    <t>CASUAL</t>
  </si>
  <si>
    <t>MEDICAL TECHNOLOGIST</t>
  </si>
  <si>
    <t>ONT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</si>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</sst>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0"/>
  <sheetViews>
    <sheetView tabSelected="1" zoomScaleNormal="100" workbookViewId="0">
      <pane ySplit="3696" topLeftCell="A7" activePane="bottomLeft"/>
      <selection activeCell="B2" sqref="B2:C2"/>
      <selection pane="bottomLeft" activeCell="K14" sqref="K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41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8">
        <v>44929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3.6669999999999998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2.6669999999999998</v>
      </c>
      <c r="J9" s="11"/>
      <c r="K9" s="20"/>
    </row>
    <row r="10" spans="1:11" x14ac:dyDescent="0.3">
      <c r="A10" s="47" t="s">
        <v>45</v>
      </c>
      <c r="B10" s="20"/>
      <c r="C10" s="13"/>
      <c r="D10" s="38"/>
      <c r="E10" s="33" t="s">
        <v>30</v>
      </c>
      <c r="F10" s="20"/>
      <c r="G10" s="13" t="str">
        <f>IF(ISBLANK(Table15[[#This Row],[EARNED]]),"",Table15[[#This Row],[EARNED]])</f>
        <v/>
      </c>
      <c r="H10" s="38"/>
      <c r="I10" s="33" t="s">
        <v>30</v>
      </c>
      <c r="J10" s="11"/>
      <c r="K10" s="20"/>
    </row>
    <row r="11" spans="1:11" x14ac:dyDescent="0.3">
      <c r="A11" s="39">
        <v>44929</v>
      </c>
      <c r="B11" s="20"/>
      <c r="C11" s="13">
        <v>1.167</v>
      </c>
      <c r="D11" s="38"/>
      <c r="E11" s="9"/>
      <c r="F11" s="20"/>
      <c r="G11" s="13">
        <f>IF(ISBLANK(Table15[[#This Row],[EARNED]]),"",Table15[[#This Row],[EARNED]])</f>
        <v>1.167</v>
      </c>
      <c r="H11" s="38"/>
      <c r="I11" s="9"/>
      <c r="J11" s="11"/>
      <c r="K11" s="20"/>
    </row>
    <row r="12" spans="1:11" x14ac:dyDescent="0.3">
      <c r="A12" s="39">
        <v>44958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44986</v>
      </c>
      <c r="B13" s="20" t="s">
        <v>46</v>
      </c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>
        <v>1</v>
      </c>
      <c r="I13" s="9"/>
      <c r="J13" s="11"/>
      <c r="K13" s="48">
        <v>45002</v>
      </c>
    </row>
    <row r="14" spans="1:11" x14ac:dyDescent="0.3">
      <c r="A14" s="39">
        <v>45017</v>
      </c>
      <c r="B14" s="20"/>
      <c r="C14" s="13"/>
      <c r="D14" s="38"/>
      <c r="E14" s="9"/>
      <c r="F14" s="20"/>
      <c r="G14" s="13" t="str">
        <f>IF(ISBLANK(Table15[[#This Row],[EARNED]]),"",Table15[[#This Row],[EARNED]])</f>
        <v/>
      </c>
      <c r="H14" s="38"/>
      <c r="I14" s="9"/>
      <c r="J14" s="11"/>
      <c r="K14" s="20"/>
    </row>
    <row r="15" spans="1:11" x14ac:dyDescent="0.3">
      <c r="A15" s="39">
        <v>45047</v>
      </c>
      <c r="B15" s="20"/>
      <c r="C15" s="13"/>
      <c r="D15" s="38"/>
      <c r="E15" s="9"/>
      <c r="F15" s="20"/>
      <c r="G15" s="13" t="str">
        <f>IF(ISBLANK(Table15[[#This Row],[EARNED]]),"",Table15[[#This Row],[EARNED]])</f>
        <v/>
      </c>
      <c r="H15" s="38"/>
      <c r="I15" s="9"/>
      <c r="J15" s="11"/>
      <c r="K15" s="20"/>
    </row>
    <row r="16" spans="1:11" x14ac:dyDescent="0.3">
      <c r="A16" s="39">
        <v>45078</v>
      </c>
      <c r="B16" s="20"/>
      <c r="C16" s="13"/>
      <c r="D16" s="38"/>
      <c r="E16" s="9"/>
      <c r="F16" s="20"/>
      <c r="G16" s="13" t="str">
        <f>IF(ISBLANK(Table15[[#This Row],[EARNED]]),"",Table15[[#This Row],[EARNED]])</f>
        <v/>
      </c>
      <c r="H16" s="38"/>
      <c r="I16" s="9"/>
      <c r="J16" s="11"/>
      <c r="K16" s="20"/>
    </row>
    <row r="17" spans="1:11" x14ac:dyDescent="0.3">
      <c r="A17" s="39">
        <v>45108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3">
      <c r="A18" s="39">
        <v>45139</v>
      </c>
      <c r="B18" s="20"/>
      <c r="C18" s="13"/>
      <c r="D18" s="38"/>
      <c r="E18" s="9"/>
      <c r="F18" s="20"/>
      <c r="G18" s="13" t="str">
        <f>IF(ISBLANK(Table15[[#This Row],[EARNED]]),"",Table15[[#This Row],[EARNED]])</f>
        <v/>
      </c>
      <c r="H18" s="38"/>
      <c r="I18" s="9"/>
      <c r="J18" s="11"/>
      <c r="K18" s="20"/>
    </row>
    <row r="19" spans="1:11" x14ac:dyDescent="0.3">
      <c r="A19" s="39">
        <v>45170</v>
      </c>
      <c r="B19" s="20"/>
      <c r="C19" s="13"/>
      <c r="D19" s="38"/>
      <c r="E19" s="9"/>
      <c r="F19" s="20"/>
      <c r="G19" s="13" t="str">
        <f>IF(ISBLANK(Table15[[#This Row],[EARNED]]),"",Table15[[#This Row],[EARNED]])</f>
        <v/>
      </c>
      <c r="H19" s="38"/>
      <c r="I19" s="9"/>
      <c r="J19" s="11"/>
      <c r="K19" s="20"/>
    </row>
    <row r="20" spans="1:11" x14ac:dyDescent="0.3">
      <c r="A20" s="39">
        <v>45200</v>
      </c>
      <c r="B20" s="20"/>
      <c r="C20" s="13"/>
      <c r="D20" s="38"/>
      <c r="E20" s="9"/>
      <c r="F20" s="20"/>
      <c r="G20" s="13" t="str">
        <f>IF(ISBLANK(Table15[[#This Row],[EARNED]]),"",Table15[[#This Row],[EARNED]])</f>
        <v/>
      </c>
      <c r="H20" s="38"/>
      <c r="I20" s="9"/>
      <c r="J20" s="11"/>
      <c r="K20" s="20"/>
    </row>
    <row r="21" spans="1:11" x14ac:dyDescent="0.3">
      <c r="A21" s="39">
        <v>45231</v>
      </c>
      <c r="B21" s="20"/>
      <c r="C21" s="13"/>
      <c r="D21" s="38"/>
      <c r="E21" s="9"/>
      <c r="F21" s="20"/>
      <c r="G21" s="13" t="str">
        <f>IF(ISBLANK(Table15[[#This Row],[EARNED]]),"",Table15[[#This Row],[EARNED]])</f>
        <v/>
      </c>
      <c r="H21" s="38"/>
      <c r="I21" s="9"/>
      <c r="J21" s="11"/>
      <c r="K21" s="20"/>
    </row>
    <row r="22" spans="1:11" x14ac:dyDescent="0.3">
      <c r="A22" s="39">
        <v>45261</v>
      </c>
      <c r="B22" s="20"/>
      <c r="C22" s="13"/>
      <c r="D22" s="38"/>
      <c r="E22" s="9"/>
      <c r="F22" s="20"/>
      <c r="G22" s="13" t="str">
        <f>IF(ISBLANK(Table15[[#This Row],[EARNED]]),"",Table15[[#This Row],[EARNED]])</f>
        <v/>
      </c>
      <c r="H22" s="38"/>
      <c r="I22" s="9"/>
      <c r="J22" s="11"/>
      <c r="K22" s="20"/>
    </row>
    <row r="23" spans="1:11" x14ac:dyDescent="0.3">
      <c r="A23" s="39">
        <v>45292</v>
      </c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3">
      <c r="A24" s="39">
        <v>45323</v>
      </c>
      <c r="B24" s="20"/>
      <c r="C24" s="13"/>
      <c r="D24" s="38"/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20"/>
    </row>
    <row r="25" spans="1:11" x14ac:dyDescent="0.3">
      <c r="A25" s="39">
        <v>45352</v>
      </c>
      <c r="B25" s="20"/>
      <c r="C25" s="13"/>
      <c r="D25" s="38"/>
      <c r="E25" s="9"/>
      <c r="F25" s="20"/>
      <c r="G25" s="13" t="str">
        <f>IF(ISBLANK(Table15[[#This Row],[EARNED]]),"",Table15[[#This Row],[EARNED]])</f>
        <v/>
      </c>
      <c r="H25" s="38"/>
      <c r="I25" s="9"/>
      <c r="J25" s="11"/>
      <c r="K25" s="20"/>
    </row>
    <row r="26" spans="1:11" x14ac:dyDescent="0.3">
      <c r="A26" s="39">
        <v>45383</v>
      </c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3">
      <c r="A27" s="39">
        <v>45413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3">
      <c r="A28" s="39">
        <v>45444</v>
      </c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3">
      <c r="A29" s="39">
        <v>45474</v>
      </c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3">
      <c r="A30" s="39">
        <v>45505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3">
      <c r="A31" s="39">
        <v>45536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3">
      <c r="A32" s="39">
        <v>45566</v>
      </c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3">
      <c r="A33" s="39">
        <v>45597</v>
      </c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3">
      <c r="A34" s="39">
        <v>45627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3">
      <c r="A35" s="39">
        <v>45658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3">
      <c r="A36" s="39">
        <v>45689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3">
      <c r="A37" s="39">
        <v>45717</v>
      </c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3">
      <c r="A38" s="39">
        <v>45748</v>
      </c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3">
      <c r="A39" s="39">
        <v>45778</v>
      </c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3">
      <c r="A40" s="39">
        <v>45809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3">
      <c r="A41" s="39">
        <v>45839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3">
      <c r="A42" s="39">
        <v>45870</v>
      </c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3">
      <c r="A43" s="39">
        <v>45901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>
        <v>45931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3">
      <c r="A45" s="39">
        <v>45962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3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3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3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3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3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40"/>
      <c r="B70" s="15"/>
      <c r="C70" s="41"/>
      <c r="D70" s="42"/>
      <c r="E70" s="9"/>
      <c r="F70" s="15"/>
      <c r="G70" s="41" t="str">
        <f>IF(ISBLANK(Table15[[#This Row],[EARNED]]),"",Table15[[#This Row],[EARNED]])</f>
        <v/>
      </c>
      <c r="H70" s="42"/>
      <c r="I70" s="9"/>
      <c r="J70" s="12"/>
      <c r="K7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13" sqref="A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1" t="s">
        <v>31</v>
      </c>
      <c r="E1" s="61"/>
      <c r="F1" s="61"/>
      <c r="G1" s="61"/>
      <c r="J1" s="62" t="s">
        <v>32</v>
      </c>
      <c r="K1" s="62"/>
      <c r="L1" s="62"/>
    </row>
    <row r="2" spans="1:12" x14ac:dyDescent="0.3">
      <c r="A2" s="63"/>
      <c r="B2" s="63"/>
      <c r="D2" s="7" t="s">
        <v>24</v>
      </c>
      <c r="E2" s="5" t="s">
        <v>25</v>
      </c>
      <c r="F2" s="5" t="s">
        <v>26</v>
      </c>
      <c r="G2" s="45" t="s">
        <v>27</v>
      </c>
      <c r="J2" s="5" t="s">
        <v>33</v>
      </c>
      <c r="K2" s="5" t="s">
        <v>34</v>
      </c>
      <c r="L2" s="45" t="s">
        <v>35</v>
      </c>
    </row>
    <row r="3" spans="1:12" x14ac:dyDescent="0.3">
      <c r="A3" s="64"/>
      <c r="B3" s="64"/>
      <c r="D3"/>
      <c r="E3"/>
      <c r="F3"/>
      <c r="G3" s="46">
        <f>SUMIFS(F7:F14,E7:E14,E3)+SUMIFS(D7:D66,C7:C66,F3)+D3</f>
        <v>0</v>
      </c>
      <c r="J3" s="1">
        <v>3</v>
      </c>
      <c r="K3" s="34">
        <f>J4-1</f>
        <v>2</v>
      </c>
      <c r="L3" s="44">
        <f>IF($J$4=1,1.25,IF(ISBLANK($J$3),"---",1.25-VLOOKUP($K$3,$I$8:$K$37,2)))</f>
        <v>1.167</v>
      </c>
    </row>
    <row r="4" spans="1:12" hidden="1" x14ac:dyDescent="0.3">
      <c r="G4" s="32"/>
      <c r="J4" s="1" t="str">
        <f>IF(TEXT(J3,"D")=1,1,TEXT(J3,"D"))</f>
        <v>3</v>
      </c>
    </row>
    <row r="5" spans="1:12" x14ac:dyDescent="0.3">
      <c r="J5" s="1"/>
    </row>
    <row r="6" spans="1:12" x14ac:dyDescent="0.3">
      <c r="A6" s="50" t="s">
        <v>40</v>
      </c>
      <c r="C6" s="37" t="s">
        <v>26</v>
      </c>
      <c r="D6" s="30" t="s">
        <v>28</v>
      </c>
      <c r="E6" s="30" t="s">
        <v>29</v>
      </c>
      <c r="F6" s="30" t="s">
        <v>28</v>
      </c>
      <c r="G6" s="43"/>
      <c r="I6" s="62" t="s">
        <v>36</v>
      </c>
      <c r="J6" s="62"/>
      <c r="K6" s="62"/>
      <c r="L6" s="62"/>
    </row>
    <row r="7" spans="1:12" x14ac:dyDescent="0.3">
      <c r="A7" s="49">
        <f>SUM('LEAVE CREDITS'!E9,'LEAVE CREDITS'!I9)</f>
        <v>6.3339999999999996</v>
      </c>
      <c r="C7" s="36">
        <v>1</v>
      </c>
      <c r="D7" s="32">
        <v>2E-3</v>
      </c>
      <c r="E7" s="1">
        <v>1</v>
      </c>
      <c r="F7" s="32">
        <v>0.125</v>
      </c>
      <c r="G7" s="43"/>
      <c r="I7" s="30" t="s">
        <v>37</v>
      </c>
      <c r="J7" s="30" t="s">
        <v>38</v>
      </c>
      <c r="K7" s="30" t="s">
        <v>39</v>
      </c>
      <c r="L7" s="30" t="s">
        <v>39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2023-04-11T03:27:32Z</dcterms:modified>
</cp:coreProperties>
</file>