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22B6B31B-1D67-46A9-94EF-1ECAC74460EA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1" l="1"/>
  <c r="E28" i="1"/>
  <c r="G28" i="1"/>
  <c r="G27" i="1"/>
  <c r="G25" i="1"/>
  <c r="G20" i="1"/>
  <c r="G21" i="1"/>
  <c r="G14" i="1"/>
  <c r="G12" i="1"/>
  <c r="G3" i="3"/>
  <c r="G19" i="1"/>
  <c r="G22" i="1"/>
  <c r="G23" i="1"/>
  <c r="G24" i="1"/>
  <c r="G26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3" i="1"/>
  <c r="G15" i="1"/>
  <c r="G16" i="1"/>
  <c r="G17" i="1"/>
  <c r="G18" i="1"/>
  <c r="J4" i="3"/>
  <c r="E9" i="1"/>
  <c r="G9" i="1"/>
  <c r="I28" i="1" l="1"/>
  <c r="K3" i="3"/>
  <c r="L3" i="3" s="1"/>
  <c r="I9" i="1"/>
</calcChain>
</file>

<file path=xl/sharedStrings.xml><?xml version="1.0" encoding="utf-8"?>
<sst xmlns="http://schemas.openxmlformats.org/spreadsheetml/2006/main" count="81" uniqueCount="69">
  <si>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</si>
  <si>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</si>
  <si>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</si>
  <si>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</si>
  <si>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</si>
  <si>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</si>
  <si>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</si>
  <si>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</si>
  <si>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</si>
  <si>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</si>
  <si>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</si>
  <si>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</si>
  <si>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</si>
  <si>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</si>
  <si>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</si>
  <si>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</si>
  <si>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</si>
  <si>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</si>
  <si>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</si>
  <si>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</si>
  <si>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</si>
  <si>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</si>
  <si>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</si>
  <si>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</si>
  <si>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</si>
  <si>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</si>
  <si>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</si>
  <si>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</si>
  <si>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</si>
  <si>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</si>
  <si>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</si>
  <si>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</si>
  <si>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</si>
  <si>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</si>
  <si>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</si>
  <si>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</si>
  <si>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</si>
  <si>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</si>
  <si>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</si>
  <si>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</si>
  <si>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</si>
  <si>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</si>
  <si>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ATIENZA, VENUS</t>
  </si>
  <si>
    <t>CASUAL</t>
  </si>
  <si>
    <t>CENRO</t>
  </si>
  <si>
    <t>2018</t>
  </si>
  <si>
    <t>2019</t>
  </si>
  <si>
    <t>VL(3-0-0)</t>
  </si>
  <si>
    <t>1/26,27,29/2018</t>
  </si>
  <si>
    <t>T(2-3-57)</t>
  </si>
  <si>
    <t>SL(2-0-0)</t>
  </si>
  <si>
    <t>3/3,5/20218</t>
  </si>
  <si>
    <t>T(13-0-44)</t>
  </si>
  <si>
    <t>T(5-3-50)</t>
  </si>
  <si>
    <t>SL(1-0-0)</t>
  </si>
  <si>
    <t>T(25-1-5)</t>
  </si>
  <si>
    <t>T(14-5-32)</t>
  </si>
  <si>
    <t>T(6-1-36)</t>
  </si>
  <si>
    <t>SP(3-0-0)</t>
  </si>
  <si>
    <t>11/9,11,10.2018</t>
  </si>
  <si>
    <t>T(3-0-3)</t>
  </si>
  <si>
    <t>FL(2-0-0)</t>
  </si>
  <si>
    <t>T(11-3-54)</t>
  </si>
  <si>
    <t>2020</t>
  </si>
  <si>
    <t>FL(5-0-0)</t>
  </si>
  <si>
    <t>2021</t>
  </si>
  <si>
    <t>2022</t>
  </si>
  <si>
    <t>SP(1-0-0)</t>
  </si>
  <si>
    <t>11/11-12/2022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</si>
</sst>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8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8"/>
  <sheetViews>
    <sheetView tabSelected="1" zoomScaleNormal="100" workbookViewId="0">
      <pane ySplit="3576" topLeftCell="A69" activePane="bottomLeft"/>
      <selection activeCell="B5" sqref="B5"/>
      <selection pane="bottomLeft" activeCell="E76" sqref="E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35.673000000000002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72.375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47</v>
      </c>
      <c r="C11" s="14">
        <v>1.25</v>
      </c>
      <c r="D11" s="41">
        <v>3</v>
      </c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 t="s">
        <v>48</v>
      </c>
    </row>
    <row r="12" spans="1:11" x14ac:dyDescent="0.3">
      <c r="A12" s="42"/>
      <c r="B12" s="21" t="s">
        <v>49</v>
      </c>
      <c r="C12" s="14"/>
      <c r="D12" s="41">
        <v>2.4939999999999998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3">
      <c r="A13" s="42">
        <v>43132</v>
      </c>
      <c r="B13" s="21" t="s">
        <v>50</v>
      </c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>
        <v>2</v>
      </c>
      <c r="I13" s="10"/>
      <c r="J13" s="12"/>
      <c r="K13" s="21" t="s">
        <v>51</v>
      </c>
    </row>
    <row r="14" spans="1:11" x14ac:dyDescent="0.3">
      <c r="A14" s="42"/>
      <c r="B14" s="21" t="s">
        <v>52</v>
      </c>
      <c r="C14" s="14"/>
      <c r="D14" s="41">
        <v>13.092000000000001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>
        <v>43160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43191</v>
      </c>
      <c r="B16" s="21" t="s">
        <v>53</v>
      </c>
      <c r="C16" s="14">
        <v>1.25</v>
      </c>
      <c r="D16" s="41">
        <v>25.478999999999999</v>
      </c>
      <c r="E16" s="10"/>
      <c r="F16" s="21"/>
      <c r="G16" s="14">
        <f>IF(ISBLANK(Table1[[#This Row],[EARNED]]),"",Table1[[#This Row],[EARNED]])</f>
        <v>1.25</v>
      </c>
      <c r="H16" s="41"/>
      <c r="I16" s="10"/>
      <c r="J16" s="12"/>
      <c r="K16" s="21"/>
    </row>
    <row r="17" spans="1:11" x14ac:dyDescent="0.3">
      <c r="A17" s="42">
        <v>43221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43252</v>
      </c>
      <c r="B18" s="16"/>
      <c r="C18" s="14">
        <v>1.25</v>
      </c>
      <c r="D18" s="45"/>
      <c r="E18" s="10"/>
      <c r="F18" s="16"/>
      <c r="G18" s="44">
        <f>IF(ISBLANK(Table1[[#This Row],[EARNED]]),"",Table1[[#This Row],[EARNED]])</f>
        <v>1.25</v>
      </c>
      <c r="H18" s="45"/>
      <c r="I18" s="10"/>
      <c r="J18" s="13"/>
      <c r="K18" s="16"/>
    </row>
    <row r="19" spans="1:11" x14ac:dyDescent="0.3">
      <c r="A19" s="42">
        <v>43282</v>
      </c>
      <c r="B19" s="21" t="s">
        <v>54</v>
      </c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>
        <v>1</v>
      </c>
      <c r="I19" s="10"/>
      <c r="J19" s="12"/>
      <c r="K19" s="62">
        <v>43300</v>
      </c>
    </row>
    <row r="20" spans="1:11" x14ac:dyDescent="0.3">
      <c r="A20" s="42"/>
      <c r="B20" s="21" t="s">
        <v>54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62">
        <v>43309</v>
      </c>
    </row>
    <row r="21" spans="1:11" x14ac:dyDescent="0.3">
      <c r="A21" s="42"/>
      <c r="B21" s="21" t="s">
        <v>55</v>
      </c>
      <c r="C21" s="14"/>
      <c r="D21" s="41">
        <v>25.135000000000002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62"/>
    </row>
    <row r="22" spans="1:11" x14ac:dyDescent="0.3">
      <c r="A22" s="42">
        <v>43313</v>
      </c>
      <c r="B22" s="21" t="s">
        <v>56</v>
      </c>
      <c r="C22" s="14">
        <v>1.25</v>
      </c>
      <c r="D22" s="41">
        <v>14.692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43344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62"/>
    </row>
    <row r="24" spans="1:11" x14ac:dyDescent="0.3">
      <c r="A24" s="42">
        <v>43374</v>
      </c>
      <c r="B24" s="21" t="s">
        <v>54</v>
      </c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>
        <v>1</v>
      </c>
      <c r="I24" s="10"/>
      <c r="J24" s="12"/>
      <c r="K24" s="62">
        <v>43384</v>
      </c>
    </row>
    <row r="25" spans="1:11" x14ac:dyDescent="0.3">
      <c r="A25" s="42"/>
      <c r="B25" s="21" t="s">
        <v>57</v>
      </c>
      <c r="C25" s="14"/>
      <c r="D25" s="41">
        <v>6.2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62"/>
    </row>
    <row r="26" spans="1:11" x14ac:dyDescent="0.3">
      <c r="A26" s="42">
        <v>43405</v>
      </c>
      <c r="B26" s="21" t="s">
        <v>58</v>
      </c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 t="s">
        <v>59</v>
      </c>
    </row>
    <row r="27" spans="1:11" x14ac:dyDescent="0.3">
      <c r="A27" s="42"/>
      <c r="B27" s="21" t="s">
        <v>60</v>
      </c>
      <c r="C27" s="14"/>
      <c r="D27" s="41">
        <v>3.0059999999999998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>
        <v>43435</v>
      </c>
      <c r="B28" s="21" t="s">
        <v>61</v>
      </c>
      <c r="C28" s="14">
        <v>1.25</v>
      </c>
      <c r="D28" s="41">
        <v>2</v>
      </c>
      <c r="E28" s="10">
        <f>SUM(Table1[EARNED])-SUM(Table1[Absence Undertime W/ Pay])+CONVERTION!$A$3</f>
        <v>35.673000000000002</v>
      </c>
      <c r="F28" s="21"/>
      <c r="G28" s="14">
        <f>IF(ISBLANK(Table1[[#This Row],[EARNED]]),"",Table1[[#This Row],[EARNED]])</f>
        <v>1.25</v>
      </c>
      <c r="H28" s="41"/>
      <c r="I28" s="10">
        <f>SUM(Table1[[EARNED ]])-SUM(Table1[Absence Undertime  W/ Pay])+CONVERTION!$B$3</f>
        <v>72.375</v>
      </c>
      <c r="J28" s="12"/>
      <c r="K28" s="21"/>
    </row>
    <row r="29" spans="1:11" x14ac:dyDescent="0.3">
      <c r="A29" s="42"/>
      <c r="B29" s="21" t="s">
        <v>62</v>
      </c>
      <c r="C29" s="14"/>
      <c r="D29" s="41">
        <v>11.487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61" t="s">
        <v>46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>
        <v>43466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43497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43525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43556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43586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43617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43647</v>
      </c>
      <c r="B37" s="21" t="s">
        <v>54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>
        <v>1</v>
      </c>
      <c r="I37" s="10"/>
      <c r="J37" s="12"/>
      <c r="K37" s="62">
        <v>43659</v>
      </c>
    </row>
    <row r="38" spans="1:11" x14ac:dyDescent="0.3">
      <c r="A38" s="42">
        <v>43678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43709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43739</v>
      </c>
      <c r="B40" s="21" t="s">
        <v>54</v>
      </c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>
        <v>1</v>
      </c>
      <c r="I40" s="10"/>
      <c r="J40" s="12"/>
      <c r="K40" s="62">
        <v>43748</v>
      </c>
    </row>
    <row r="41" spans="1:11" x14ac:dyDescent="0.3">
      <c r="A41" s="42"/>
      <c r="B41" s="21" t="s">
        <v>54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>
        <v>1</v>
      </c>
      <c r="I41" s="10"/>
      <c r="J41" s="12"/>
      <c r="K41" s="62">
        <v>43764</v>
      </c>
    </row>
    <row r="42" spans="1:11" x14ac:dyDescent="0.3">
      <c r="A42" s="42">
        <v>43770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43800</v>
      </c>
      <c r="B43" s="21" t="s">
        <v>64</v>
      </c>
      <c r="C43" s="14">
        <v>1.25</v>
      </c>
      <c r="D43" s="41">
        <v>5</v>
      </c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61" t="s">
        <v>63</v>
      </c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>
        <v>43831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43862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43891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43922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43952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43983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44013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44044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44075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44105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44136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44166</v>
      </c>
      <c r="B56" s="21" t="s">
        <v>64</v>
      </c>
      <c r="C56" s="14">
        <v>1.25</v>
      </c>
      <c r="D56" s="41">
        <v>5</v>
      </c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61" t="s">
        <v>65</v>
      </c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>
        <v>44197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44228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44256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44287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44317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44348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44378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44409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44440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44470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44501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44531</v>
      </c>
      <c r="B69" s="21" t="s">
        <v>64</v>
      </c>
      <c r="C69" s="14">
        <v>1.25</v>
      </c>
      <c r="D69" s="41">
        <v>5</v>
      </c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61" t="s">
        <v>66</v>
      </c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>
        <v>44562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44593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44621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44652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44682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44713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44743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44774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44805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44835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44866</v>
      </c>
      <c r="B81" s="21" t="s">
        <v>67</v>
      </c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62">
        <v>44875</v>
      </c>
    </row>
    <row r="82" spans="1:11" x14ac:dyDescent="0.3">
      <c r="A82" s="42"/>
      <c r="B82" s="21" t="s">
        <v>61</v>
      </c>
      <c r="C82" s="14"/>
      <c r="D82" s="41">
        <v>2</v>
      </c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 t="s">
        <v>68</v>
      </c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3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3">
      <c r="A138" s="43"/>
      <c r="B138" s="16"/>
      <c r="C138" s="44"/>
      <c r="D138" s="45"/>
      <c r="E138" s="10"/>
      <c r="F138" s="16"/>
      <c r="G138" s="44" t="str">
        <f>IF(ISBLANK(Table1[[#This Row],[EARNED]]),"",Table1[[#This Row],[EARNED]])</f>
        <v/>
      </c>
      <c r="H138" s="45"/>
      <c r="I138" s="10"/>
      <c r="J138" s="13"/>
      <c r="K13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85.507999999999996</v>
      </c>
      <c r="B3" s="12">
        <v>6.625</v>
      </c>
      <c r="D3" s="12">
        <v>11</v>
      </c>
      <c r="E3" s="12">
        <v>3</v>
      </c>
      <c r="F3" s="12">
        <v>54</v>
      </c>
      <c r="G3" s="47">
        <f>SUMIFS(F7:F14,E7:E14,E3)+SUMIFS(D7:D66,C7:C66,F3)+D3</f>
        <v>11.487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2022-11-16T02:31:23Z</dcterms:modified>
</cp:coreProperties>
</file>