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46FBC8C2-197A-476C-863E-6B3C910C757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2017 LEAVE" sheetId="1" r:id="rId1"/>
    <sheet name="2018 LEAVE CARD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0">'2017 LEAVE'!$1:$9</definedName>
    <definedName name="_xlnm.Print_Titles" localSheetId="1">'2018 LEAVE CARD'!$1:$9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" l="1"/>
  <c r="G33" i="1"/>
  <c r="G34" i="1"/>
  <c r="I9" i="4"/>
  <c r="E9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<sst xmlns="http://schemas.openxmlformats.org/spreadsheetml/2006/main" count="114" uniqueCount="66">
  <si>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</si>
  <si>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</si>
  <si>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</si>
  <si>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</si>
  <si>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</si>
  <si>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</si>
  <si>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</si>
  <si>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</si>
  <si>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</si>
  <si>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</si>
  <si>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</si>
  <si>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</si>
  <si>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</si>
  <si>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</si>
  <si>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</si>
  <si>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</si>
  <si>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</si>
  <si>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</si>
  <si>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</si>
  <si>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</si>
  <si>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</si>
  <si>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</si>
  <si>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</si>
  <si>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</si>
  <si>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</si>
  <si>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</si>
  <si>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</si>
  <si>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</si>
  <si>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</si>
  <si>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</si>
  <si>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</si>
  <si>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</si>
  <si>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</si>
  <si>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</si>
  <si>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</si>
  <si>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</si>
  <si>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</si>
  <si>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</si>
  <si>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</si>
  <si>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</si>
  <si>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</si>
  <si>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</si>
  <si>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MERHAN FRANCISCO JR.</t>
  </si>
  <si>
    <t>CASUAL</t>
  </si>
  <si>
    <t>2018</t>
  </si>
  <si>
    <t>FL(5-0-0)</t>
  </si>
  <si>
    <t>2019</t>
  </si>
  <si>
    <t>2020</t>
  </si>
  <si>
    <t>2021</t>
  </si>
  <si>
    <t>2022</t>
  </si>
  <si>
    <t>SL(3-0-0)</t>
  </si>
  <si>
    <t>8/3,4,5/2022</t>
  </si>
  <si>
    <t>LAST DAY OF SERVICE JANUARY 1, 2023</t>
  </si>
  <si>
    <t>SL(7-0-0)</t>
  </si>
  <si>
    <t>8/20,22-27/2022</t>
  </si>
  <si>
    <t>3/1,2,4/2019</t>
  </si>
  <si>
    <t>SL(5-0-0)</t>
  </si>
  <si>
    <t>2/22-28/2019</t>
  </si>
  <si>
    <t>VL(2-0-0)</t>
  </si>
  <si>
    <t>SL(1-0-0)</t>
  </si>
  <si>
    <t>SL(30-0-0)</t>
  </si>
  <si>
    <t>9/1 - 30, 10/3 -12/2022</t>
  </si>
  <si>
    <t>SL(20-0-0)</t>
  </si>
  <si>
    <t>11/2-4,7-11,14-18,21-25,28-29</t>
  </si>
  <si>
    <t>SL(13-0-0)</t>
  </si>
  <si>
    <t>10/13-14,17-21,24-28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</si>
</sst>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3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701B8B-0904-4095-A4C3-62126F63E7BA}" name="Table13" displayName="Table13" ref="A8:K90" totalsRowShown="0" headerRowDxfId="14" headerRowBorderDxfId="13" tableBorderDxfId="12" totalsRowBorderDxfId="11">
  <tableColumns count="11">
    <tableColumn id="1" xr3:uid="{BF04CBA0-2A90-4B49-819E-E87AAC3C23E3}" name="PERIOD" dataDxfId="10"/>
    <tableColumn id="2" xr3:uid="{31C477ED-4613-4FCB-8B2F-D73D502BEBB6}" name="PARTICULARS" dataDxfId="9"/>
    <tableColumn id="3" xr3:uid="{55E90234-A6B3-476A-ABE1-A55518802C95}" name="EARNED" dataDxfId="8"/>
    <tableColumn id="4" xr3:uid="{92997CC8-7C5F-4A45-A837-DEC0091A7F37}" name="Absence Undertime W/ Pay" dataDxfId="7"/>
    <tableColumn id="5" xr3:uid="{E6FB2110-70D0-4F4C-8448-9BA03562D065}" name="BALANCE" dataDxfId="6">
      <calculatedColumnFormula>SUM(Table13[EARNED])-SUM(Table13[Absence Undertime W/ Pay])+CONVERTION!$A$3</calculatedColumnFormula>
    </tableColumn>
    <tableColumn id="6" xr3:uid="{39B2B8C0-1B84-40E4-863E-E6C642AC926B}" name="Absence Undertime W/O Pay" dataDxfId="5"/>
    <tableColumn id="7" xr3:uid="{1FD5BE00-A777-47E3-BFE5-5C47395B97CD}" name="EARNED " dataDxfId="4">
      <calculatedColumnFormula>IF(ISBLANK(Table13[[#This Row],[EARNED]]),"",Table13[[#This Row],[EARNED]])</calculatedColumnFormula>
    </tableColumn>
    <tableColumn id="8" xr3:uid="{2C0046EB-67AB-40C2-99BC-BE4F0FAFB6E1}" name="Absence Undertime  W/ Pay" dataDxfId="3"/>
    <tableColumn id="9" xr3:uid="{08815130-F833-4FAD-89E7-88A0E1194777}" name="BALANCE " dataDxfId="2">
      <calculatedColumnFormula>SUM(Table13[[EARNED ]])-SUM(Table13[Absence Undertime  W/ Pay])+CONVERTION!$B$3</calculatedColumnFormula>
    </tableColumn>
    <tableColumn id="10" xr3:uid="{A74F8191-2534-407C-8889-80E68DE98CFA}" name="Absence Undertime  W/O Pay" dataDxfId="1"/>
    <tableColumn id="11" xr3:uid="{977B94C6-E628-4107-8EF4-DD5D69AE3992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3"/>
  <sheetViews>
    <sheetView tabSelected="1" zoomScaleNormal="100" workbookViewId="0">
      <pane ySplit="3576" topLeftCell="A67" activePane="bottomLeft"/>
      <selection activeCell="E9" sqref="E9"/>
      <selection pane="bottomLeft" activeCell="B76" sqref="B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7" t="s">
        <v>42</v>
      </c>
      <c r="C2" s="57"/>
      <c r="D2" s="22" t="s">
        <v>14</v>
      </c>
      <c r="E2" s="11"/>
      <c r="F2" s="62"/>
      <c r="G2" s="62"/>
      <c r="H2" s="29" t="s">
        <v>10</v>
      </c>
      <c r="I2" s="26"/>
      <c r="J2" s="58"/>
      <c r="K2" s="59"/>
    </row>
    <row r="3" spans="1:11" x14ac:dyDescent="0.3">
      <c r="A3" s="19" t="s">
        <v>15</v>
      </c>
      <c r="B3" s="57"/>
      <c r="C3" s="57"/>
      <c r="D3" s="23" t="s">
        <v>13</v>
      </c>
      <c r="E3" s="4"/>
      <c r="F3" s="63"/>
      <c r="G3" s="58"/>
      <c r="H3" s="27" t="s">
        <v>11</v>
      </c>
      <c r="I3" s="27"/>
      <c r="J3" s="60"/>
      <c r="K3" s="61"/>
    </row>
    <row r="4" spans="1:11" ht="14.4" customHeight="1" x14ac:dyDescent="0.3">
      <c r="A4" s="19" t="s">
        <v>16</v>
      </c>
      <c r="B4" s="57" t="s">
        <v>43</v>
      </c>
      <c r="C4" s="57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125.46299999999999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22.125</v>
      </c>
      <c r="J9" s="12"/>
      <c r="K9" s="21"/>
    </row>
    <row r="10" spans="1:11" x14ac:dyDescent="0.3">
      <c r="A10" s="49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/>
      <c r="D16" s="44"/>
      <c r="E16" s="10"/>
      <c r="F16" s="16"/>
      <c r="G16" s="43" t="str">
        <f>IF(ISBLANK(Table1[[#This Row],[EARNED]]),"",Table1[[#This Row],[EARNED]])</f>
        <v/>
      </c>
      <c r="H16" s="44"/>
      <c r="I16" s="10"/>
      <c r="J16" s="13"/>
      <c r="K16" s="16"/>
    </row>
    <row r="17" spans="1:11" x14ac:dyDescent="0.3">
      <c r="A17" s="42">
        <v>43282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>
        <v>43435</v>
      </c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9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>
        <v>43497</v>
      </c>
      <c r="B25" s="21" t="s">
        <v>56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5</v>
      </c>
      <c r="I25" s="10"/>
      <c r="J25" s="12"/>
      <c r="K25" s="21" t="s">
        <v>57</v>
      </c>
    </row>
    <row r="26" spans="1:11" x14ac:dyDescent="0.3">
      <c r="A26" s="42">
        <v>43525</v>
      </c>
      <c r="B26" s="21" t="s">
        <v>50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3</v>
      </c>
      <c r="I26" s="10"/>
      <c r="J26" s="12"/>
      <c r="K26" s="21" t="s">
        <v>55</v>
      </c>
    </row>
    <row r="27" spans="1:11" x14ac:dyDescent="0.3">
      <c r="A27" s="42">
        <v>43556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43586</v>
      </c>
      <c r="B28" s="21" t="s">
        <v>58</v>
      </c>
      <c r="C28" s="14"/>
      <c r="D28" s="41">
        <v>2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>
        <v>43709</v>
      </c>
      <c r="B32" s="21" t="s">
        <v>59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5">
        <v>43719</v>
      </c>
    </row>
    <row r="33" spans="1:11" x14ac:dyDescent="0.3">
      <c r="A33" s="42"/>
      <c r="B33" s="21" t="s">
        <v>59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5">
        <v>43724</v>
      </c>
    </row>
    <row r="34" spans="1:11" x14ac:dyDescent="0.3">
      <c r="A34" s="42"/>
      <c r="B34" s="21" t="s">
        <v>59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55">
        <v>43738</v>
      </c>
    </row>
    <row r="35" spans="1:11" x14ac:dyDescent="0.3">
      <c r="A35" s="42">
        <v>43739</v>
      </c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>
        <v>43770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43800</v>
      </c>
      <c r="B37" s="21" t="s">
        <v>59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5">
        <v>43813</v>
      </c>
    </row>
    <row r="38" spans="1:11" x14ac:dyDescent="0.3">
      <c r="A38" s="49" t="s">
        <v>47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>
        <v>43831</v>
      </c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>
        <v>43862</v>
      </c>
      <c r="B40" s="21" t="s">
        <v>59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>
        <v>1</v>
      </c>
      <c r="I40" s="10"/>
      <c r="J40" s="12"/>
      <c r="K40" s="55">
        <v>43864</v>
      </c>
    </row>
    <row r="41" spans="1:11" x14ac:dyDescent="0.3">
      <c r="A41" s="42">
        <v>43891</v>
      </c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>
        <v>43922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>
        <v>43952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43983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>
        <v>44013</v>
      </c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>
        <v>44044</v>
      </c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>
        <v>44075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>
        <v>44105</v>
      </c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>
        <v>44136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44166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9" t="s">
        <v>48</v>
      </c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>
        <v>44197</v>
      </c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>
        <v>44228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>
        <v>44256</v>
      </c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>
        <v>44287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>
        <v>44317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>
        <v>44348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>
        <v>44378</v>
      </c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>
        <v>44409</v>
      </c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>
        <v>44440</v>
      </c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>
        <v>44470</v>
      </c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>
        <v>44501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44531</v>
      </c>
      <c r="B63" s="21" t="s">
        <v>45</v>
      </c>
      <c r="C63" s="14"/>
      <c r="D63" s="41">
        <v>5</v>
      </c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9" t="s">
        <v>49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>
        <v>44562</v>
      </c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>
        <v>44593</v>
      </c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>
        <v>44621</v>
      </c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>
        <v>44652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>
        <v>44682</v>
      </c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>
        <v>44713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>
        <v>44743</v>
      </c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>
        <v>44774</v>
      </c>
      <c r="B72" s="21" t="s">
        <v>50</v>
      </c>
      <c r="C72" s="14"/>
      <c r="D72" s="41"/>
      <c r="E72" s="10"/>
      <c r="F72" s="21"/>
      <c r="G72" s="14" t="str">
        <f>IF(ISBLANK(Table1[[#This Row],[EARNED]]),"",Table1[[#This Row],[EARNED]])</f>
        <v/>
      </c>
      <c r="H72" s="41">
        <v>3</v>
      </c>
      <c r="I72" s="10"/>
      <c r="J72" s="12"/>
      <c r="K72" s="21" t="s">
        <v>51</v>
      </c>
    </row>
    <row r="73" spans="1:11" x14ac:dyDescent="0.3">
      <c r="A73" s="42">
        <v>44805</v>
      </c>
      <c r="B73" s="21" t="s">
        <v>53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7</v>
      </c>
      <c r="I73" s="10"/>
      <c r="J73" s="12"/>
      <c r="K73" s="21" t="s">
        <v>54</v>
      </c>
    </row>
    <row r="74" spans="1:11" x14ac:dyDescent="0.3">
      <c r="A74" s="42"/>
      <c r="B74" s="21" t="s">
        <v>60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 t="s">
        <v>61</v>
      </c>
    </row>
    <row r="75" spans="1:11" x14ac:dyDescent="0.3">
      <c r="A75" s="42">
        <v>44835</v>
      </c>
      <c r="B75" s="21" t="s">
        <v>64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>
        <v>13</v>
      </c>
      <c r="I75" s="10"/>
      <c r="J75" s="12"/>
      <c r="K75" s="21" t="s">
        <v>65</v>
      </c>
    </row>
    <row r="76" spans="1:11" x14ac:dyDescent="0.3">
      <c r="A76" s="42">
        <v>44866</v>
      </c>
      <c r="B76" s="21" t="s">
        <v>62</v>
      </c>
      <c r="C76" s="14"/>
      <c r="D76" s="41"/>
      <c r="E76" s="10"/>
      <c r="F76" s="21"/>
      <c r="G76" s="14" t="str">
        <f>IF(ISBLANK(Table1[[#This Row],[EARNED]]),"",Table1[[#This Row],[EARNED]])</f>
        <v/>
      </c>
      <c r="H76" s="41">
        <v>20</v>
      </c>
      <c r="I76" s="10"/>
      <c r="J76" s="12"/>
      <c r="K76" s="67" t="s">
        <v>63</v>
      </c>
    </row>
    <row r="77" spans="1:11" x14ac:dyDescent="0.3">
      <c r="A77" s="42">
        <v>44896</v>
      </c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54" t="s">
        <v>52</v>
      </c>
      <c r="C78" s="51"/>
      <c r="D78" s="52"/>
      <c r="E78" s="53"/>
      <c r="F78" s="50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3AFA-9E32-4DA2-A173-32C7D6E55B9E}">
  <sheetPr>
    <pageSetUpPr fitToPage="1"/>
  </sheetPr>
  <dimension ref="A2:K90"/>
  <sheetViews>
    <sheetView zoomScaleNormal="100" workbookViewId="0">
      <pane ySplit="3576" topLeftCell="A64" activePane="bottomLeft"/>
      <selection activeCell="I10" sqref="I10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7" t="s">
        <v>42</v>
      </c>
      <c r="C2" s="57"/>
      <c r="D2" s="22" t="s">
        <v>14</v>
      </c>
      <c r="E2" s="11"/>
      <c r="F2" s="62"/>
      <c r="G2" s="62"/>
      <c r="H2" s="29" t="s">
        <v>10</v>
      </c>
      <c r="I2" s="26"/>
      <c r="J2" s="58"/>
      <c r="K2" s="59"/>
    </row>
    <row r="3" spans="1:11" x14ac:dyDescent="0.3">
      <c r="A3" s="19" t="s">
        <v>15</v>
      </c>
      <c r="B3" s="57"/>
      <c r="C3" s="57"/>
      <c r="D3" s="23" t="s">
        <v>13</v>
      </c>
      <c r="E3" s="4"/>
      <c r="F3" s="63"/>
      <c r="G3" s="58"/>
      <c r="H3" s="27" t="s">
        <v>11</v>
      </c>
      <c r="I3" s="27"/>
      <c r="J3" s="60"/>
      <c r="K3" s="61"/>
    </row>
    <row r="4" spans="1:11" ht="14.4" customHeight="1" x14ac:dyDescent="0.3">
      <c r="A4" s="19" t="s">
        <v>16</v>
      </c>
      <c r="B4" s="57" t="s">
        <v>43</v>
      </c>
      <c r="C4" s="57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75</v>
      </c>
      <c r="J9" s="12"/>
      <c r="K9" s="21"/>
    </row>
    <row r="10" spans="1:11" x14ac:dyDescent="0.3">
      <c r="A10" s="49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4"/>
      <c r="E16" s="10"/>
      <c r="F16" s="16"/>
      <c r="G16" s="43">
        <f>IF(ISBLANK(Table13[[#This Row],[EARNED]]),"",Table13[[#This Row],[EARNED]])</f>
        <v>1.25</v>
      </c>
      <c r="H16" s="44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3">
      <c r="A23" s="49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45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3">
      <c r="A36" s="49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45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3">
      <c r="A49" s="49" t="s">
        <v>48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3">
      <c r="A62" s="49" t="s">
        <v>49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3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3">
      <c r="A74" s="42">
        <v>44896</v>
      </c>
      <c r="B74" s="21" t="s">
        <v>45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3">
      <c r="A75" s="42"/>
      <c r="B75" s="54" t="s">
        <v>52</v>
      </c>
      <c r="C75" s="51"/>
      <c r="D75" s="52"/>
      <c r="E75" s="53"/>
      <c r="F75" s="50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F937D868-03B5-4344-881C-6BC83D417E35}">
      <formula1>"PERMANENT, CO-TERMINUS, CASUAL, JOBCON"</formula1>
    </dataValidation>
    <dataValidation type="list" allowBlank="1" showInputMessage="1" showErrorMessage="1" sqref="F2:G2" xr:uid="{1F91523D-EFC7-41B1-9F04-D08999567D5A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2">
        <v>132.46299999999999</v>
      </c>
      <c r="B3" s="12">
        <v>77.125</v>
      </c>
      <c r="D3" s="12"/>
      <c r="E3" s="12"/>
      <c r="F3" s="12"/>
      <c r="G3" s="46">
        <f>SUMIFS(F7:F14,E7:E14,E3)+SUMIFS(D7:D66,C7:C66,F3)+D3</f>
        <v>0</v>
      </c>
      <c r="J3" s="48"/>
      <c r="K3" s="37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7"/>
      <c r="I6" s="66" t="s">
        <v>38</v>
      </c>
      <c r="J6" s="66"/>
      <c r="K6" s="66"/>
      <c r="L6" s="66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7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2017 LEAVE</vt:lpstr>
      <vt:lpstr>2018 LEAVE CARD</vt:lpstr>
      <vt:lpstr>CONVERTION</vt:lpstr>
      <vt:lpstr>'2018 LEAVE CARD'!BALANCE_1</vt:lpstr>
      <vt:lpstr>BALANCE_1</vt:lpstr>
      <vt:lpstr>'2017 LEAVE'!Print_Titles</vt:lpstr>
      <vt:lpstr>'2018 LEAVE CARD'!Print_Titles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2022-11-03T07:54:49Z</cp:lastPrinted>
  <dcterms:created xsi:type="dcterms:W3CDTF">2022-10-17T03:06:03Z</dcterms:created>
  <dcterms:modified xsi:type="dcterms:W3CDTF">2022-11-15T07:13:10Z</dcterms:modified>
</cp:coreProperties>
</file>