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DDDA9003-CB87-4C30-B6A9-9B916DD3323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REGULAR" sheetId="2" r:id="rId1"/>
    <sheet name="CONTRACTUAL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CONTRACTUAL!$1:$9</definedName>
    <definedName name="_xlnm.Print_Titles" localSheetId="0">REGULAR!$1:$9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I9" i="1"/>
  <c r="E9" i="1"/>
  <c r="G64" i="2"/>
  <c r="G65" i="2"/>
  <c r="G66" i="2"/>
  <c r="G67" i="2"/>
  <c r="G68" i="2"/>
  <c r="G69" i="2"/>
  <c r="G70" i="2"/>
  <c r="G71" i="2"/>
  <c r="G72" i="2"/>
  <c r="G73" i="2"/>
  <c r="G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2"/>
</calcChain>
</file>

<file path=xl/sharedStrings.xml><?xml version="1.0" encoding="utf-8"?>
<sst xmlns="http://schemas.openxmlformats.org/spreadsheetml/2006/main" count="96" uniqueCount="61">
  <si>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</si>
  <si>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</si>
  <si>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</si>
  <si>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</si>
  <si>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</si>
  <si>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</si>
  <si>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</si>
  <si>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</si>
  <si>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</si>
  <si>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</si>
  <si>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</si>
  <si>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</si>
  <si>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</si>
  <si>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</si>
  <si>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</si>
  <si>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</si>
  <si>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</si>
  <si>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</si>
  <si>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</si>
  <si>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</si>
  <si>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</si>
  <si>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</si>
  <si>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</si>
  <si>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</si>
  <si>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</si>
  <si>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</si>
  <si>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</si>
  <si>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</si>
  <si>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</si>
  <si>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</si>
  <si>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</si>
  <si>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</si>
  <si>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</si>
  <si>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</si>
  <si>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</si>
  <si>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</si>
  <si>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</si>
  <si>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</si>
  <si>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</si>
  <si>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</si>
  <si>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</si>
  <si>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</si>
  <si>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</si>
  <si>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</si>
  <si>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</si>
  <si>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</si>
  <si>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</si>
  <si>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</si>
  <si>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</si>
  <si>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</si>
  <si>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</si>
  <si>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</si>
  <si>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</si>
  <si>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</si>
  <si>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</si>
  <si>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</si>
  <si>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VL(3-0-0)</t>
  </si>
  <si>
    <t>9/26-28/2022</t>
  </si>
  <si>
    <t>VL(4-0-0)</t>
  </si>
  <si>
    <t>9/27-30/22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</si>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</sst>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31EF0-1370-41E2-91F5-F75A777FC9C6}" name="Table13" displayName="Table13" ref="A8:K74" totalsRowShown="0" headerRowDxfId="29" headerRowBorderDxfId="28" tableBorderDxfId="27" totalsRowBorderDxfId="26">
  <tableColumns count="11">
    <tableColumn id="1" xr3:uid="{63E41ACC-E1A0-4D90-B15B-C364251087E2}" name="PERIOD" dataDxfId="25"/>
    <tableColumn id="2" xr3:uid="{019AE3CC-9613-4B5A-82C0-10B845637503}" name="PARTICULARS" dataDxfId="24"/>
    <tableColumn id="3" xr3:uid="{CF66CCB8-833C-474A-98A7-D752DD770511}" name="EARNED" dataDxfId="23"/>
    <tableColumn id="4" xr3:uid="{32A25636-D69F-4341-A82E-9FE1EB48AD12}" name="Absence Undertime W/ Pay" dataDxfId="22"/>
    <tableColumn id="5" xr3:uid="{D831BDA6-CCDA-4437-9CE2-7D0DEBA2A4E0}" name="BALANCE" dataDxfId="21">
      <calculatedColumnFormula>SUM(Table13[EARNED])-SUM(Table13[Absence Undertime W/ Pay])</calculatedColumnFormula>
    </tableColumn>
    <tableColumn id="6" xr3:uid="{BB60CA30-705E-4209-9E7A-44414E662812}" name="Absence Undertime W/O Pay" dataDxfId="20"/>
    <tableColumn id="7" xr3:uid="{BB499580-1E4C-45F8-8D7B-0DEEA56E8EB9}" name="EARNED " dataDxfId="19">
      <calculatedColumnFormula>IF(ISBLANK(Table13[[#This Row],[EARNED]]),"",Table13[[#This Row],[EARNED]])</calculatedColumnFormula>
    </tableColumn>
    <tableColumn id="8" xr3:uid="{17117AF6-541E-4512-B540-E094D8B0795C}" name="Absence Undertime  W/ Pay" dataDxfId="18"/>
    <tableColumn id="9" xr3:uid="{1A216338-6DF4-4757-BE1C-4944C0DF24BD}" name="BALANCE " dataDxfId="17">
      <calculatedColumnFormula>SUM(Table13[[EARNED ]])-SUM(Table13[Absence Undertime  W/ Pay])</calculatedColumnFormula>
    </tableColumn>
    <tableColumn id="10" xr3:uid="{30C6E8AF-56EC-440B-9D69-40132CDA8EAA}" name="Absence Undertime  W/O Pay" dataDxfId="16"/>
    <tableColumn id="11" xr3:uid="{4D5DC372-37CF-463F-92C4-428DBF7BA5C5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Pay])+13.95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308B-58F7-409F-8B4A-1CDA0997E2EE}">
  <sheetPr>
    <pageSetUpPr fitToPage="1"/>
  </sheetPr>
  <dimension ref="A2:K74"/>
  <sheetViews>
    <sheetView topLeftCell="A10" zoomScaleNormal="100" workbookViewId="0">
      <selection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5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5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3" t="s">
        <v>25</v>
      </c>
      <c r="C2" s="53"/>
      <c r="D2" s="23" t="s">
        <v>14</v>
      </c>
      <c r="E2" s="12"/>
      <c r="F2" s="57" t="s">
        <v>34</v>
      </c>
      <c r="G2" s="57"/>
      <c r="H2" s="30" t="s">
        <v>10</v>
      </c>
      <c r="I2" s="27"/>
      <c r="J2" s="54"/>
      <c r="K2" s="55"/>
    </row>
    <row r="3" spans="1:11" x14ac:dyDescent="0.3">
      <c r="A3" s="20" t="s">
        <v>15</v>
      </c>
      <c r="B3" s="53" t="s">
        <v>26</v>
      </c>
      <c r="C3" s="53"/>
      <c r="D3" s="24" t="s">
        <v>13</v>
      </c>
      <c r="E3" s="4"/>
      <c r="F3" s="58">
        <v>41426</v>
      </c>
      <c r="G3" s="54"/>
      <c r="H3" s="28" t="s">
        <v>11</v>
      </c>
      <c r="I3" s="28"/>
      <c r="J3" s="59">
        <v>416384295</v>
      </c>
      <c r="K3" s="60"/>
    </row>
    <row r="4" spans="1:11" ht="14.4" customHeight="1" x14ac:dyDescent="0.3">
      <c r="A4" s="20" t="s">
        <v>16</v>
      </c>
      <c r="B4" s="53" t="s">
        <v>54</v>
      </c>
      <c r="C4" s="53"/>
      <c r="D4" s="24" t="s">
        <v>12</v>
      </c>
      <c r="E4" s="4"/>
      <c r="F4" s="54" t="s">
        <v>52</v>
      </c>
      <c r="G4" s="54"/>
      <c r="H4" s="28" t="s">
        <v>17</v>
      </c>
      <c r="I4" s="28"/>
      <c r="J4" s="54"/>
      <c r="K4" s="55"/>
    </row>
    <row r="5" spans="1:11" x14ac:dyDescent="0.3">
      <c r="A5" s="18"/>
      <c r="B5" s="4"/>
      <c r="C5" s="33"/>
      <c r="D5" s="4"/>
      <c r="E5" s="4"/>
      <c r="F5" s="4"/>
      <c r="G5" s="33"/>
      <c r="H5" s="29" t="s">
        <v>18</v>
      </c>
      <c r="I5" s="29"/>
      <c r="J5" s="4"/>
      <c r="K5" s="5"/>
    </row>
    <row r="6" spans="1:11" x14ac:dyDescent="0.3">
      <c r="A6" s="19"/>
      <c r="B6" s="9"/>
      <c r="C6" s="34"/>
      <c r="D6" s="9"/>
      <c r="E6" s="9"/>
      <c r="F6" s="9"/>
      <c r="G6" s="34"/>
      <c r="H6" s="9"/>
      <c r="I6" s="9"/>
      <c r="J6" s="9"/>
      <c r="K6" s="21"/>
    </row>
    <row r="7" spans="1:11" x14ac:dyDescent="0.3">
      <c r="A7" s="16"/>
      <c r="B7" s="16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SUM(Table13[EARNED])-SUM(Table13[Absence Undertime W/ Pay])</f>
        <v>57.5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</f>
        <v>72.5</v>
      </c>
      <c r="J9" s="13"/>
      <c r="K9" s="22"/>
    </row>
    <row r="10" spans="1:11" x14ac:dyDescent="0.3">
      <c r="A10" s="32" t="s">
        <v>27</v>
      </c>
      <c r="B10" s="13"/>
      <c r="C10" s="15"/>
      <c r="D10" s="13"/>
      <c r="E10" s="10"/>
      <c r="F10" s="13"/>
      <c r="G10" s="15" t="str">
        <f>IF(ISBLANK(Table13[[#This Row],[EARNED]]),"",Table13[[#This Row],[EARNED]])</f>
        <v/>
      </c>
      <c r="H10" s="13"/>
      <c r="I10" s="10"/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IF(ISBLANK(Table13[[#This Row],[EARNED]]),"",Table13[[#This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3">
      <c r="A22" s="25">
        <v>43435</v>
      </c>
      <c r="B22" s="13" t="s">
        <v>28</v>
      </c>
      <c r="C22" s="15">
        <v>1.25</v>
      </c>
      <c r="D22" s="13">
        <v>5</v>
      </c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3">
      <c r="A23" s="32" t="s">
        <v>29</v>
      </c>
      <c r="B23" s="14"/>
      <c r="C23" s="15"/>
      <c r="D23" s="14"/>
      <c r="E23" s="11"/>
      <c r="F23" s="14"/>
      <c r="G23" s="15" t="str">
        <f>IF(ISBLANK(Table13[[#This Row],[EARNED]]),"",Table13[[#This Row],[EARNED]])</f>
        <v/>
      </c>
      <c r="H23" s="14"/>
      <c r="I23" s="11"/>
      <c r="J23" s="14"/>
      <c r="K23" s="17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IF(ISBLANK(Table13[[#This Row],[EARNED]]),"",Table13[[#This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IF(ISBLANK(Table13[[#This Row],[EARNED]]),"",Table13[[#This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IF(ISBLANK(Table13[[#This Row],[EARNED]]),"",Table13[[#This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IF(ISBLANK(Table13[[#This Row],[EARNED]]),"",Table13[[#This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28</v>
      </c>
      <c r="C35" s="15">
        <v>1.25</v>
      </c>
      <c r="D35" s="13">
        <v>5</v>
      </c>
      <c r="E35" s="10"/>
      <c r="F35" s="13"/>
      <c r="G35" s="15">
        <f>IF(ISBLANK(Table13[[#This Row],[EARNED]]),"",Table13[[#This Row],[EARNED]])</f>
        <v>1.25</v>
      </c>
      <c r="H35" s="13"/>
      <c r="I35" s="10"/>
      <c r="J35" s="13"/>
      <c r="K35" s="22"/>
    </row>
    <row r="36" spans="1:11" x14ac:dyDescent="0.3">
      <c r="A36" s="32" t="s">
        <v>30</v>
      </c>
      <c r="B36" s="13"/>
      <c r="C36" s="15"/>
      <c r="D36" s="13"/>
      <c r="E36" s="10"/>
      <c r="F36" s="13"/>
      <c r="G36" s="15" t="str">
        <f>IF(ISBLANK(Table13[[#This Row],[EARNED]]),"",Table13[[#This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IF(ISBLANK(Table13[[#This Row],[EARNED]]),"",Table13[[#This Row],[EARNED]])</f>
        <v>1.25</v>
      </c>
      <c r="H37" s="13"/>
      <c r="I37" s="10"/>
      <c r="J37" s="13"/>
      <c r="K37" s="22"/>
    </row>
    <row r="38" spans="1:11" x14ac:dyDescent="0.3">
      <c r="A38" s="25">
        <f>EDATE(A37,1)</f>
        <v>43862</v>
      </c>
      <c r="B38" s="13"/>
      <c r="C38" s="15">
        <v>1.25</v>
      </c>
      <c r="D38" s="13"/>
      <c r="E38" s="10"/>
      <c r="F38" s="13"/>
      <c r="G38" s="15">
        <f>IF(ISBLANK(Table13[[#This Row],[EARNED]]),"",Table13[[#This Row],[EARNED]])</f>
        <v>1.25</v>
      </c>
      <c r="H38" s="13"/>
      <c r="I38" s="10"/>
      <c r="J38" s="13"/>
      <c r="K38" s="22"/>
    </row>
    <row r="39" spans="1:11" x14ac:dyDescent="0.3">
      <c r="A39" s="25">
        <f t="shared" ref="A39:A48" si="0">EDATE(A38,1)</f>
        <v>43891</v>
      </c>
      <c r="B39" s="13"/>
      <c r="C39" s="15">
        <v>1.25</v>
      </c>
      <c r="D39" s="13"/>
      <c r="E39" s="10"/>
      <c r="F39" s="13"/>
      <c r="G39" s="15">
        <f>IF(ISBLANK(Table13[[#This Row],[EARNED]]),"",Table13[[#This Row],[EARNED]])</f>
        <v>1.25</v>
      </c>
      <c r="H39" s="13"/>
      <c r="I39" s="10"/>
      <c r="J39" s="13"/>
      <c r="K39" s="22"/>
    </row>
    <row r="40" spans="1:11" x14ac:dyDescent="0.3">
      <c r="A40" s="25">
        <f t="shared" si="0"/>
        <v>43922</v>
      </c>
      <c r="B40" s="13"/>
      <c r="C40" s="15">
        <v>1.25</v>
      </c>
      <c r="D40" s="13"/>
      <c r="E40" s="10"/>
      <c r="F40" s="13"/>
      <c r="G40" s="15">
        <f>IF(ISBLANK(Table13[[#This Row],[EARNED]]),"",Table13[[#This Row],[EARNED]])</f>
        <v>1.25</v>
      </c>
      <c r="H40" s="13"/>
      <c r="I40" s="10"/>
      <c r="J40" s="13"/>
      <c r="K40" s="22"/>
    </row>
    <row r="41" spans="1:11" x14ac:dyDescent="0.3">
      <c r="A41" s="25">
        <f t="shared" si="0"/>
        <v>43952</v>
      </c>
      <c r="B41" s="13"/>
      <c r="C41" s="15">
        <v>1.25</v>
      </c>
      <c r="D41" s="13"/>
      <c r="E41" s="10"/>
      <c r="F41" s="13"/>
      <c r="G41" s="15">
        <f>IF(ISBLANK(Table13[[#This Row],[EARNED]]),"",Table13[[#This Row],[EARNED]])</f>
        <v>1.25</v>
      </c>
      <c r="H41" s="13"/>
      <c r="I41" s="10"/>
      <c r="J41" s="13"/>
      <c r="K41" s="22"/>
    </row>
    <row r="42" spans="1:11" x14ac:dyDescent="0.3">
      <c r="A42" s="25">
        <f t="shared" si="0"/>
        <v>43983</v>
      </c>
      <c r="B42" s="13"/>
      <c r="C42" s="15">
        <v>1.25</v>
      </c>
      <c r="D42" s="13"/>
      <c r="E42" s="10"/>
      <c r="F42" s="13"/>
      <c r="G42" s="15">
        <f>IF(ISBLANK(Table13[[#This Row],[EARNED]]),"",Table13[[#This Row],[EARNED]])</f>
        <v>1.25</v>
      </c>
      <c r="H42" s="13"/>
      <c r="I42" s="10"/>
      <c r="J42" s="13"/>
      <c r="K42" s="22"/>
    </row>
    <row r="43" spans="1:11" x14ac:dyDescent="0.3">
      <c r="A43" s="25">
        <f t="shared" si="0"/>
        <v>44013</v>
      </c>
      <c r="B43" s="13"/>
      <c r="C43" s="15">
        <v>1.25</v>
      </c>
      <c r="D43" s="13"/>
      <c r="E43" s="10"/>
      <c r="F43" s="13"/>
      <c r="G43" s="15">
        <f>IF(ISBLANK(Table13[[#This Row],[EARNED]]),"",Table13[[#This Row],[EARNED]])</f>
        <v>1.25</v>
      </c>
      <c r="H43" s="13"/>
      <c r="I43" s="10"/>
      <c r="J43" s="13"/>
      <c r="K43" s="22"/>
    </row>
    <row r="44" spans="1:11" x14ac:dyDescent="0.3">
      <c r="A44" s="25">
        <f t="shared" si="0"/>
        <v>44044</v>
      </c>
      <c r="B44" s="13"/>
      <c r="C44" s="15">
        <v>1.25</v>
      </c>
      <c r="D44" s="13"/>
      <c r="E44" s="10"/>
      <c r="F44" s="13"/>
      <c r="G44" s="15">
        <f>IF(ISBLANK(Table13[[#This Row],[EARNED]]),"",Table13[[#This Row],[EARNED]])</f>
        <v>1.25</v>
      </c>
      <c r="H44" s="13"/>
      <c r="I44" s="10"/>
      <c r="J44" s="13"/>
      <c r="K44" s="22"/>
    </row>
    <row r="45" spans="1:11" x14ac:dyDescent="0.3">
      <c r="A45" s="25">
        <f t="shared" si="0"/>
        <v>44075</v>
      </c>
      <c r="B45" s="13"/>
      <c r="C45" s="15">
        <v>1.25</v>
      </c>
      <c r="D45" s="13"/>
      <c r="E45" s="10"/>
      <c r="F45" s="13"/>
      <c r="G45" s="15">
        <f>IF(ISBLANK(Table13[[#This Row],[EARNED]]),"",Table13[[#This Row],[EARNED]])</f>
        <v>1.25</v>
      </c>
      <c r="H45" s="13"/>
      <c r="I45" s="10"/>
      <c r="J45" s="13"/>
      <c r="K45" s="22"/>
    </row>
    <row r="46" spans="1:11" x14ac:dyDescent="0.3">
      <c r="A46" s="25">
        <f t="shared" si="0"/>
        <v>44105</v>
      </c>
      <c r="B46" s="13"/>
      <c r="C46" s="15">
        <v>1.25</v>
      </c>
      <c r="D46" s="13"/>
      <c r="E46" s="10"/>
      <c r="F46" s="13"/>
      <c r="G46" s="15">
        <f>IF(ISBLANK(Table13[[#This Row],[EARNED]]),"",Table13[[#This Row],[EARNED]])</f>
        <v>1.25</v>
      </c>
      <c r="H46" s="13"/>
      <c r="I46" s="10"/>
      <c r="J46" s="13"/>
      <c r="K46" s="22"/>
    </row>
    <row r="47" spans="1:11" x14ac:dyDescent="0.3">
      <c r="A47" s="25">
        <f t="shared" si="0"/>
        <v>44136</v>
      </c>
      <c r="B47" s="14"/>
      <c r="C47" s="15">
        <v>1.25</v>
      </c>
      <c r="D47" s="14"/>
      <c r="E47" s="11"/>
      <c r="F47" s="14"/>
      <c r="G47" s="15">
        <f>IF(ISBLANK(Table13[[#This Row],[EARNED]]),"",Table13[[#This Row],[EARNED]])</f>
        <v>1.25</v>
      </c>
      <c r="H47" s="14"/>
      <c r="I47" s="11"/>
      <c r="J47" s="14"/>
      <c r="K47" s="17"/>
    </row>
    <row r="48" spans="1:11" x14ac:dyDescent="0.3">
      <c r="A48" s="25">
        <f t="shared" si="0"/>
        <v>44166</v>
      </c>
      <c r="B48" s="14" t="s">
        <v>28</v>
      </c>
      <c r="C48" s="15">
        <v>1.25</v>
      </c>
      <c r="D48" s="14">
        <v>5</v>
      </c>
      <c r="E48" s="11"/>
      <c r="F48" s="14"/>
      <c r="G48" s="15">
        <f>IF(ISBLANK(Table13[[#This Row],[EARNED]]),"",Table13[[#This Row],[EARNED]])</f>
        <v>1.25</v>
      </c>
      <c r="H48" s="13"/>
      <c r="I48" s="10"/>
      <c r="J48" s="13"/>
      <c r="K48" s="22"/>
    </row>
    <row r="49" spans="1:11" x14ac:dyDescent="0.3">
      <c r="A49" s="32" t="s">
        <v>31</v>
      </c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3"/>
      <c r="I49" s="10"/>
      <c r="J49" s="13"/>
      <c r="K49" s="22"/>
    </row>
    <row r="50" spans="1:11" x14ac:dyDescent="0.3">
      <c r="A50" s="25">
        <v>44197</v>
      </c>
      <c r="B50" s="14"/>
      <c r="C50" s="15">
        <v>1.25</v>
      </c>
      <c r="D50" s="14"/>
      <c r="E50" s="11"/>
      <c r="F50" s="14"/>
      <c r="G50" s="15">
        <f>IF(ISBLANK(Table13[[#This Row],[EARNED]]),"",Table13[[#This Row],[EARNED]])</f>
        <v>1.25</v>
      </c>
      <c r="H50" s="13"/>
      <c r="I50" s="10"/>
      <c r="J50" s="13"/>
      <c r="K50" s="22"/>
    </row>
    <row r="51" spans="1:11" x14ac:dyDescent="0.3">
      <c r="A51" s="25">
        <v>44228</v>
      </c>
      <c r="B51" s="14"/>
      <c r="C51" s="15">
        <v>1.25</v>
      </c>
      <c r="D51" s="14"/>
      <c r="E51" s="11"/>
      <c r="F51" s="14"/>
      <c r="G51" s="15">
        <f>IF(ISBLANK(Table13[[#This Row],[EARNED]]),"",Table13[[#This Row],[EARNED]])</f>
        <v>1.25</v>
      </c>
      <c r="H51" s="13"/>
      <c r="I51" s="10"/>
      <c r="J51" s="13"/>
      <c r="K51" s="22"/>
    </row>
    <row r="52" spans="1:11" x14ac:dyDescent="0.3">
      <c r="A52" s="25">
        <v>44256</v>
      </c>
      <c r="B52" s="14"/>
      <c r="C52" s="15">
        <v>1.25</v>
      </c>
      <c r="D52" s="14"/>
      <c r="E52" s="11"/>
      <c r="F52" s="14"/>
      <c r="G52" s="15">
        <f>IF(ISBLANK(Table13[[#This Row],[EARNED]]),"",Table13[[#This Row],[EARNED]])</f>
        <v>1.25</v>
      </c>
      <c r="H52" s="13"/>
      <c r="I52" s="10"/>
      <c r="J52" s="13"/>
      <c r="K52" s="22"/>
    </row>
    <row r="53" spans="1:11" x14ac:dyDescent="0.3">
      <c r="A53" s="25">
        <v>44287</v>
      </c>
      <c r="B53" s="14"/>
      <c r="C53" s="15">
        <v>1.25</v>
      </c>
      <c r="D53" s="14"/>
      <c r="E53" s="11"/>
      <c r="F53" s="14"/>
      <c r="G53" s="15">
        <f>IF(ISBLANK(Table13[[#This Row],[EARNED]]),"",Table13[[#This Row],[EARNED]])</f>
        <v>1.25</v>
      </c>
      <c r="H53" s="13"/>
      <c r="I53" s="10"/>
      <c r="J53" s="13"/>
      <c r="K53" s="22"/>
    </row>
    <row r="54" spans="1:11" x14ac:dyDescent="0.3">
      <c r="A54" s="25">
        <v>44317</v>
      </c>
      <c r="B54" s="14"/>
      <c r="C54" s="15">
        <v>1.25</v>
      </c>
      <c r="D54" s="14"/>
      <c r="E54" s="11"/>
      <c r="F54" s="14"/>
      <c r="G54" s="15">
        <f>IF(ISBLANK(Table13[[#This Row],[EARNED]]),"",Table13[[#This Row],[EARNED]])</f>
        <v>1.25</v>
      </c>
      <c r="H54" s="13"/>
      <c r="I54" s="10"/>
      <c r="J54" s="13"/>
      <c r="K54" s="22"/>
    </row>
    <row r="55" spans="1:11" x14ac:dyDescent="0.3">
      <c r="A55" s="25">
        <v>44348</v>
      </c>
      <c r="B55" s="14"/>
      <c r="C55" s="15">
        <v>1.25</v>
      </c>
      <c r="D55" s="14"/>
      <c r="E55" s="11"/>
      <c r="F55" s="14"/>
      <c r="G55" s="15">
        <f>IF(ISBLANK(Table13[[#This Row],[EARNED]]),"",Table13[[#This Row],[EARNED]])</f>
        <v>1.25</v>
      </c>
      <c r="H55" s="13"/>
      <c r="I55" s="10"/>
      <c r="J55" s="13"/>
      <c r="K55" s="22"/>
    </row>
    <row r="56" spans="1:11" x14ac:dyDescent="0.3">
      <c r="A56" s="25">
        <v>44378</v>
      </c>
      <c r="B56" s="14"/>
      <c r="C56" s="15">
        <v>1.25</v>
      </c>
      <c r="D56" s="14"/>
      <c r="E56" s="11"/>
      <c r="F56" s="14"/>
      <c r="G56" s="15">
        <f>IF(ISBLANK(Table13[[#This Row],[EARNED]]),"",Table13[[#This Row],[EARNED]])</f>
        <v>1.25</v>
      </c>
      <c r="H56" s="13"/>
      <c r="I56" s="10"/>
      <c r="J56" s="13"/>
      <c r="K56" s="22"/>
    </row>
    <row r="57" spans="1:11" x14ac:dyDescent="0.3">
      <c r="A57" s="25">
        <v>44409</v>
      </c>
      <c r="B57" s="14"/>
      <c r="C57" s="15">
        <v>1.25</v>
      </c>
      <c r="D57" s="14"/>
      <c r="E57" s="11"/>
      <c r="F57" s="14"/>
      <c r="G57" s="15">
        <f>IF(ISBLANK(Table13[[#This Row],[EARNED]]),"",Table13[[#This Row],[EARNED]])</f>
        <v>1.25</v>
      </c>
      <c r="H57" s="13"/>
      <c r="I57" s="10"/>
      <c r="J57" s="13"/>
      <c r="K57" s="22"/>
    </row>
    <row r="58" spans="1:11" x14ac:dyDescent="0.3">
      <c r="A58" s="25">
        <v>44440</v>
      </c>
      <c r="B58" s="14"/>
      <c r="C58" s="15">
        <v>1.25</v>
      </c>
      <c r="D58" s="14"/>
      <c r="E58" s="11"/>
      <c r="F58" s="14"/>
      <c r="G58" s="15">
        <f>IF(ISBLANK(Table13[[#This Row],[EARNED]]),"",Table13[[#This Row],[EARNED]])</f>
        <v>1.25</v>
      </c>
      <c r="H58" s="14"/>
      <c r="I58" s="11"/>
      <c r="J58" s="14"/>
      <c r="K58" s="17"/>
    </row>
    <row r="59" spans="1:11" x14ac:dyDescent="0.3">
      <c r="A59" s="25">
        <v>44470</v>
      </c>
      <c r="B59" s="13"/>
      <c r="C59" s="15">
        <v>1.25</v>
      </c>
      <c r="D59" s="13"/>
      <c r="E59" s="10"/>
      <c r="F59" s="13"/>
      <c r="G59" s="15">
        <f>IF(ISBLANK(Table13[[#This Row],[EARNED]]),"",Table13[[#This Row],[EARNED]])</f>
        <v>1.25</v>
      </c>
      <c r="H59" s="13"/>
      <c r="I59" s="10"/>
      <c r="J59" s="13"/>
      <c r="K59" s="22"/>
    </row>
    <row r="60" spans="1:11" x14ac:dyDescent="0.3">
      <c r="A60" s="25">
        <v>44501</v>
      </c>
      <c r="B60" s="13"/>
      <c r="C60" s="15">
        <v>1.25</v>
      </c>
      <c r="D60" s="13"/>
      <c r="E60" s="10"/>
      <c r="F60" s="13"/>
      <c r="G60" s="15">
        <f>IF(ISBLANK(Table13[[#This Row],[EARNED]]),"",Table13[[#This Row],[EARNED]])</f>
        <v>1.25</v>
      </c>
      <c r="H60" s="13"/>
      <c r="I60" s="10"/>
      <c r="J60" s="13"/>
      <c r="K60" s="22"/>
    </row>
    <row r="61" spans="1:11" x14ac:dyDescent="0.3">
      <c r="A61" s="25">
        <v>44531</v>
      </c>
      <c r="B61" s="13" t="s">
        <v>28</v>
      </c>
      <c r="C61" s="15">
        <v>1.25</v>
      </c>
      <c r="D61" s="13"/>
      <c r="E61" s="10"/>
      <c r="F61" s="13"/>
      <c r="G61" s="15">
        <f>IF(ISBLANK(Table13[[#This Row],[EARNED]]),"",Table13[[#This Row],[EARNED]])</f>
        <v>1.25</v>
      </c>
      <c r="H61" s="13"/>
      <c r="I61" s="10"/>
      <c r="J61" s="13"/>
      <c r="K61" s="22"/>
    </row>
    <row r="62" spans="1:11" x14ac:dyDescent="0.3">
      <c r="A62" s="32" t="s">
        <v>32</v>
      </c>
      <c r="B62" s="13"/>
      <c r="C62" s="15"/>
      <c r="D62" s="13"/>
      <c r="E62" s="10"/>
      <c r="F62" s="13"/>
      <c r="G62" s="15" t="str">
        <f>IF(ISBLANK(Table13[[#This Row],[EARNED]]),"",Table13[[#This Row],[EARNED]])</f>
        <v/>
      </c>
      <c r="H62" s="13"/>
      <c r="I62" s="10"/>
      <c r="J62" s="13"/>
      <c r="K62" s="22"/>
    </row>
    <row r="63" spans="1:11" x14ac:dyDescent="0.3">
      <c r="A63" s="25">
        <v>44562</v>
      </c>
      <c r="B63" s="14"/>
      <c r="C63" s="15">
        <v>1.25</v>
      </c>
      <c r="D63" s="14"/>
      <c r="E63" s="11"/>
      <c r="F63" s="14"/>
      <c r="G63" s="15">
        <f>IF(ISBLANK(Table13[[#This Row],[EARNED]]),"",Table13[[#This Row],[EARNED]])</f>
        <v>1.25</v>
      </c>
      <c r="H63" s="14"/>
      <c r="I63" s="11"/>
      <c r="J63" s="14"/>
      <c r="K63" s="17"/>
    </row>
    <row r="64" spans="1:11" x14ac:dyDescent="0.3">
      <c r="A64" s="36">
        <v>44593</v>
      </c>
      <c r="B64" s="22"/>
      <c r="C64" s="15">
        <v>1.25</v>
      </c>
      <c r="D64" s="37"/>
      <c r="E64" s="10"/>
      <c r="F64" s="22"/>
      <c r="G64" s="15">
        <f>IF(ISBLANK(Table13[[#This Row],[EARNED]]),"",Table13[[#This Row],[EARNED]])</f>
        <v>1.25</v>
      </c>
      <c r="H64" s="37"/>
      <c r="I64" s="10"/>
      <c r="J64" s="13"/>
      <c r="K64" s="22"/>
    </row>
    <row r="65" spans="1:11" x14ac:dyDescent="0.3">
      <c r="A65" s="36">
        <v>44621</v>
      </c>
      <c r="B65" s="22"/>
      <c r="C65" s="15">
        <v>1.25</v>
      </c>
      <c r="D65" s="37"/>
      <c r="E65" s="10"/>
      <c r="F65" s="22"/>
      <c r="G65" s="15">
        <f>IF(ISBLANK(Table13[[#This Row],[EARNED]]),"",Table13[[#This Row],[EARNED]])</f>
        <v>1.25</v>
      </c>
      <c r="H65" s="37"/>
      <c r="I65" s="10"/>
      <c r="J65" s="13"/>
      <c r="K65" s="22"/>
    </row>
    <row r="66" spans="1:11" x14ac:dyDescent="0.3">
      <c r="A66" s="36">
        <v>44652</v>
      </c>
      <c r="B66" s="22"/>
      <c r="C66" s="15">
        <v>1.25</v>
      </c>
      <c r="D66" s="37"/>
      <c r="E66" s="10"/>
      <c r="F66" s="22"/>
      <c r="G66" s="15">
        <f>IF(ISBLANK(Table13[[#This Row],[EARNED]]),"",Table13[[#This Row],[EARNED]])</f>
        <v>1.25</v>
      </c>
      <c r="H66" s="37"/>
      <c r="I66" s="10"/>
      <c r="J66" s="13"/>
      <c r="K66" s="22"/>
    </row>
    <row r="67" spans="1:11" x14ac:dyDescent="0.3">
      <c r="A67" s="36">
        <v>44682</v>
      </c>
      <c r="B67" s="22"/>
      <c r="C67" s="15">
        <v>1.25</v>
      </c>
      <c r="D67" s="37"/>
      <c r="E67" s="10"/>
      <c r="F67" s="22"/>
      <c r="G67" s="15">
        <f>IF(ISBLANK(Table13[[#This Row],[EARNED]]),"",Table13[[#This Row],[EARNED]])</f>
        <v>1.25</v>
      </c>
      <c r="H67" s="37"/>
      <c r="I67" s="10"/>
      <c r="J67" s="13"/>
      <c r="K67" s="22"/>
    </row>
    <row r="68" spans="1:11" x14ac:dyDescent="0.3">
      <c r="A68" s="36">
        <v>44713</v>
      </c>
      <c r="B68" s="22"/>
      <c r="C68" s="15">
        <v>1.25</v>
      </c>
      <c r="D68" s="37"/>
      <c r="E68" s="10"/>
      <c r="F68" s="22"/>
      <c r="G68" s="15">
        <f>IF(ISBLANK(Table13[[#This Row],[EARNED]]),"",Table13[[#This Row],[EARNED]])</f>
        <v>1.25</v>
      </c>
      <c r="H68" s="37"/>
      <c r="I68" s="10"/>
      <c r="J68" s="13"/>
      <c r="K68" s="22"/>
    </row>
    <row r="69" spans="1:11" x14ac:dyDescent="0.3">
      <c r="A69" s="36">
        <v>44743</v>
      </c>
      <c r="B69" s="22"/>
      <c r="C69" s="15">
        <v>1.25</v>
      </c>
      <c r="D69" s="37"/>
      <c r="E69" s="10"/>
      <c r="F69" s="22"/>
      <c r="G69" s="15">
        <f>IF(ISBLANK(Table13[[#This Row],[EARNED]]),"",Table13[[#This Row],[EARNED]])</f>
        <v>1.25</v>
      </c>
      <c r="H69" s="37"/>
      <c r="I69" s="10"/>
      <c r="J69" s="13"/>
      <c r="K69" s="22"/>
    </row>
    <row r="70" spans="1:11" x14ac:dyDescent="0.3">
      <c r="A70" s="36">
        <v>44774</v>
      </c>
      <c r="B70" s="22"/>
      <c r="C70" s="15">
        <v>1.25</v>
      </c>
      <c r="D70" s="37"/>
      <c r="E70" s="10"/>
      <c r="F70" s="22"/>
      <c r="G70" s="15">
        <f>IF(ISBLANK(Table13[[#This Row],[EARNED]]),"",Table13[[#This Row],[EARNED]])</f>
        <v>1.25</v>
      </c>
      <c r="H70" s="37"/>
      <c r="I70" s="10"/>
      <c r="J70" s="13"/>
      <c r="K70" s="22"/>
    </row>
    <row r="71" spans="1:11" x14ac:dyDescent="0.3">
      <c r="A71" s="36">
        <v>44805</v>
      </c>
      <c r="B71" s="22"/>
      <c r="C71" s="15">
        <v>1.25</v>
      </c>
      <c r="D71" s="37"/>
      <c r="E71" s="10"/>
      <c r="F71" s="22"/>
      <c r="G71" s="15">
        <f>IF(ISBLANK(Table13[[#This Row],[EARNED]]),"",Table13[[#This Row],[EARNED]])</f>
        <v>1.25</v>
      </c>
      <c r="H71" s="37"/>
      <c r="I71" s="10"/>
      <c r="J71" s="13"/>
      <c r="K71" s="22"/>
    </row>
    <row r="72" spans="1:11" x14ac:dyDescent="0.3">
      <c r="A72" s="36">
        <v>44835</v>
      </c>
      <c r="B72" s="22"/>
      <c r="C72" s="15">
        <v>1.25</v>
      </c>
      <c r="D72" s="37"/>
      <c r="E72" s="10"/>
      <c r="F72" s="22"/>
      <c r="G72" s="15">
        <f>IF(ISBLANK(Table13[[#This Row],[EARNED]]),"",Table13[[#This Row],[EARNED]])</f>
        <v>1.25</v>
      </c>
      <c r="H72" s="37"/>
      <c r="I72" s="10"/>
      <c r="J72" s="13"/>
      <c r="K72" s="22"/>
    </row>
    <row r="73" spans="1:11" x14ac:dyDescent="0.3">
      <c r="A73" s="36"/>
      <c r="B73" s="22"/>
      <c r="C73" s="15"/>
      <c r="D73" s="37"/>
      <c r="E73" s="10"/>
      <c r="F73" s="22"/>
      <c r="G73" s="15" t="str">
        <f>IF(ISBLANK(Table13[[#This Row],[EARNED]]),"",Table13[[#This Row],[EARNED]])</f>
        <v/>
      </c>
      <c r="H73" s="37"/>
      <c r="I73" s="10"/>
      <c r="J73" s="13"/>
      <c r="K73" s="22"/>
    </row>
    <row r="74" spans="1:11" x14ac:dyDescent="0.3">
      <c r="A74" s="38"/>
      <c r="B74" s="17"/>
      <c r="C74" s="39"/>
      <c r="D74" s="40"/>
      <c r="E74" s="11"/>
      <c r="F74" s="17"/>
      <c r="G74" s="39" t="str">
        <f>IF(ISBLANK(Table13[[#This Row],[EARNED]]),"",Table13[[#This Row],[EARNED]])</f>
        <v/>
      </c>
      <c r="H74" s="40"/>
      <c r="I74" s="11"/>
      <c r="J74" s="14"/>
      <c r="K74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B3CC8CDB-F441-45B1-97B3-665B5E3F35AA}">
      <formula1>"PERMANENT, CO-TERMINUS, CASUAL, JOBCON"</formula1>
    </dataValidation>
    <dataValidation type="list" allowBlank="1" showInputMessage="1" showErrorMessage="1" sqref="F2:G2" xr:uid="{F1EBAA2B-E528-44E3-8407-C5A0941A91B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selection activeCell="A16" sqref="A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3" t="s">
        <v>25</v>
      </c>
      <c r="C2" s="53"/>
      <c r="D2" s="23" t="s">
        <v>14</v>
      </c>
      <c r="E2" s="12"/>
      <c r="F2" s="57" t="s">
        <v>24</v>
      </c>
      <c r="G2" s="57"/>
      <c r="H2" s="30" t="s">
        <v>10</v>
      </c>
      <c r="I2" s="27"/>
      <c r="J2" s="54"/>
      <c r="K2" s="55"/>
    </row>
    <row r="3" spans="1:11" x14ac:dyDescent="0.3">
      <c r="A3" s="20" t="s">
        <v>15</v>
      </c>
      <c r="B3" s="53" t="s">
        <v>26</v>
      </c>
      <c r="C3" s="53"/>
      <c r="D3" s="24" t="s">
        <v>13</v>
      </c>
      <c r="E3" s="4"/>
      <c r="F3" s="58">
        <v>41426</v>
      </c>
      <c r="G3" s="54"/>
      <c r="H3" s="28" t="s">
        <v>11</v>
      </c>
      <c r="I3" s="28"/>
      <c r="J3" s="59">
        <v>416384295</v>
      </c>
      <c r="K3" s="60"/>
    </row>
    <row r="4" spans="1:11" ht="14.4" customHeight="1" x14ac:dyDescent="0.3">
      <c r="A4" s="20" t="s">
        <v>16</v>
      </c>
      <c r="B4" s="53" t="s">
        <v>53</v>
      </c>
      <c r="C4" s="53"/>
      <c r="D4" s="24" t="s">
        <v>12</v>
      </c>
      <c r="E4" s="4"/>
      <c r="F4" s="54"/>
      <c r="G4" s="54"/>
      <c r="H4" s="28" t="s">
        <v>17</v>
      </c>
      <c r="I4" s="28"/>
      <c r="J4" s="54"/>
      <c r="K4" s="55"/>
    </row>
    <row r="5" spans="1:11" x14ac:dyDescent="0.3">
      <c r="A5" s="18"/>
      <c r="B5" s="4"/>
      <c r="C5" s="4"/>
      <c r="D5" s="4"/>
      <c r="E5" s="4"/>
      <c r="F5" s="4"/>
      <c r="G5" s="4"/>
      <c r="H5" s="29" t="s">
        <v>18</v>
      </c>
      <c r="I5" s="29"/>
      <c r="J5" s="4"/>
      <c r="K5" s="5"/>
    </row>
    <row r="6" spans="1:11" x14ac:dyDescent="0.3">
      <c r="A6" s="19"/>
      <c r="B6" s="9"/>
      <c r="C6" s="9"/>
      <c r="D6" s="9"/>
      <c r="E6" s="9"/>
      <c r="F6" s="9"/>
      <c r="G6" s="9"/>
      <c r="H6" s="9"/>
      <c r="I6" s="9"/>
      <c r="J6" s="9"/>
      <c r="K6" s="21"/>
    </row>
    <row r="7" spans="1:11" x14ac:dyDescent="0.3">
      <c r="A7" s="16"/>
      <c r="B7" s="16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0"/>
      <c r="D9" s="13"/>
      <c r="E9" s="15">
        <f>SUM(Table1[EARNED])-SUM(Table1[Absence Undertime W/ Pay])+13.95</f>
        <v>5.9499999999999993</v>
      </c>
      <c r="F9" s="13"/>
      <c r="G9" s="10" t="str">
        <f>IF(ISBLANK(Table1[[#This Row],[EARNED]]),"",Table1[[#This Row],[EARNED]])</f>
        <v/>
      </c>
      <c r="H9" s="13"/>
      <c r="I9" s="15">
        <f>SUM(Table1[[EARNED ]])-SUM(Table1[Absence Undertime  W/ Pay])+18.25</f>
        <v>15.25</v>
      </c>
      <c r="J9" s="13"/>
      <c r="K9" s="22"/>
    </row>
    <row r="10" spans="1:11" x14ac:dyDescent="0.3">
      <c r="A10" s="32" t="s">
        <v>32</v>
      </c>
      <c r="B10" s="13"/>
      <c r="C10" s="10"/>
      <c r="D10" s="13"/>
      <c r="E10" s="10"/>
      <c r="F10" s="13"/>
      <c r="G10" s="10" t="str">
        <f>IF(ISBLANK(Table1[[#This Row],[EARNED]]),"",Table1[[#This Row],[EARNED]])</f>
        <v/>
      </c>
      <c r="H10" s="13"/>
      <c r="I10" s="41" t="s">
        <v>33</v>
      </c>
      <c r="J10" s="13"/>
      <c r="K10" s="22"/>
    </row>
    <row r="11" spans="1:11" x14ac:dyDescent="0.3">
      <c r="A11" s="25">
        <v>44823</v>
      </c>
      <c r="B11" s="13" t="s">
        <v>55</v>
      </c>
      <c r="C11" s="10"/>
      <c r="D11" s="13"/>
      <c r="E11" s="10"/>
      <c r="F11" s="13"/>
      <c r="G11" s="10" t="str">
        <f>IF(ISBLANK(Table1[[#This Row],[EARNED]]),"",Table1[[#This Row],[EARNED]])</f>
        <v/>
      </c>
      <c r="H11" s="13">
        <v>1</v>
      </c>
      <c r="I11" s="10"/>
      <c r="J11" s="13"/>
      <c r="K11" s="64">
        <v>44819</v>
      </c>
    </row>
    <row r="12" spans="1:11" x14ac:dyDescent="0.3">
      <c r="A12" s="25">
        <v>44825</v>
      </c>
      <c r="B12" s="13" t="s">
        <v>56</v>
      </c>
      <c r="C12" s="10"/>
      <c r="D12" s="13">
        <v>3</v>
      </c>
      <c r="E12" s="10"/>
      <c r="F12" s="13"/>
      <c r="G12" s="10" t="str">
        <f>IF(ISBLANK(Table1[[#This Row],[EARNED]]),"",Table1[[#This Row],[EARNED]])</f>
        <v/>
      </c>
      <c r="H12" s="13"/>
      <c r="I12" s="10"/>
      <c r="J12" s="13"/>
      <c r="K12" s="22" t="s">
        <v>57</v>
      </c>
    </row>
    <row r="13" spans="1:11" x14ac:dyDescent="0.3">
      <c r="A13" s="25">
        <v>44825</v>
      </c>
      <c r="B13" s="13" t="s">
        <v>58</v>
      </c>
      <c r="C13" s="10"/>
      <c r="D13" s="13">
        <v>4</v>
      </c>
      <c r="E13" s="10"/>
      <c r="F13" s="13"/>
      <c r="G13" s="10" t="str">
        <f>IF(ISBLANK(Table1[[#This Row],[EARNED]]),"",Table1[[#This Row],[EARNED]])</f>
        <v/>
      </c>
      <c r="H13" s="13"/>
      <c r="I13" s="10"/>
      <c r="J13" s="13"/>
      <c r="K13" s="22" t="s">
        <v>59</v>
      </c>
    </row>
    <row r="14" spans="1:11" x14ac:dyDescent="0.3">
      <c r="A14" s="25">
        <v>44890</v>
      </c>
      <c r="B14" s="13" t="s">
        <v>60</v>
      </c>
      <c r="C14" s="10"/>
      <c r="D14" s="13">
        <v>1</v>
      </c>
      <c r="E14" s="10"/>
      <c r="F14" s="13"/>
      <c r="G14" s="10" t="str">
        <f>IF(ISBLANK(Table1[[#This Row],[EARNED]]),"",Table1[[#This Row],[EARNED]])</f>
        <v/>
      </c>
      <c r="H14" s="13"/>
      <c r="I14" s="10"/>
      <c r="J14" s="13"/>
      <c r="K14" s="64">
        <v>44890</v>
      </c>
    </row>
    <row r="15" spans="1:11" x14ac:dyDescent="0.3">
      <c r="A15" s="25">
        <v>44844</v>
      </c>
      <c r="B15" s="13" t="s">
        <v>55</v>
      </c>
      <c r="C15" s="10"/>
      <c r="D15" s="13"/>
      <c r="E15" s="10"/>
      <c r="F15" s="13"/>
      <c r="G15" s="10" t="str">
        <f>IF(ISBLANK(Table1[[#This Row],[EARNED]]),"",Table1[[#This Row],[EARNED]])</f>
        <v/>
      </c>
      <c r="H15" s="13">
        <v>1</v>
      </c>
      <c r="I15" s="10"/>
      <c r="J15" s="13"/>
      <c r="K15" s="64">
        <v>44839</v>
      </c>
    </row>
    <row r="16" spans="1:11" x14ac:dyDescent="0.3">
      <c r="A16" s="25">
        <v>44838</v>
      </c>
      <c r="B16" s="13" t="s">
        <v>55</v>
      </c>
      <c r="C16" s="10"/>
      <c r="D16" s="13"/>
      <c r="E16" s="10"/>
      <c r="F16" s="13"/>
      <c r="G16" s="10" t="str">
        <f>IF(ISBLANK(Table1[[#This Row],[EARNED]]),"",Table1[[#This Row],[EARNED]])</f>
        <v/>
      </c>
      <c r="H16" s="13">
        <v>1</v>
      </c>
      <c r="I16" s="10"/>
      <c r="J16" s="13"/>
      <c r="K16" s="64">
        <v>44837</v>
      </c>
    </row>
    <row r="17" spans="1:11" x14ac:dyDescent="0.3">
      <c r="A17" s="25"/>
      <c r="B17" s="13"/>
      <c r="C17" s="10"/>
      <c r="D17" s="13"/>
      <c r="E17" s="10"/>
      <c r="F17" s="13"/>
      <c r="G17" s="10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/>
      <c r="B18" s="13"/>
      <c r="C18" s="10"/>
      <c r="D18" s="13"/>
      <c r="E18" s="10"/>
      <c r="F18" s="13"/>
      <c r="G18" s="10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3">
      <c r="A19" s="25"/>
      <c r="B19" s="13"/>
      <c r="C19" s="10"/>
      <c r="D19" s="13"/>
      <c r="E19" s="10"/>
      <c r="F19" s="13"/>
      <c r="G19" s="10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3">
      <c r="A20" s="25"/>
      <c r="B20" s="13"/>
      <c r="C20" s="10"/>
      <c r="D20" s="13"/>
      <c r="E20" s="10"/>
      <c r="F20" s="13"/>
      <c r="G20" s="10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3">
      <c r="A21" s="25"/>
      <c r="B21" s="13"/>
      <c r="C21" s="10"/>
      <c r="D21" s="13"/>
      <c r="E21" s="10"/>
      <c r="F21" s="13"/>
      <c r="G21" s="10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3">
      <c r="A22" s="25"/>
      <c r="B22" s="13"/>
      <c r="C22" s="10"/>
      <c r="D22" s="13"/>
      <c r="E22" s="10"/>
      <c r="F22" s="13"/>
      <c r="G22" s="10" t="str">
        <f>IF(ISBLANK(Table1[[#This Row],[EARNED]]),"",Table1[[#This Row],[EARNED]])</f>
        <v/>
      </c>
      <c r="H22" s="13"/>
      <c r="I22" s="10"/>
      <c r="J22" s="13"/>
      <c r="K22" s="22"/>
    </row>
    <row r="23" spans="1:11" x14ac:dyDescent="0.3">
      <c r="A23" s="25"/>
      <c r="B23" s="14"/>
      <c r="C23" s="10"/>
      <c r="D23" s="14"/>
      <c r="E23" s="11"/>
      <c r="F23" s="14"/>
      <c r="G23" s="10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/>
      <c r="B24" s="13"/>
      <c r="C24" s="10"/>
      <c r="D24" s="13"/>
      <c r="E24" s="10"/>
      <c r="F24" s="13"/>
      <c r="G24" s="10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3">
      <c r="A25" s="25"/>
      <c r="B25" s="13"/>
      <c r="C25" s="10"/>
      <c r="D25" s="13"/>
      <c r="E25" s="10"/>
      <c r="F25" s="13"/>
      <c r="G25" s="10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0"/>
      <c r="D26" s="13"/>
      <c r="E26" s="10"/>
      <c r="F26" s="13"/>
      <c r="G26" s="10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0"/>
      <c r="D27" s="13"/>
      <c r="E27" s="10"/>
      <c r="F27" s="13"/>
      <c r="G27" s="10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0"/>
      <c r="D28" s="13"/>
      <c r="E28" s="10"/>
      <c r="F28" s="13"/>
      <c r="G28" s="10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0"/>
      <c r="D29" s="13"/>
      <c r="E29" s="10"/>
      <c r="F29" s="13"/>
      <c r="G29" s="10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0"/>
      <c r="D30" s="13"/>
      <c r="E30" s="10"/>
      <c r="F30" s="13"/>
      <c r="G30" s="10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0"/>
      <c r="D31" s="13"/>
      <c r="E31" s="10"/>
      <c r="F31" s="13"/>
      <c r="G31" s="10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0"/>
      <c r="D32" s="13"/>
      <c r="E32" s="10"/>
      <c r="F32" s="13"/>
      <c r="G32" s="10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0"/>
      <c r="D33" s="13"/>
      <c r="E33" s="10"/>
      <c r="F33" s="13"/>
      <c r="G33" s="10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0"/>
      <c r="D34" s="13"/>
      <c r="E34" s="10"/>
      <c r="F34" s="13"/>
      <c r="G34" s="10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0"/>
      <c r="D35" s="13"/>
      <c r="E35" s="10"/>
      <c r="F35" s="13"/>
      <c r="G35" s="10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0"/>
      <c r="D36" s="13"/>
      <c r="E36" s="10"/>
      <c r="F36" s="13"/>
      <c r="G36" s="10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0"/>
      <c r="D37" s="13"/>
      <c r="E37" s="10"/>
      <c r="F37" s="13"/>
      <c r="G37" s="10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0"/>
      <c r="D38" s="13"/>
      <c r="E38" s="10"/>
      <c r="F38" s="13"/>
      <c r="G38" s="10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0"/>
      <c r="D39" s="13"/>
      <c r="E39" s="10"/>
      <c r="F39" s="13"/>
      <c r="G39" s="10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0"/>
      <c r="D40" s="13"/>
      <c r="E40" s="10"/>
      <c r="F40" s="13"/>
      <c r="G40" s="10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0"/>
      <c r="D41" s="13"/>
      <c r="E41" s="10"/>
      <c r="F41" s="13"/>
      <c r="G41" s="10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0"/>
      <c r="D42" s="13"/>
      <c r="E42" s="10"/>
      <c r="F42" s="13"/>
      <c r="G42" s="10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0"/>
      <c r="D43" s="13"/>
      <c r="E43" s="10"/>
      <c r="F43" s="13"/>
      <c r="G43" s="10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0"/>
      <c r="D44" s="13"/>
      <c r="E44" s="10"/>
      <c r="F44" s="13"/>
      <c r="G44" s="10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0"/>
      <c r="D45" s="13"/>
      <c r="E45" s="10"/>
      <c r="F45" s="13"/>
      <c r="G45" s="10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0"/>
      <c r="D46" s="13"/>
      <c r="E46" s="10"/>
      <c r="F46" s="13"/>
      <c r="G46" s="10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0"/>
      <c r="D47" s="14"/>
      <c r="E47" s="11"/>
      <c r="F47" s="14"/>
      <c r="G47" s="10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0"/>
      <c r="D48" s="14"/>
      <c r="E48" s="11"/>
      <c r="F48" s="14"/>
      <c r="G48" s="10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4"/>
      <c r="C49" s="10"/>
      <c r="D49" s="14"/>
      <c r="E49" s="11"/>
      <c r="F49" s="14"/>
      <c r="G49" s="10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0"/>
      <c r="D50" s="14"/>
      <c r="E50" s="11"/>
      <c r="F50" s="14"/>
      <c r="G50" s="10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0"/>
      <c r="D51" s="14"/>
      <c r="E51" s="11"/>
      <c r="F51" s="14"/>
      <c r="G51" s="10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0"/>
      <c r="D52" s="14"/>
      <c r="E52" s="11"/>
      <c r="F52" s="14"/>
      <c r="G52" s="10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0"/>
      <c r="D53" s="14"/>
      <c r="E53" s="11"/>
      <c r="F53" s="14"/>
      <c r="G53" s="10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0"/>
      <c r="D54" s="14"/>
      <c r="E54" s="11"/>
      <c r="F54" s="14"/>
      <c r="G54" s="10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0"/>
      <c r="D55" s="14"/>
      <c r="E55" s="11"/>
      <c r="F55" s="14"/>
      <c r="G55" s="10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0"/>
      <c r="D56" s="14"/>
      <c r="E56" s="11"/>
      <c r="F56" s="14"/>
      <c r="G56" s="10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0"/>
      <c r="D57" s="14"/>
      <c r="E57" s="11"/>
      <c r="F57" s="14"/>
      <c r="G57" s="10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0"/>
      <c r="D58" s="14"/>
      <c r="E58" s="11"/>
      <c r="F58" s="14"/>
      <c r="G58" s="10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0"/>
      <c r="D59" s="13"/>
      <c r="E59" s="10"/>
      <c r="F59" s="13"/>
      <c r="G59" s="10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0"/>
      <c r="D60" s="13"/>
      <c r="E60" s="10"/>
      <c r="F60" s="13"/>
      <c r="G60" s="10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0"/>
      <c r="D61" s="13"/>
      <c r="E61" s="10"/>
      <c r="F61" s="13"/>
      <c r="G61" s="10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0"/>
      <c r="D62" s="13"/>
      <c r="E62" s="10"/>
      <c r="F62" s="13"/>
      <c r="G62" s="10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0"/>
      <c r="D63" s="14"/>
      <c r="E63" s="11"/>
      <c r="F63" s="14"/>
      <c r="G63" s="10" t="str">
        <f>IF(ISBLANK(Table1[[#This Row],[EARNED]]),"",Table1[[#This Row],[EARNED]])</f>
        <v/>
      </c>
      <c r="H63" s="14"/>
      <c r="I63" s="11"/>
      <c r="J63" s="14"/>
      <c r="K6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5D0A-E452-4E8C-9D58-9223A110E91C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3">
      <c r="A2" s="42" t="s">
        <v>35</v>
      </c>
      <c r="B2" s="42" t="s">
        <v>36</v>
      </c>
      <c r="D2" s="2" t="s">
        <v>37</v>
      </c>
      <c r="E2" s="2" t="s">
        <v>38</v>
      </c>
      <c r="F2" s="2" t="s">
        <v>39</v>
      </c>
      <c r="G2" s="47" t="s">
        <v>40</v>
      </c>
      <c r="J2" s="2" t="s">
        <v>45</v>
      </c>
      <c r="K2" s="2" t="s">
        <v>46</v>
      </c>
      <c r="L2" s="47" t="s">
        <v>47</v>
      </c>
    </row>
    <row r="3" spans="1:12" x14ac:dyDescent="0.3">
      <c r="A3" s="43"/>
      <c r="B3" s="43"/>
      <c r="D3" s="13"/>
      <c r="E3" s="13"/>
      <c r="F3" s="13"/>
      <c r="G3" s="48">
        <f>SUMIFS(F7:F14,E7:E14,E3)+SUMIFS(D7:D66,C7:C66,F3)+D3</f>
        <v>0</v>
      </c>
      <c r="J3" s="49"/>
      <c r="K3" s="50">
        <f>J4-1</f>
        <v>-1</v>
      </c>
      <c r="L3" s="48" t="str">
        <f>IF($J$4=1,1.25,IF(ISBLANK($J$3),"---",1.25-VLOOKUP($K$3,$I$8:$K$37,2)))</f>
        <v>---</v>
      </c>
    </row>
    <row r="4" spans="1:12" ht="14.4" hidden="1" customHeight="1" x14ac:dyDescent="0.3">
      <c r="G4" s="4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39</v>
      </c>
      <c r="D6" s="35" t="s">
        <v>41</v>
      </c>
      <c r="E6" s="35" t="s">
        <v>42</v>
      </c>
      <c r="F6" s="35" t="s">
        <v>41</v>
      </c>
      <c r="G6" s="51"/>
      <c r="I6" s="63" t="s">
        <v>48</v>
      </c>
      <c r="J6" s="63"/>
      <c r="K6" s="63"/>
      <c r="L6" s="63"/>
    </row>
    <row r="7" spans="1:12" x14ac:dyDescent="0.3">
      <c r="C7" s="46">
        <v>1</v>
      </c>
      <c r="D7" s="44">
        <v>2E-3</v>
      </c>
      <c r="E7" s="1">
        <v>1</v>
      </c>
      <c r="F7" s="44">
        <v>0.125</v>
      </c>
      <c r="G7" s="51"/>
      <c r="I7" s="35" t="s">
        <v>49</v>
      </c>
      <c r="J7" s="35" t="s">
        <v>50</v>
      </c>
      <c r="K7" s="35" t="s">
        <v>51</v>
      </c>
      <c r="L7" s="35" t="s">
        <v>51</v>
      </c>
    </row>
    <row r="8" spans="1:12" x14ac:dyDescent="0.3">
      <c r="C8" s="46">
        <v>2</v>
      </c>
      <c r="D8" s="44">
        <v>4.0000000000000001E-3</v>
      </c>
      <c r="E8" s="1">
        <v>2</v>
      </c>
      <c r="F8" s="44">
        <v>0.25</v>
      </c>
      <c r="I8" s="1">
        <v>1</v>
      </c>
      <c r="J8" s="44">
        <v>4.2000000000000003E-2</v>
      </c>
      <c r="K8" s="52">
        <v>4.2000000000000003E-2</v>
      </c>
      <c r="L8" s="52">
        <v>4.2000000000000003E-2</v>
      </c>
    </row>
    <row r="9" spans="1:12" x14ac:dyDescent="0.3">
      <c r="C9" s="46">
        <v>3</v>
      </c>
      <c r="D9" s="44">
        <v>6.0000000000000001E-3</v>
      </c>
      <c r="E9" s="1">
        <v>3</v>
      </c>
      <c r="F9" s="44">
        <v>0.375</v>
      </c>
      <c r="I9" s="1">
        <v>2</v>
      </c>
      <c r="J9" s="44">
        <v>8.3000000000000004E-2</v>
      </c>
      <c r="K9" s="52">
        <v>8.3000000000000004E-2</v>
      </c>
      <c r="L9" s="52">
        <v>8.3000000000000004E-2</v>
      </c>
    </row>
    <row r="10" spans="1:12" x14ac:dyDescent="0.3">
      <c r="C10" s="46">
        <v>4</v>
      </c>
      <c r="D10" s="44">
        <v>8.0000000000000002E-3</v>
      </c>
      <c r="E10" s="1">
        <v>4</v>
      </c>
      <c r="F10" s="44">
        <v>0.5</v>
      </c>
      <c r="I10" s="1">
        <v>3</v>
      </c>
      <c r="J10" s="44">
        <v>0.125</v>
      </c>
      <c r="K10" s="52">
        <v>0.125</v>
      </c>
      <c r="L10" s="52">
        <v>0.125</v>
      </c>
    </row>
    <row r="11" spans="1:12" x14ac:dyDescent="0.3">
      <c r="C11" s="46">
        <v>5</v>
      </c>
      <c r="D11" s="44">
        <v>0.01</v>
      </c>
      <c r="E11" s="1">
        <v>5</v>
      </c>
      <c r="F11" s="44">
        <v>0.625</v>
      </c>
      <c r="I11" s="1">
        <v>4</v>
      </c>
      <c r="J11" s="44">
        <v>0.16700000000000001</v>
      </c>
      <c r="K11" s="52">
        <v>0.16700000000000001</v>
      </c>
      <c r="L11" s="52">
        <v>0.16700000000000001</v>
      </c>
    </row>
    <row r="12" spans="1:12" x14ac:dyDescent="0.3">
      <c r="C12" s="46">
        <v>6</v>
      </c>
      <c r="D12" s="44">
        <v>1.2E-2</v>
      </c>
      <c r="E12" s="1">
        <v>6</v>
      </c>
      <c r="F12" s="44">
        <v>0.75</v>
      </c>
      <c r="I12" s="1">
        <v>5</v>
      </c>
      <c r="J12" s="44">
        <v>0.20800000000000002</v>
      </c>
      <c r="K12" s="52">
        <v>0.20800000000000002</v>
      </c>
      <c r="L12" s="52">
        <v>0.20800000000000002</v>
      </c>
    </row>
    <row r="13" spans="1:12" x14ac:dyDescent="0.3">
      <c r="C13" s="46">
        <v>7</v>
      </c>
      <c r="D13" s="44">
        <v>1.4999999999999999E-2</v>
      </c>
      <c r="E13" s="1">
        <v>7</v>
      </c>
      <c r="F13" s="44">
        <v>0.875</v>
      </c>
      <c r="I13" s="1">
        <v>6</v>
      </c>
      <c r="J13" s="44">
        <v>0.25</v>
      </c>
      <c r="K13" s="52">
        <v>0.25</v>
      </c>
      <c r="L13" s="52">
        <v>0.25</v>
      </c>
    </row>
    <row r="14" spans="1:12" x14ac:dyDescent="0.3">
      <c r="C14" s="46">
        <v>8</v>
      </c>
      <c r="D14" s="44">
        <v>1.7000000000000001E-2</v>
      </c>
      <c r="E14" s="1">
        <v>8</v>
      </c>
      <c r="F14" s="44">
        <v>1</v>
      </c>
      <c r="I14" s="1">
        <v>7</v>
      </c>
      <c r="J14" s="44">
        <v>0.29199999999999998</v>
      </c>
      <c r="K14" s="52">
        <v>0.29199999999999998</v>
      </c>
      <c r="L14" s="52">
        <v>0.29199999999999998</v>
      </c>
    </row>
    <row r="15" spans="1:12" x14ac:dyDescent="0.3">
      <c r="C15" s="46">
        <v>9</v>
      </c>
      <c r="D15" s="44">
        <v>1.9000000000000003E-2</v>
      </c>
      <c r="I15" s="1">
        <v>8</v>
      </c>
      <c r="J15" s="44">
        <v>0.33299999999999996</v>
      </c>
      <c r="K15" s="52">
        <v>0.33299999999999996</v>
      </c>
      <c r="L15" s="52">
        <v>0.33299999999999996</v>
      </c>
    </row>
    <row r="16" spans="1:12" x14ac:dyDescent="0.3">
      <c r="C16" s="46">
        <v>10</v>
      </c>
      <c r="D16" s="44">
        <v>2.1000000000000005E-2</v>
      </c>
      <c r="I16" s="1">
        <v>9</v>
      </c>
      <c r="J16" s="44">
        <v>0.37499999999999994</v>
      </c>
      <c r="K16" s="52">
        <v>0.37499999999999994</v>
      </c>
      <c r="L16" s="52">
        <v>0.37499999999999994</v>
      </c>
    </row>
    <row r="17" spans="3:12" x14ac:dyDescent="0.3">
      <c r="C17" s="46">
        <v>11</v>
      </c>
      <c r="D17" s="44">
        <v>2.3000000000000007E-2</v>
      </c>
      <c r="I17" s="1">
        <v>10</v>
      </c>
      <c r="J17" s="44">
        <v>0.41699999999999993</v>
      </c>
      <c r="K17" s="52">
        <v>0.41699999999999993</v>
      </c>
      <c r="L17" s="52">
        <v>0.41699999999999993</v>
      </c>
    </row>
    <row r="18" spans="3:12" s="1" customFormat="1" x14ac:dyDescent="0.3">
      <c r="C18" s="46">
        <v>12</v>
      </c>
      <c r="D18" s="44">
        <v>2.5000000000000008E-2</v>
      </c>
      <c r="G18"/>
      <c r="I18" s="1">
        <v>11</v>
      </c>
      <c r="J18" s="44">
        <v>0.45799999999999991</v>
      </c>
      <c r="K18" s="52">
        <v>0.45799999999999991</v>
      </c>
      <c r="L18" s="52">
        <v>0.45799999999999991</v>
      </c>
    </row>
    <row r="19" spans="3:12" s="1" customFormat="1" x14ac:dyDescent="0.3">
      <c r="C19" s="46">
        <v>13</v>
      </c>
      <c r="D19" s="44">
        <v>2.700000000000001E-2</v>
      </c>
      <c r="G19"/>
      <c r="I19" s="1">
        <v>12</v>
      </c>
      <c r="J19" s="44">
        <v>0.49999999999999989</v>
      </c>
      <c r="K19" s="52">
        <v>0.49999999999999989</v>
      </c>
      <c r="L19" s="52">
        <v>0.49999999999999989</v>
      </c>
    </row>
    <row r="20" spans="3:12" s="1" customFormat="1" x14ac:dyDescent="0.3">
      <c r="C20" s="46">
        <v>14</v>
      </c>
      <c r="D20" s="44">
        <v>2.9000000000000012E-2</v>
      </c>
      <c r="G20"/>
      <c r="I20" s="1">
        <v>13</v>
      </c>
      <c r="J20" s="44">
        <v>0.54199999999999993</v>
      </c>
      <c r="K20" s="52">
        <v>0.54199999999999993</v>
      </c>
      <c r="L20" s="52">
        <v>0.54199999999999993</v>
      </c>
    </row>
    <row r="21" spans="3:12" s="1" customFormat="1" x14ac:dyDescent="0.3">
      <c r="C21" s="46">
        <v>15</v>
      </c>
      <c r="D21" s="44">
        <v>3.1000000000000014E-2</v>
      </c>
      <c r="G21"/>
      <c r="I21" s="1">
        <v>14</v>
      </c>
      <c r="J21" s="44">
        <v>0.58299999999999996</v>
      </c>
      <c r="K21" s="52">
        <v>0.58299999999999996</v>
      </c>
      <c r="L21" s="52">
        <v>0.58299999999999996</v>
      </c>
    </row>
    <row r="22" spans="3:12" s="1" customFormat="1" x14ac:dyDescent="0.3">
      <c r="C22" s="46">
        <v>16</v>
      </c>
      <c r="D22" s="44">
        <v>3.3000000000000015E-2</v>
      </c>
      <c r="G22"/>
      <c r="I22" s="1">
        <v>15</v>
      </c>
      <c r="J22" s="44">
        <v>0.625</v>
      </c>
      <c r="K22" s="52">
        <v>0.625</v>
      </c>
      <c r="L22" s="52">
        <v>0.625</v>
      </c>
    </row>
    <row r="23" spans="3:12" s="1" customFormat="1" x14ac:dyDescent="0.3">
      <c r="C23" s="46">
        <v>17</v>
      </c>
      <c r="D23" s="44">
        <v>3.5000000000000017E-2</v>
      </c>
      <c r="G23"/>
      <c r="I23" s="1">
        <v>16</v>
      </c>
      <c r="J23" s="44">
        <v>0.66700000000000004</v>
      </c>
      <c r="K23" s="52">
        <v>0.66700000000000004</v>
      </c>
      <c r="L23" s="52">
        <v>0.66700000000000004</v>
      </c>
    </row>
    <row r="24" spans="3:12" s="1" customFormat="1" x14ac:dyDescent="0.3">
      <c r="C24" s="46">
        <v>18</v>
      </c>
      <c r="D24" s="44">
        <v>3.7000000000000019E-2</v>
      </c>
      <c r="G24"/>
      <c r="I24" s="1">
        <v>17</v>
      </c>
      <c r="J24" s="44">
        <v>0.70800000000000007</v>
      </c>
      <c r="K24" s="52">
        <v>0.70800000000000007</v>
      </c>
      <c r="L24" s="52">
        <v>0.70800000000000007</v>
      </c>
    </row>
    <row r="25" spans="3:12" s="1" customFormat="1" x14ac:dyDescent="0.3">
      <c r="C25" s="46">
        <v>19</v>
      </c>
      <c r="D25" s="44">
        <v>0.04</v>
      </c>
      <c r="G25"/>
      <c r="I25" s="1">
        <v>18</v>
      </c>
      <c r="J25" s="44">
        <v>0.75000000000000011</v>
      </c>
      <c r="K25" s="52">
        <v>0.75000000000000011</v>
      </c>
      <c r="L25" s="52">
        <v>0.75000000000000011</v>
      </c>
    </row>
    <row r="26" spans="3:12" s="1" customFormat="1" x14ac:dyDescent="0.3">
      <c r="C26" s="46">
        <v>20</v>
      </c>
      <c r="D26" s="44">
        <v>4.2000000000000003E-2</v>
      </c>
      <c r="G26"/>
      <c r="I26" s="1">
        <v>19</v>
      </c>
      <c r="J26" s="44">
        <v>0.79200000000000015</v>
      </c>
      <c r="K26" s="52">
        <v>0.79200000000000015</v>
      </c>
      <c r="L26" s="52">
        <v>0.79200000000000015</v>
      </c>
    </row>
    <row r="27" spans="3:12" s="1" customFormat="1" x14ac:dyDescent="0.3">
      <c r="C27" s="46">
        <v>21</v>
      </c>
      <c r="D27" s="44">
        <v>4.4000000000000004E-2</v>
      </c>
      <c r="G27"/>
      <c r="I27" s="1">
        <v>20</v>
      </c>
      <c r="J27" s="44">
        <v>0.83300000000000018</v>
      </c>
      <c r="K27" s="52">
        <v>0.83300000000000018</v>
      </c>
      <c r="L27" s="52">
        <v>0.83300000000000018</v>
      </c>
    </row>
    <row r="28" spans="3:12" s="1" customFormat="1" x14ac:dyDescent="0.3">
      <c r="C28" s="46">
        <v>22</v>
      </c>
      <c r="D28" s="44">
        <v>4.6000000000000006E-2</v>
      </c>
      <c r="G28"/>
      <c r="I28" s="1">
        <v>21</v>
      </c>
      <c r="J28" s="44">
        <v>0.87500000000000022</v>
      </c>
      <c r="K28" s="52">
        <v>0.87500000000000022</v>
      </c>
      <c r="L28" s="52">
        <v>0.87500000000000022</v>
      </c>
    </row>
    <row r="29" spans="3:12" s="1" customFormat="1" x14ac:dyDescent="0.3">
      <c r="C29" s="46">
        <v>23</v>
      </c>
      <c r="D29" s="44">
        <v>4.8000000000000008E-2</v>
      </c>
      <c r="G29"/>
      <c r="I29" s="1">
        <v>22</v>
      </c>
      <c r="J29" s="44">
        <v>0.91700000000000026</v>
      </c>
      <c r="K29" s="52">
        <v>0.91700000000000026</v>
      </c>
      <c r="L29" s="52">
        <v>0.91700000000000026</v>
      </c>
    </row>
    <row r="30" spans="3:12" s="1" customFormat="1" x14ac:dyDescent="0.3">
      <c r="C30" s="46">
        <v>24</v>
      </c>
      <c r="D30" s="44">
        <v>5.000000000000001E-2</v>
      </c>
      <c r="G30"/>
      <c r="I30" s="1">
        <v>23</v>
      </c>
      <c r="J30" s="44">
        <v>0.9580000000000003</v>
      </c>
      <c r="K30" s="52">
        <v>0.9580000000000003</v>
      </c>
      <c r="L30" s="52">
        <v>0.9580000000000003</v>
      </c>
    </row>
    <row r="31" spans="3:12" s="1" customFormat="1" x14ac:dyDescent="0.3">
      <c r="C31" s="46">
        <v>25</v>
      </c>
      <c r="D31" s="44">
        <v>5.2000000000000011E-2</v>
      </c>
      <c r="G31"/>
      <c r="I31" s="1">
        <v>24</v>
      </c>
      <c r="J31" s="44">
        <v>1.0000000000000002</v>
      </c>
      <c r="K31" s="52">
        <v>1.0000000000000002</v>
      </c>
      <c r="L31" s="52">
        <v>1.0000000000000002</v>
      </c>
    </row>
    <row r="32" spans="3:12" s="1" customFormat="1" x14ac:dyDescent="0.3">
      <c r="C32" s="46">
        <v>26</v>
      </c>
      <c r="D32" s="44">
        <v>5.4000000000000013E-2</v>
      </c>
      <c r="G32"/>
      <c r="I32" s="1">
        <v>25</v>
      </c>
      <c r="J32" s="44">
        <v>1.0420000000000003</v>
      </c>
      <c r="K32" s="52">
        <v>1.0420000000000003</v>
      </c>
      <c r="L32" s="52">
        <v>1.0420000000000003</v>
      </c>
    </row>
    <row r="33" spans="3:12" s="1" customFormat="1" x14ac:dyDescent="0.3">
      <c r="C33" s="46">
        <v>27</v>
      </c>
      <c r="D33" s="44">
        <v>5.6000000000000015E-2</v>
      </c>
      <c r="G33"/>
      <c r="I33" s="1">
        <v>26</v>
      </c>
      <c r="J33" s="44">
        <v>1.0830000000000002</v>
      </c>
      <c r="K33" s="52">
        <v>1.0830000000000002</v>
      </c>
      <c r="L33" s="52">
        <v>1.0830000000000002</v>
      </c>
    </row>
    <row r="34" spans="3:12" s="1" customFormat="1" x14ac:dyDescent="0.3">
      <c r="C34" s="46">
        <v>28</v>
      </c>
      <c r="D34" s="44">
        <v>5.8000000000000017E-2</v>
      </c>
      <c r="G34"/>
      <c r="I34" s="1">
        <v>27</v>
      </c>
      <c r="J34" s="44">
        <v>1.1250000000000002</v>
      </c>
      <c r="K34" s="52">
        <v>1.1250000000000002</v>
      </c>
      <c r="L34" s="52">
        <v>1.1250000000000002</v>
      </c>
    </row>
    <row r="35" spans="3:12" s="1" customFormat="1" x14ac:dyDescent="0.3">
      <c r="C35" s="46">
        <v>29</v>
      </c>
      <c r="D35" s="44">
        <v>6.0000000000000019E-2</v>
      </c>
      <c r="G35"/>
      <c r="I35" s="1">
        <v>28</v>
      </c>
      <c r="J35" s="44">
        <v>1.1670000000000003</v>
      </c>
      <c r="K35" s="52">
        <v>1.1670000000000003</v>
      </c>
      <c r="L35" s="52">
        <v>1.1670000000000003</v>
      </c>
    </row>
    <row r="36" spans="3:12" s="1" customFormat="1" x14ac:dyDescent="0.3">
      <c r="C36" s="46">
        <v>30</v>
      </c>
      <c r="D36" s="44">
        <v>6.200000000000002E-2</v>
      </c>
      <c r="G36"/>
      <c r="I36" s="1">
        <v>29</v>
      </c>
      <c r="J36" s="44">
        <v>1.2080000000000002</v>
      </c>
      <c r="K36" s="52">
        <v>1.2080000000000002</v>
      </c>
      <c r="L36" s="52">
        <v>1.2080000000000002</v>
      </c>
    </row>
    <row r="37" spans="3:12" s="1" customFormat="1" x14ac:dyDescent="0.3">
      <c r="C37" s="46">
        <v>31</v>
      </c>
      <c r="D37" s="44">
        <v>6.5000000000000002E-2</v>
      </c>
      <c r="G37"/>
      <c r="I37" s="1">
        <v>30</v>
      </c>
      <c r="J37" s="44">
        <v>1.2500000000000002</v>
      </c>
      <c r="K37" s="52">
        <v>1.2500000000000002</v>
      </c>
      <c r="L37" s="52">
        <v>1.2500000000000002</v>
      </c>
    </row>
    <row r="38" spans="3:12" s="1" customFormat="1" x14ac:dyDescent="0.3">
      <c r="C38" s="46">
        <v>32</v>
      </c>
      <c r="D38" s="44">
        <v>6.7000000000000004E-2</v>
      </c>
      <c r="G38"/>
    </row>
    <row r="39" spans="3:12" s="1" customFormat="1" x14ac:dyDescent="0.3">
      <c r="C39" s="46">
        <v>33</v>
      </c>
      <c r="D39" s="44">
        <v>6.9000000000000006E-2</v>
      </c>
      <c r="G39"/>
    </row>
    <row r="40" spans="3:12" s="1" customFormat="1" x14ac:dyDescent="0.3">
      <c r="C40" s="46">
        <v>34</v>
      </c>
      <c r="D40" s="44">
        <v>7.1000000000000008E-2</v>
      </c>
      <c r="G40"/>
    </row>
    <row r="41" spans="3:12" s="1" customFormat="1" x14ac:dyDescent="0.3">
      <c r="C41" s="46">
        <v>35</v>
      </c>
      <c r="D41" s="44">
        <v>7.3000000000000009E-2</v>
      </c>
      <c r="G41"/>
    </row>
    <row r="42" spans="3:12" s="1" customFormat="1" x14ac:dyDescent="0.3">
      <c r="C42" s="46">
        <v>36</v>
      </c>
      <c r="D42" s="44">
        <v>7.5000000000000011E-2</v>
      </c>
      <c r="G42"/>
    </row>
    <row r="43" spans="3:12" s="1" customFormat="1" x14ac:dyDescent="0.3">
      <c r="C43" s="46">
        <v>37</v>
      </c>
      <c r="D43" s="44">
        <v>7.7000000000000013E-2</v>
      </c>
      <c r="G43"/>
    </row>
    <row r="44" spans="3:12" s="1" customFormat="1" x14ac:dyDescent="0.3">
      <c r="C44" s="46">
        <v>38</v>
      </c>
      <c r="D44" s="44">
        <v>7.9000000000000015E-2</v>
      </c>
      <c r="G44"/>
    </row>
    <row r="45" spans="3:12" s="1" customFormat="1" x14ac:dyDescent="0.3">
      <c r="C45" s="46">
        <v>39</v>
      </c>
      <c r="D45" s="44">
        <v>8.1000000000000016E-2</v>
      </c>
      <c r="G45"/>
    </row>
    <row r="46" spans="3:12" s="1" customFormat="1" x14ac:dyDescent="0.3">
      <c r="C46" s="46">
        <v>40</v>
      </c>
      <c r="D46" s="44">
        <v>8.3000000000000018E-2</v>
      </c>
      <c r="G46"/>
    </row>
    <row r="47" spans="3:12" s="1" customFormat="1" x14ac:dyDescent="0.3">
      <c r="C47" s="46">
        <v>41</v>
      </c>
      <c r="D47" s="44">
        <v>8.500000000000002E-2</v>
      </c>
      <c r="G47"/>
    </row>
    <row r="48" spans="3:12" s="1" customFormat="1" x14ac:dyDescent="0.3">
      <c r="C48" s="46">
        <v>42</v>
      </c>
      <c r="D48" s="44">
        <v>8.7000000000000022E-2</v>
      </c>
      <c r="G48"/>
    </row>
    <row r="49" spans="3:7" s="1" customFormat="1" x14ac:dyDescent="0.3">
      <c r="C49" s="46">
        <v>43</v>
      </c>
      <c r="D49" s="44">
        <v>0.09</v>
      </c>
      <c r="G49"/>
    </row>
    <row r="50" spans="3:7" s="1" customFormat="1" x14ac:dyDescent="0.3">
      <c r="C50" s="46">
        <v>44</v>
      </c>
      <c r="D50" s="44">
        <v>9.1999999999999998E-2</v>
      </c>
      <c r="G50"/>
    </row>
    <row r="51" spans="3:7" s="1" customFormat="1" x14ac:dyDescent="0.3">
      <c r="C51" s="46">
        <v>45</v>
      </c>
      <c r="D51" s="44">
        <v>9.4E-2</v>
      </c>
      <c r="G51"/>
    </row>
    <row r="52" spans="3:7" s="1" customFormat="1" x14ac:dyDescent="0.3">
      <c r="C52" s="46">
        <v>46</v>
      </c>
      <c r="D52" s="44">
        <v>9.6000000000000002E-2</v>
      </c>
      <c r="G52"/>
    </row>
    <row r="53" spans="3:7" s="1" customFormat="1" x14ac:dyDescent="0.3">
      <c r="C53" s="46">
        <v>47</v>
      </c>
      <c r="D53" s="44">
        <v>9.8000000000000004E-2</v>
      </c>
      <c r="G53"/>
    </row>
    <row r="54" spans="3:7" s="1" customFormat="1" x14ac:dyDescent="0.3">
      <c r="C54" s="46">
        <v>48</v>
      </c>
      <c r="D54" s="44">
        <v>0.1</v>
      </c>
      <c r="G54"/>
    </row>
    <row r="55" spans="3:7" s="1" customFormat="1" x14ac:dyDescent="0.3">
      <c r="C55" s="46">
        <v>49</v>
      </c>
      <c r="D55" s="44">
        <v>0.10200000000000001</v>
      </c>
      <c r="G55"/>
    </row>
    <row r="56" spans="3:7" s="1" customFormat="1" x14ac:dyDescent="0.3">
      <c r="C56" s="46">
        <v>50</v>
      </c>
      <c r="D56" s="44">
        <v>0.10400000000000001</v>
      </c>
      <c r="G56"/>
    </row>
    <row r="57" spans="3:7" s="1" customFormat="1" x14ac:dyDescent="0.3">
      <c r="C57" s="46">
        <v>51</v>
      </c>
      <c r="D57" s="44">
        <v>0.10600000000000001</v>
      </c>
      <c r="G57"/>
    </row>
    <row r="58" spans="3:7" s="1" customFormat="1" x14ac:dyDescent="0.3">
      <c r="C58" s="46">
        <v>52</v>
      </c>
      <c r="D58" s="44">
        <v>0.10800000000000001</v>
      </c>
      <c r="G58"/>
    </row>
    <row r="59" spans="3:7" s="1" customFormat="1" x14ac:dyDescent="0.3">
      <c r="C59" s="46">
        <v>53</v>
      </c>
      <c r="D59" s="44">
        <v>0.11000000000000001</v>
      </c>
      <c r="G59"/>
    </row>
    <row r="60" spans="3:7" s="1" customFormat="1" x14ac:dyDescent="0.3">
      <c r="C60" s="46">
        <v>54</v>
      </c>
      <c r="D60" s="44">
        <v>0.11200000000000002</v>
      </c>
      <c r="G60"/>
    </row>
    <row r="61" spans="3:7" s="1" customFormat="1" x14ac:dyDescent="0.3">
      <c r="C61" s="46">
        <v>55</v>
      </c>
      <c r="D61" s="44">
        <v>0.115</v>
      </c>
      <c r="G61"/>
    </row>
    <row r="62" spans="3:7" s="1" customFormat="1" x14ac:dyDescent="0.3">
      <c r="C62" s="46">
        <v>56</v>
      </c>
      <c r="D62" s="44">
        <v>0.11700000000000001</v>
      </c>
      <c r="G62"/>
    </row>
    <row r="63" spans="3:7" s="1" customFormat="1" x14ac:dyDescent="0.3">
      <c r="C63" s="46">
        <v>57</v>
      </c>
      <c r="D63" s="44">
        <v>0.11900000000000001</v>
      </c>
      <c r="G63"/>
    </row>
    <row r="64" spans="3:7" s="1" customFormat="1" x14ac:dyDescent="0.3">
      <c r="C64" s="46">
        <v>58</v>
      </c>
      <c r="D64" s="44">
        <v>0.12100000000000001</v>
      </c>
      <c r="G64"/>
    </row>
    <row r="65" spans="3:12" s="1" customFormat="1" x14ac:dyDescent="0.3">
      <c r="C65" s="46">
        <v>59</v>
      </c>
      <c r="D65" s="44">
        <v>0.12300000000000001</v>
      </c>
      <c r="G65"/>
    </row>
    <row r="66" spans="3:12" s="1" customFormat="1" x14ac:dyDescent="0.3">
      <c r="C66" s="46">
        <v>60</v>
      </c>
      <c r="D66" s="4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REGULAR</vt:lpstr>
      <vt:lpstr>CONTRACTUAL</vt:lpstr>
      <vt:lpstr>CONVERTION</vt:lpstr>
      <vt:lpstr>REGULAR!BALANCE_1</vt:lpstr>
      <vt:lpstr>BALANCE_1</vt:lpstr>
      <vt:lpstr>CONTRACTUAL!Print_Titles</vt:lpstr>
      <vt:lpstr>REGULAR!Print_Titles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2022-10-18T08:11:42Z</cp:lastPrinted>
  <dcterms:created xsi:type="dcterms:W3CDTF">2022-10-17T03:06:03Z</dcterms:created>
  <dcterms:modified xsi:type="dcterms:W3CDTF">2022-11-24T06:19:52Z</dcterms:modified>
</cp:coreProperties>
</file>