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LEAVE CARD\SHARED FOLDER\"/>
    </mc:Choice>
  </mc:AlternateContent>
  <xr:revisionPtr revIDLastSave="0" documentId="13_ncr:1_{10CD3214-FF50-4A43-BC87-A10507F154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UTATION OF TERMINAL" sheetId="1" r:id="rId1"/>
    <sheet name="Sheet2" sheetId="6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1" l="1"/>
  <c r="N68" i="1"/>
  <c r="P68" i="1" s="1"/>
  <c r="G66" i="1"/>
  <c r="G67" i="1"/>
  <c r="N66" i="1"/>
  <c r="P66" i="1" s="1"/>
  <c r="N67" i="1"/>
  <c r="P67" i="1" s="1"/>
  <c r="N63" i="1"/>
  <c r="P63" i="1" s="1"/>
  <c r="N64" i="1"/>
  <c r="P64" i="1" s="1"/>
  <c r="N65" i="1"/>
  <c r="P65" i="1" s="1"/>
  <c r="G63" i="1"/>
  <c r="G64" i="1"/>
  <c r="G65" i="1"/>
  <c r="G62" i="1" l="1"/>
  <c r="N62" i="1"/>
  <c r="P62" i="1" s="1"/>
  <c r="G60" i="1"/>
  <c r="G61" i="1"/>
  <c r="N60" i="1"/>
  <c r="P60" i="1" s="1"/>
  <c r="N61" i="1"/>
  <c r="P61" i="1" s="1"/>
  <c r="N59" i="1"/>
  <c r="P59" i="1" s="1"/>
  <c r="G58" i="1"/>
  <c r="G59" i="1"/>
  <c r="N58" i="1"/>
  <c r="P58" i="1" s="1"/>
  <c r="G53" i="1"/>
  <c r="G52" i="1" l="1"/>
  <c r="G54" i="1"/>
  <c r="G55" i="1"/>
  <c r="G56" i="1"/>
  <c r="G57" i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45" i="1" l="1"/>
  <c r="P45" i="1" s="1"/>
  <c r="N44" i="1"/>
  <c r="P44" i="1" s="1"/>
  <c r="N43" i="1"/>
  <c r="P43" i="1" s="1"/>
  <c r="G47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N42" i="1"/>
  <c r="P42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41" i="1" l="1"/>
  <c r="P41" i="1" s="1"/>
  <c r="N40" i="1"/>
  <c r="P40" i="1" s="1"/>
  <c r="N33" i="1" l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29" i="1" l="1"/>
  <c r="P29" i="1" s="1"/>
  <c r="P30" i="1"/>
  <c r="N31" i="1"/>
  <c r="P31" i="1" s="1"/>
  <c r="N32" i="1"/>
  <c r="P32" i="1" s="1"/>
  <c r="N28" i="1"/>
  <c r="P28" i="1" s="1"/>
  <c r="N27" i="1" l="1"/>
  <c r="P27" i="1" s="1"/>
  <c r="N7" i="1" l="1"/>
  <c r="N3" i="1"/>
  <c r="N2" i="1" l="1"/>
  <c r="P2" i="1" s="1"/>
  <c r="P3" i="1"/>
  <c r="N4" i="1"/>
  <c r="P4" i="1" s="1"/>
  <c r="N5" i="1"/>
  <c r="P5" i="1" s="1"/>
  <c r="N6" i="1"/>
  <c r="P6" i="1" s="1"/>
  <c r="P7" i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</calcChain>
</file>

<file path=xl/sharedStrings.xml><?xml version="1.0" encoding="utf-8"?>
<sst xmlns="http://schemas.openxmlformats.org/spreadsheetml/2006/main" count="441" uniqueCount="265">
  <si>
    <t>NO</t>
  </si>
  <si>
    <t>FIRSTNAME</t>
  </si>
  <si>
    <t>LASTNAME</t>
  </si>
  <si>
    <t>POSITION</t>
  </si>
  <si>
    <t>OFFICE</t>
  </si>
  <si>
    <t>MONTHLY SALARY</t>
  </si>
  <si>
    <t>TOTAL LEAVE CREDITS</t>
  </si>
  <si>
    <t>CONSTANT FACTOR</t>
  </si>
  <si>
    <t>TOTAL LEAVE BENEFITS</t>
  </si>
  <si>
    <t>DATE</t>
  </si>
  <si>
    <t>FULLNAME</t>
  </si>
  <si>
    <t>LINDA</t>
  </si>
  <si>
    <t>G</t>
  </si>
  <si>
    <t>BAYBAY</t>
  </si>
  <si>
    <t>CTO/DETAILED CIVIL REGISTRY OFFICE</t>
  </si>
  <si>
    <t>JUDY ANN</t>
  </si>
  <si>
    <t>B</t>
  </si>
  <si>
    <t>ALCANTARA</t>
  </si>
  <si>
    <t>CITY MAYOR'S OFFICE</t>
  </si>
  <si>
    <t>REGINALDO JR.</t>
  </si>
  <si>
    <t>BUNGCASAN</t>
  </si>
  <si>
    <t>TICC-(DETAILED CPDO)</t>
  </si>
  <si>
    <t xml:space="preserve">GRACITA </t>
  </si>
  <si>
    <t>S</t>
  </si>
  <si>
    <t>ALMARAREZ</t>
  </si>
  <si>
    <t>CITY HEALTH OFFICE</t>
  </si>
  <si>
    <t>AMBION</t>
  </si>
  <si>
    <t>PRISCO</t>
  </si>
  <si>
    <t>CITY ENGINEER'S OFFICE</t>
  </si>
  <si>
    <t>DIMAPILIS</t>
  </si>
  <si>
    <t>C</t>
  </si>
  <si>
    <t>ALFREDO</t>
  </si>
  <si>
    <t>BUDGET OFFICE</t>
  </si>
  <si>
    <t>VACATION LEAVE</t>
  </si>
  <si>
    <t>SICK LEAVE</t>
  </si>
  <si>
    <t>GENDER</t>
  </si>
  <si>
    <t>MS</t>
  </si>
  <si>
    <t>MRS</t>
  </si>
  <si>
    <t>MR</t>
  </si>
  <si>
    <t>MIDDLE INITIAL</t>
  </si>
  <si>
    <t>PACITA</t>
  </si>
  <si>
    <t>Z</t>
  </si>
  <si>
    <t>AQUINO</t>
  </si>
  <si>
    <t>MERCED</t>
  </si>
  <si>
    <t>M</t>
  </si>
  <si>
    <t>BAYOT</t>
  </si>
  <si>
    <t>TAGAYTAY OFFICE OF PUBLIC SAFETY</t>
  </si>
  <si>
    <t>11/52021</t>
  </si>
  <si>
    <t>MARIA CORAZON</t>
  </si>
  <si>
    <t>P</t>
  </si>
  <si>
    <t>CABOTE</t>
  </si>
  <si>
    <t>HUMAN REASOURCE MGT. OFFICE</t>
  </si>
  <si>
    <t>NATHANIEL</t>
  </si>
  <si>
    <t>BURGOS</t>
  </si>
  <si>
    <t xml:space="preserve">LOIS ANDREA </t>
  </si>
  <si>
    <t>R</t>
  </si>
  <si>
    <t>PALO</t>
  </si>
  <si>
    <t>CONRADO</t>
  </si>
  <si>
    <t>ELMIDO</t>
  </si>
  <si>
    <t>DELIA</t>
  </si>
  <si>
    <t>D</t>
  </si>
  <si>
    <t>BROQUEZA</t>
  </si>
  <si>
    <t>TEOFILA</t>
  </si>
  <si>
    <t>A</t>
  </si>
  <si>
    <t>PARAS</t>
  </si>
  <si>
    <t>MARCOS NOEL</t>
  </si>
  <si>
    <t>A.</t>
  </si>
  <si>
    <t>CORTEZ</t>
  </si>
  <si>
    <t>CITY ASSESSOR'S OFFICE</t>
  </si>
  <si>
    <t>ROMEO</t>
  </si>
  <si>
    <t>B.</t>
  </si>
  <si>
    <t>MENDOZA</t>
  </si>
  <si>
    <t>TOPS Waste Management</t>
  </si>
  <si>
    <t xml:space="preserve">JUANITA </t>
  </si>
  <si>
    <t>G.</t>
  </si>
  <si>
    <t>ANAY</t>
  </si>
  <si>
    <t>CENRO</t>
  </si>
  <si>
    <t>BELEN</t>
  </si>
  <si>
    <t>C.</t>
  </si>
  <si>
    <t>DE CASTO</t>
  </si>
  <si>
    <t>Security Guard I</t>
  </si>
  <si>
    <t>Mayor's Office</t>
  </si>
  <si>
    <t>SONIA</t>
  </si>
  <si>
    <t>VERGARA</t>
  </si>
  <si>
    <t>CITY TREASURER'S OFFICE</t>
  </si>
  <si>
    <t>EMMA</t>
  </si>
  <si>
    <t>JAVIER</t>
  </si>
  <si>
    <t>MONREAL</t>
  </si>
  <si>
    <t>GREGORIO</t>
  </si>
  <si>
    <t>MONTENEGRO</t>
  </si>
  <si>
    <t>EDWIN</t>
  </si>
  <si>
    <t>D.</t>
  </si>
  <si>
    <t>Administrative Aide I</t>
  </si>
  <si>
    <t>CEO/Parks and Plaza</t>
  </si>
  <si>
    <t>MARIANITO</t>
  </si>
  <si>
    <t>Alexander</t>
  </si>
  <si>
    <t>t.</t>
  </si>
  <si>
    <t>Zaide</t>
  </si>
  <si>
    <t>Executive Asst I</t>
  </si>
  <si>
    <t>JESSICA</t>
  </si>
  <si>
    <t>M.</t>
  </si>
  <si>
    <t>OFFICE OF THE CITY MAYOR</t>
  </si>
  <si>
    <t>ENGR</t>
  </si>
  <si>
    <t>HON</t>
  </si>
  <si>
    <t>DR</t>
  </si>
  <si>
    <t>LASTDAY OF SERVICE</t>
  </si>
  <si>
    <t>LOZAÑES</t>
  </si>
  <si>
    <t>ROLAND ANDREW</t>
  </si>
  <si>
    <t>DE GUZMAN</t>
  </si>
  <si>
    <t>OSPITAL NG TAGAYTAY(DETAILED CHO)</t>
  </si>
  <si>
    <t>4//7/2022</t>
  </si>
  <si>
    <t>VICTOR</t>
  </si>
  <si>
    <t>V</t>
  </si>
  <si>
    <t>DE SAGUN</t>
  </si>
  <si>
    <t>Administrative. Asst. V</t>
  </si>
  <si>
    <t>HERMINIO</t>
  </si>
  <si>
    <t>ROMILLA</t>
  </si>
  <si>
    <t>VICE MAYOR'S OFFICE</t>
  </si>
  <si>
    <t>VILLANUEVA</t>
  </si>
  <si>
    <t>ENRIQUEZ</t>
  </si>
  <si>
    <t>GLORIA</t>
  </si>
  <si>
    <t>O</t>
  </si>
  <si>
    <t>GENERAL SERVICES OFFICE</t>
  </si>
  <si>
    <t>MARIO</t>
  </si>
  <si>
    <t>BORJA</t>
  </si>
  <si>
    <t>GSO/detailed RTC</t>
  </si>
  <si>
    <t>CARLOS</t>
  </si>
  <si>
    <t>J</t>
  </si>
  <si>
    <t>SUNIGA</t>
  </si>
  <si>
    <t>CITY PLANNING &amp;DEVELOPMENT OFFICE</t>
  </si>
  <si>
    <t>MANUEL</t>
  </si>
  <si>
    <t>CATALLA</t>
  </si>
  <si>
    <t>PICNIC GROOVE</t>
  </si>
  <si>
    <t>REYMOND</t>
  </si>
  <si>
    <t>REYVIE</t>
  </si>
  <si>
    <t>E</t>
  </si>
  <si>
    <t>QUILAO</t>
  </si>
  <si>
    <t>LORNA</t>
  </si>
  <si>
    <t>PARRA</t>
  </si>
  <si>
    <t>REMY</t>
  </si>
  <si>
    <t>CARMONA</t>
  </si>
  <si>
    <t>APOLINAR</t>
  </si>
  <si>
    <t>N.</t>
  </si>
  <si>
    <t>COSTANTE</t>
  </si>
  <si>
    <t>December 6,2021</t>
  </si>
  <si>
    <t>Mayor's Office/Detailed at general Services Office</t>
  </si>
  <si>
    <t>HERNANDO</t>
  </si>
  <si>
    <t>BENILDA</t>
  </si>
  <si>
    <t>GALANG</t>
  </si>
  <si>
    <t>JULIET</t>
  </si>
  <si>
    <t>DE CASTRO</t>
  </si>
  <si>
    <t>T</t>
  </si>
  <si>
    <t>LEO ANGELO</t>
  </si>
  <si>
    <t>BATINO</t>
  </si>
  <si>
    <t>CLARO</t>
  </si>
  <si>
    <t>CARLITO</t>
  </si>
  <si>
    <t>MANALO</t>
  </si>
  <si>
    <t>October 25,2020</t>
  </si>
  <si>
    <t>Regular Casual</t>
  </si>
  <si>
    <t>Tagaytay International Conetion Center</t>
  </si>
  <si>
    <t>EDMUNDO</t>
  </si>
  <si>
    <t>CASI</t>
  </si>
  <si>
    <t>Trafic Aide I</t>
  </si>
  <si>
    <t>CUENO</t>
  </si>
  <si>
    <t>February 26,2020</t>
  </si>
  <si>
    <t>ANGCAYA</t>
  </si>
  <si>
    <t>IRENEO</t>
  </si>
  <si>
    <t>January 7,2022</t>
  </si>
  <si>
    <t>Administrative Aide</t>
  </si>
  <si>
    <t>FLOR</t>
  </si>
  <si>
    <t>MELENCIO</t>
  </si>
  <si>
    <t>ALMAREZ</t>
  </si>
  <si>
    <t>December 5,2019</t>
  </si>
  <si>
    <t>Casual Employee</t>
  </si>
  <si>
    <t>PILILLA</t>
  </si>
  <si>
    <t>V.</t>
  </si>
  <si>
    <t>AYCARDO</t>
  </si>
  <si>
    <t>GSO/detailed COA</t>
  </si>
  <si>
    <t>GEMINIANO</t>
  </si>
  <si>
    <t>CAGUITLA</t>
  </si>
  <si>
    <t>FELLO</t>
  </si>
  <si>
    <t>VIRGILIO</t>
  </si>
  <si>
    <t>CATHERINE</t>
  </si>
  <si>
    <t>L</t>
  </si>
  <si>
    <t>City Health Office</t>
  </si>
  <si>
    <t>Dentist II</t>
  </si>
  <si>
    <t>NELSON</t>
  </si>
  <si>
    <t>DANILO</t>
  </si>
  <si>
    <t>CANDELARIA</t>
  </si>
  <si>
    <t>Market Spervisor I</t>
  </si>
  <si>
    <t>ANTONIO</t>
  </si>
  <si>
    <t>PEJI</t>
  </si>
  <si>
    <t>October 17,2022</t>
  </si>
  <si>
    <t xml:space="preserve">   TOPS WASTE detailed at Rescue</t>
  </si>
  <si>
    <t>TERESITA</t>
  </si>
  <si>
    <t>Sambong Elementary</t>
  </si>
  <si>
    <t>AMY LOU</t>
  </si>
  <si>
    <t>MARAÑON</t>
  </si>
  <si>
    <t>June 30.2022</t>
  </si>
  <si>
    <t>LELISA</t>
  </si>
  <si>
    <t>LAZARO</t>
  </si>
  <si>
    <t>SESMA</t>
  </si>
  <si>
    <t>Market Enterprise/detailed at CSU</t>
  </si>
  <si>
    <t>REYES</t>
  </si>
  <si>
    <t>JUANITO</t>
  </si>
  <si>
    <t>CSU Lobby</t>
  </si>
  <si>
    <t>Administrative Assistant V</t>
  </si>
  <si>
    <t>MINA</t>
  </si>
  <si>
    <t>H</t>
  </si>
  <si>
    <t>CAJAS</t>
  </si>
  <si>
    <t>Picnic Grove</t>
  </si>
  <si>
    <t>PICNIC GROVE</t>
  </si>
  <si>
    <t>CITY VICE MAYOR'S OFFICE</t>
  </si>
  <si>
    <t>Revenue Collection Clerk I</t>
  </si>
  <si>
    <t>Engineer I</t>
  </si>
  <si>
    <t>Supervising Administrative Officer</t>
  </si>
  <si>
    <t>Executive Asst. Iv</t>
  </si>
  <si>
    <t>Administrative Asst. I</t>
  </si>
  <si>
    <t>Abc President</t>
  </si>
  <si>
    <t>Sk President</t>
  </si>
  <si>
    <t>Casual</t>
  </si>
  <si>
    <t>Senior Labor &amp;Employment 0Fficer</t>
  </si>
  <si>
    <t>Parking Aide Iv</t>
  </si>
  <si>
    <t>Nurse Iii</t>
  </si>
  <si>
    <t>Planning Officer Iv</t>
  </si>
  <si>
    <t>City Vice Mayor</t>
  </si>
  <si>
    <t>Executive Assistant I</t>
  </si>
  <si>
    <t>City Councilor</t>
  </si>
  <si>
    <t>Admin Aide III</t>
  </si>
  <si>
    <t>Nurse II</t>
  </si>
  <si>
    <t>Administrative Aide III</t>
  </si>
  <si>
    <t>Administrative Asst. II</t>
  </si>
  <si>
    <t>Tax Mapper II</t>
  </si>
  <si>
    <t>Revenue Collection Clerk II</t>
  </si>
  <si>
    <t>Administrative Aide VI</t>
  </si>
  <si>
    <t>City Assessor II</t>
  </si>
  <si>
    <t>Local Legislative Staff Asst. II</t>
  </si>
  <si>
    <t>REMARKS</t>
  </si>
  <si>
    <t>OK</t>
  </si>
  <si>
    <t>City Vice Mayor's Office</t>
  </si>
  <si>
    <t>MARITES</t>
  </si>
  <si>
    <t>ILUSTRISIMO</t>
  </si>
  <si>
    <t>Hotel Operation Specialist</t>
  </si>
  <si>
    <t>Mahogany Hotel</t>
  </si>
  <si>
    <t>JOLINA</t>
  </si>
  <si>
    <t>City Planning &amp; Development Office</t>
  </si>
  <si>
    <t>Administrative Aide III (Clerk I)</t>
  </si>
  <si>
    <t>DONE</t>
  </si>
  <si>
    <t>ESTEBAN</t>
  </si>
  <si>
    <t>City Councilor II</t>
  </si>
  <si>
    <t>Sangguniang Panlungsod</t>
  </si>
  <si>
    <t>BRIGIDA</t>
  </si>
  <si>
    <t>SEPINO</t>
  </si>
  <si>
    <t>Daycare Worker I</t>
  </si>
  <si>
    <t>City Social Welfare Development Office</t>
  </si>
  <si>
    <t>DINAH</t>
  </si>
  <si>
    <t>TORRES</t>
  </si>
  <si>
    <t>Instructor I</t>
  </si>
  <si>
    <t>City College of Tagaytay</t>
  </si>
  <si>
    <t>DEL MUNDO</t>
  </si>
  <si>
    <t>ESTER</t>
  </si>
  <si>
    <t>JUANITA</t>
  </si>
  <si>
    <t>Admin Aide VI</t>
  </si>
  <si>
    <t>City Engineer's Office</t>
  </si>
  <si>
    <t>Draftsman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</si>
</sst>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0000"/>
    <numFmt numFmtId="166" formatCode="[$-409]mmmm\ d\,\ yyyy;@"/>
    <numFmt numFmtId="167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68" formatCode="#,##0.0000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6" formatCode="[$-409]mmmm\ d\,\ yyyy;@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68" totalsRowShown="0" headerRowDxfId="18" dataDxfId="17">
  <autoFilter ref="A1:Q68" xr:uid="{00000000-0009-0000-0100-000001000000}"/>
  <tableColumns count="17">
    <tableColumn id="1" xr3:uid="{00000000-0010-0000-0000-000001000000}" name="NO" dataDxfId="16"/>
    <tableColumn id="2" xr3:uid="{00000000-0010-0000-0000-000002000000}" name="DATE" dataDxfId="15"/>
    <tableColumn id="16" xr3:uid="{00000000-0010-0000-0000-000010000000}" name="GENDER" dataDxfId="14"/>
    <tableColumn id="3" xr3:uid="{00000000-0010-0000-0000-000003000000}" name="FIRSTNAME" dataDxfId="13"/>
    <tableColumn id="4" xr3:uid="{00000000-0010-0000-0000-000004000000}" name="MIDDLE INITIAL" dataDxfId="12"/>
    <tableColumn id="5" xr3:uid="{00000000-0010-0000-0000-000005000000}" name="LASTNAME" dataDxfId="11"/>
    <tableColumn id="6" xr3:uid="{00000000-0010-0000-0000-000006000000}" name="FULLNAME" dataDxfId="10">
      <calculatedColumnFormula>UPPER(IF(Table1[[#This Row],[MIDDLE INITIAL]]="",CONCATENATE(D2,"  ",F2),CONCATENATE(D2," ",LEFT(E2,1),".  ",F2)))</calculatedColumnFormula>
    </tableColumn>
    <tableColumn id="15" xr3:uid="{00000000-0010-0000-0000-00000F000000}" name="LASTDAY OF SERVICE" dataDxfId="9"/>
    <tableColumn id="7" xr3:uid="{00000000-0010-0000-0000-000007000000}" name="POSITION" dataDxfId="8"/>
    <tableColumn id="8" xr3:uid="{00000000-0010-0000-0000-000008000000}" name="OFFICE" dataDxfId="7"/>
    <tableColumn id="9" xr3:uid="{00000000-0010-0000-0000-000009000000}" name="MONTHLY SALARY" dataDxfId="6"/>
    <tableColumn id="14" xr3:uid="{00000000-0010-0000-0000-00000E000000}" name="VACATION LEAVE" dataDxfId="5"/>
    <tableColumn id="13" xr3:uid="{00000000-0010-0000-0000-00000D000000}" name="SICK LEAVE" dataDxfId="4"/>
    <tableColumn id="10" xr3:uid="{00000000-0010-0000-0000-00000A000000}" name="TOTAL LEAVE CREDITS" dataDxfId="3">
      <calculatedColumnFormula>SUM(Table1[[#This Row],[VACATION LEAVE]:[SICK LEAVE]])</calculatedColumnFormula>
    </tableColumn>
    <tableColumn id="11" xr3:uid="{00000000-0010-0000-0000-00000B000000}" name="CONSTANT FACTOR" dataDxfId="2"/>
    <tableColumn id="12" xr3:uid="{00000000-0010-0000-0000-00000C000000}" name="TOTAL LEAVE BENEFITS" dataDxfId="1">
      <calculatedColumnFormula>PRODUCT(K2,N2,O2)</calculatedColumnFormula>
    </tableColumn>
    <tableColumn id="17" xr3:uid="{2FFF8905-FEE3-4A61-9B86-0D4B9755DDDB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68"/>
  <sheetViews>
    <sheetView tabSelected="1" topLeftCell="A58" zoomScale="118" zoomScaleNormal="118" workbookViewId="0">
      <selection activeCell="F77" sqref="F77"/>
    </sheetView>
  </sheetViews>
  <sheetFormatPr defaultRowHeight="14.4" x14ac:dyDescent="0.3"/>
  <cols>
    <col min="1" max="1" width="6" customWidth="1"/>
    <col min="2" max="3" width="16.44140625" style="9" customWidth="1"/>
    <col min="4" max="6" width="29.44140625" style="9" customWidth="1"/>
    <col min="7" max="8" width="31.44140625" customWidth="1"/>
    <col min="9" max="9" width="36.5546875" customWidth="1"/>
    <col min="10" max="10" width="44.109375" customWidth="1"/>
    <col min="11" max="13" width="31.88671875" customWidth="1"/>
    <col min="14" max="14" width="22.88671875" customWidth="1"/>
    <col min="15" max="15" width="24.88671875" customWidth="1"/>
    <col min="16" max="16" width="23.109375" customWidth="1"/>
    <col min="17" max="17" width="17.88671875" customWidth="1"/>
  </cols>
  <sheetData>
    <row r="1" spans="1:17" s="11" customFormat="1" x14ac:dyDescent="0.3">
      <c r="A1" s="5" t="s">
        <v>0</v>
      </c>
      <c r="B1" s="5" t="s">
        <v>9</v>
      </c>
      <c r="C1" s="5" t="s">
        <v>35</v>
      </c>
      <c r="D1" s="5" t="s">
        <v>1</v>
      </c>
      <c r="E1" s="5" t="s">
        <v>39</v>
      </c>
      <c r="F1" s="5" t="s">
        <v>2</v>
      </c>
      <c r="G1" s="5" t="s">
        <v>10</v>
      </c>
      <c r="H1" s="5" t="s">
        <v>105</v>
      </c>
      <c r="I1" s="5" t="s">
        <v>3</v>
      </c>
      <c r="J1" s="5" t="s">
        <v>4</v>
      </c>
      <c r="K1" s="5" t="s">
        <v>5</v>
      </c>
      <c r="L1" s="5" t="s">
        <v>33</v>
      </c>
      <c r="M1" s="5" t="s">
        <v>34</v>
      </c>
      <c r="N1" s="5" t="s">
        <v>6</v>
      </c>
      <c r="O1" s="5" t="s">
        <v>7</v>
      </c>
      <c r="P1" s="5" t="s">
        <v>8</v>
      </c>
      <c r="Q1" s="13" t="s">
        <v>237</v>
      </c>
    </row>
    <row r="2" spans="1:17" x14ac:dyDescent="0.3">
      <c r="A2" s="1">
        <v>1</v>
      </c>
      <c r="B2" s="10">
        <v>44433</v>
      </c>
      <c r="C2" s="6" t="s">
        <v>37</v>
      </c>
      <c r="D2" s="6" t="s">
        <v>11</v>
      </c>
      <c r="E2" s="6" t="s">
        <v>12</v>
      </c>
      <c r="F2" s="6" t="s">
        <v>13</v>
      </c>
      <c r="G2" s="6" t="str">
        <f>UPPER(IF(Table1[[#This Row],[MIDDLE INITIAL]]="",CONCATENATE(D2,"  ",F2),CONCATENATE(D2," ",LEFT(E2,1),".  ",F2)))</f>
        <v>LINDA G.  BAYBAY</v>
      </c>
      <c r="H2" s="7"/>
      <c r="I2" s="6" t="s">
        <v>213</v>
      </c>
      <c r="J2" s="6" t="s">
        <v>14</v>
      </c>
      <c r="K2" s="2">
        <v>14623</v>
      </c>
      <c r="L2" s="12">
        <v>139.47499999999999</v>
      </c>
      <c r="M2" s="3">
        <v>0</v>
      </c>
      <c r="N2" s="3">
        <f>SUM(Table1[[#This Row],[VACATION LEAVE]:[SICK LEAVE]])</f>
        <v>139.47499999999999</v>
      </c>
      <c r="O2" s="4">
        <v>4.8192699999999998E-2</v>
      </c>
      <c r="P2" s="2">
        <f t="shared" ref="P2:P26" si="0">PRODUCT(K2,N2,O2)</f>
        <v>98291.080321647489</v>
      </c>
      <c r="Q2" s="1"/>
    </row>
    <row r="3" spans="1:17" x14ac:dyDescent="0.3">
      <c r="A3" s="1">
        <v>2</v>
      </c>
      <c r="B3" s="10">
        <v>44440</v>
      </c>
      <c r="C3" s="6" t="s">
        <v>36</v>
      </c>
      <c r="D3" s="6" t="s">
        <v>15</v>
      </c>
      <c r="E3" s="6" t="s">
        <v>16</v>
      </c>
      <c r="F3" s="6" t="s">
        <v>17</v>
      </c>
      <c r="G3" s="6" t="str">
        <f>UPPER(IF(Table1[[#This Row],[MIDDLE INITIAL]]="",CONCATENATE(D3,"  ",F3),CONCATENATE(D3," ",LEFT(E3,1),".  ",F3)))</f>
        <v>JUDY ANN B.  ALCANTARA</v>
      </c>
      <c r="H3" s="7"/>
      <c r="I3" s="6" t="s">
        <v>228</v>
      </c>
      <c r="J3" s="6" t="s">
        <v>18</v>
      </c>
      <c r="K3" s="2">
        <v>12893</v>
      </c>
      <c r="L3" s="12">
        <v>29.472999999999999</v>
      </c>
      <c r="M3" s="3">
        <v>62.25</v>
      </c>
      <c r="N3" s="3">
        <f>SUM(Table1[[#This Row],[VACATION LEAVE]:[SICK LEAVE]])</f>
        <v>91.722999999999999</v>
      </c>
      <c r="O3" s="4">
        <v>4.8192699999999998E-2</v>
      </c>
      <c r="P3" s="2">
        <f t="shared" si="0"/>
        <v>56991.946731935299</v>
      </c>
      <c r="Q3" s="1"/>
    </row>
    <row r="4" spans="1:17" x14ac:dyDescent="0.3">
      <c r="A4" s="1">
        <v>3</v>
      </c>
      <c r="B4" s="10">
        <v>44440</v>
      </c>
      <c r="C4" s="6" t="s">
        <v>38</v>
      </c>
      <c r="D4" s="6" t="s">
        <v>19</v>
      </c>
      <c r="E4" s="6" t="s">
        <v>16</v>
      </c>
      <c r="F4" s="6" t="s">
        <v>20</v>
      </c>
      <c r="G4" s="6" t="str">
        <f>UPPER(IF(Table1[[#This Row],[MIDDLE INITIAL]]="",CONCATENATE(D4,"  ",F4),CONCATENATE(D4," ",LEFT(E4,1),".  ",F4)))</f>
        <v>REGINALDO JR. B.  BUNGCASAN</v>
      </c>
      <c r="H4" s="7"/>
      <c r="I4" s="6" t="s">
        <v>228</v>
      </c>
      <c r="J4" s="8" t="s">
        <v>21</v>
      </c>
      <c r="K4" s="2">
        <v>12893</v>
      </c>
      <c r="L4" s="12">
        <v>1.663</v>
      </c>
      <c r="M4" s="3">
        <v>55.207999999999998</v>
      </c>
      <c r="N4" s="3">
        <f>SUM(Table1[[#This Row],[VACATION LEAVE]:[SICK LEAVE]])</f>
        <v>56.870999999999995</v>
      </c>
      <c r="O4" s="4">
        <v>4.8192699999999998E-2</v>
      </c>
      <c r="P4" s="2">
        <f t="shared" si="0"/>
        <v>35336.709468638095</v>
      </c>
      <c r="Q4" s="1"/>
    </row>
    <row r="5" spans="1:17" x14ac:dyDescent="0.3">
      <c r="A5" s="1">
        <v>4</v>
      </c>
      <c r="B5" s="10">
        <v>44440</v>
      </c>
      <c r="C5" s="6" t="s">
        <v>37</v>
      </c>
      <c r="D5" s="6" t="s">
        <v>22</v>
      </c>
      <c r="E5" s="6" t="s">
        <v>23</v>
      </c>
      <c r="F5" s="6" t="s">
        <v>24</v>
      </c>
      <c r="G5" s="6" t="str">
        <f>UPPER(IF(Table1[[#This Row],[MIDDLE INITIAL]]="",CONCATENATE(D5,"  ",F5),CONCATENATE(D5," ",LEFT(E5,1),".  ",F5)))</f>
        <v>GRACITA  S.  ALMARAREZ</v>
      </c>
      <c r="H5" s="7"/>
      <c r="I5" s="6" t="s">
        <v>229</v>
      </c>
      <c r="J5" s="6" t="s">
        <v>25</v>
      </c>
      <c r="K5" s="2">
        <v>32255</v>
      </c>
      <c r="L5" s="12">
        <v>428.40499999999997</v>
      </c>
      <c r="M5" s="3">
        <v>0</v>
      </c>
      <c r="N5" s="3">
        <f>SUM(Table1[[#This Row],[VACATION LEAVE]:[SICK LEAVE]])</f>
        <v>428.40499999999997</v>
      </c>
      <c r="O5" s="4">
        <v>4.8192699999999998E-2</v>
      </c>
      <c r="P5" s="2">
        <f t="shared" si="0"/>
        <v>665936.52497109235</v>
      </c>
      <c r="Q5" s="1"/>
    </row>
    <row r="6" spans="1:17" x14ac:dyDescent="0.3">
      <c r="A6" s="1">
        <v>5</v>
      </c>
      <c r="B6" s="10">
        <v>44440</v>
      </c>
      <c r="C6" s="6" t="s">
        <v>38</v>
      </c>
      <c r="D6" s="6" t="s">
        <v>26</v>
      </c>
      <c r="E6" s="6" t="s">
        <v>12</v>
      </c>
      <c r="F6" s="6" t="s">
        <v>27</v>
      </c>
      <c r="G6" s="6" t="str">
        <f>UPPER(IF(Table1[[#This Row],[MIDDLE INITIAL]]="",CONCATENATE(D6,"  ",F6),CONCATENATE(D6," ",LEFT(E6,1),".  ",F6)))</f>
        <v>AMBION G.  PRISCO</v>
      </c>
      <c r="H6" s="7"/>
      <c r="I6" s="6" t="s">
        <v>214</v>
      </c>
      <c r="J6" s="6" t="s">
        <v>28</v>
      </c>
      <c r="K6" s="2">
        <v>25019</v>
      </c>
      <c r="L6" s="12">
        <v>147.26400000000001</v>
      </c>
      <c r="M6" s="3">
        <v>0</v>
      </c>
      <c r="N6" s="3">
        <f>SUM(Table1[[#This Row],[VACATION LEAVE]:[SICK LEAVE]])</f>
        <v>147.26400000000001</v>
      </c>
      <c r="O6" s="4">
        <v>4.8192699999999998E-2</v>
      </c>
      <c r="P6" s="2">
        <f t="shared" si="0"/>
        <v>177561.08826568321</v>
      </c>
      <c r="Q6" s="1"/>
    </row>
    <row r="7" spans="1:17" x14ac:dyDescent="0.3">
      <c r="A7" s="1">
        <v>6</v>
      </c>
      <c r="B7" s="10">
        <v>44454</v>
      </c>
      <c r="C7" s="6" t="s">
        <v>38</v>
      </c>
      <c r="D7" s="6" t="s">
        <v>31</v>
      </c>
      <c r="E7" s="6" t="s">
        <v>30</v>
      </c>
      <c r="F7" s="6" t="s">
        <v>29</v>
      </c>
      <c r="G7" s="6" t="str">
        <f>UPPER(IF(Table1[[#This Row],[MIDDLE INITIAL]]="",CONCATENATE(D7,"  ",F7),CONCATENATE(D7," ",LEFT(E7,1),".  ",F7)))</f>
        <v>ALFREDO C.  DIMAPILIS</v>
      </c>
      <c r="H7" s="7"/>
      <c r="I7" s="6" t="s">
        <v>215</v>
      </c>
      <c r="J7" s="6" t="s">
        <v>32</v>
      </c>
      <c r="K7" s="2">
        <v>64994</v>
      </c>
      <c r="L7" s="12">
        <v>290.08</v>
      </c>
      <c r="M7" s="3">
        <v>453.97399999999999</v>
      </c>
      <c r="N7" s="3">
        <f>SUM(Table1[[#This Row],[VACATION LEAVE]:[SICK LEAVE]])</f>
        <v>744.05399999999997</v>
      </c>
      <c r="O7" s="4">
        <v>4.8192699999999998E-2</v>
      </c>
      <c r="P7" s="2">
        <f t="shared" si="0"/>
        <v>2330552.9805497653</v>
      </c>
      <c r="Q7" s="1"/>
    </row>
    <row r="8" spans="1:17" x14ac:dyDescent="0.3">
      <c r="A8" s="1">
        <v>7</v>
      </c>
      <c r="B8" s="10">
        <v>44483</v>
      </c>
      <c r="C8" s="6" t="s">
        <v>37</v>
      </c>
      <c r="D8" s="6" t="s">
        <v>40</v>
      </c>
      <c r="E8" s="6" t="s">
        <v>41</v>
      </c>
      <c r="F8" s="6" t="s">
        <v>42</v>
      </c>
      <c r="G8" s="6" t="str">
        <f>UPPER(IF(Table1[[#This Row],[MIDDLE INITIAL]]="",CONCATENATE(D8,"  ",F8),CONCATENATE(D8," ",LEFT(E8,1),".  ",F8)))</f>
        <v>PACITA Z.  AQUINO</v>
      </c>
      <c r="H8" s="7"/>
      <c r="I8" s="6" t="s">
        <v>216</v>
      </c>
      <c r="J8" s="6" t="s">
        <v>145</v>
      </c>
      <c r="K8" s="2">
        <v>64994</v>
      </c>
      <c r="L8" s="12">
        <v>84.957999999999998</v>
      </c>
      <c r="M8" s="3">
        <v>119.958</v>
      </c>
      <c r="N8" s="3">
        <f>SUM(Table1[[#This Row],[VACATION LEAVE]:[SICK LEAVE]])</f>
        <v>204.916</v>
      </c>
      <c r="O8" s="4">
        <v>4.8192699999999998E-2</v>
      </c>
      <c r="P8" s="2">
        <f t="shared" si="0"/>
        <v>641845.34262612078</v>
      </c>
      <c r="Q8" s="1"/>
    </row>
    <row r="9" spans="1:17" x14ac:dyDescent="0.3">
      <c r="A9" s="1">
        <v>8</v>
      </c>
      <c r="B9" s="10">
        <v>44483</v>
      </c>
      <c r="C9" s="6" t="s">
        <v>37</v>
      </c>
      <c r="D9" s="6" t="s">
        <v>43</v>
      </c>
      <c r="E9" s="6" t="s">
        <v>44</v>
      </c>
      <c r="F9" s="6" t="s">
        <v>45</v>
      </c>
      <c r="G9" s="6" t="str">
        <f>UPPER(IF(Table1[[#This Row],[MIDDLE INITIAL]]="",CONCATENATE(D9,"  ",F9),CONCATENATE(D9," ",LEFT(E9,1),".  ",F9)))</f>
        <v>MERCED M.  BAYOT</v>
      </c>
      <c r="H9" s="7"/>
      <c r="I9" s="6" t="s">
        <v>230</v>
      </c>
      <c r="J9" s="6" t="s">
        <v>46</v>
      </c>
      <c r="K9" s="2">
        <v>12893</v>
      </c>
      <c r="L9" s="12">
        <v>65.537000000000006</v>
      </c>
      <c r="M9" s="3">
        <v>258.75</v>
      </c>
      <c r="N9" s="3">
        <f>SUM(Table1[[#This Row],[VACATION LEAVE]:[SICK LEAVE]])</f>
        <v>324.28700000000003</v>
      </c>
      <c r="O9" s="4">
        <v>4.8192699999999998E-2</v>
      </c>
      <c r="P9" s="2">
        <f t="shared" si="0"/>
        <v>201495.23489047572</v>
      </c>
      <c r="Q9" s="1"/>
    </row>
    <row r="10" spans="1:17" x14ac:dyDescent="0.3">
      <c r="A10" s="1">
        <v>9</v>
      </c>
      <c r="B10" s="6" t="s">
        <v>47</v>
      </c>
      <c r="C10" s="6" t="s">
        <v>37</v>
      </c>
      <c r="D10" s="6" t="s">
        <v>48</v>
      </c>
      <c r="E10" s="6" t="s">
        <v>49</v>
      </c>
      <c r="F10" s="6" t="s">
        <v>50</v>
      </c>
      <c r="G10" s="6" t="str">
        <f>UPPER(IF(Table1[[#This Row],[MIDDLE INITIAL]]="",CONCATENATE(D10,"  ",F10),CONCATENATE(D10," ",LEFT(E10,1),".  ",F10)))</f>
        <v>MARIA CORAZON P.  CABOTE</v>
      </c>
      <c r="H10" s="7"/>
      <c r="I10" s="6" t="s">
        <v>217</v>
      </c>
      <c r="J10" s="6" t="s">
        <v>51</v>
      </c>
      <c r="K10" s="2">
        <v>16320</v>
      </c>
      <c r="L10" s="12">
        <v>18.795999999999999</v>
      </c>
      <c r="M10" s="3"/>
      <c r="N10" s="3">
        <f>SUM(Table1[[#This Row],[VACATION LEAVE]:[SICK LEAVE]])</f>
        <v>18.795999999999999</v>
      </c>
      <c r="O10" s="4">
        <v>4.8192699999999998E-2</v>
      </c>
      <c r="P10" s="2">
        <f t="shared" si="0"/>
        <v>14783.145423743998</v>
      </c>
      <c r="Q10" s="1"/>
    </row>
    <row r="11" spans="1:17" x14ac:dyDescent="0.3">
      <c r="A11" s="1">
        <v>10</v>
      </c>
      <c r="B11" s="10">
        <v>44508</v>
      </c>
      <c r="C11" s="6" t="s">
        <v>103</v>
      </c>
      <c r="D11" s="6" t="s">
        <v>52</v>
      </c>
      <c r="E11" s="6" t="s">
        <v>16</v>
      </c>
      <c r="F11" s="6" t="s">
        <v>53</v>
      </c>
      <c r="G11" s="6" t="str">
        <f>UPPER(IF(Table1[[#This Row],[MIDDLE INITIAL]]="",CONCATENATE(D11,"  ",F11),CONCATENATE(D11," ",LEFT(E11,1),".  ",F11)))</f>
        <v>NATHANIEL B.  BURGOS</v>
      </c>
      <c r="H11" s="7"/>
      <c r="I11" s="6" t="s">
        <v>218</v>
      </c>
      <c r="J11" s="6" t="s">
        <v>250</v>
      </c>
      <c r="K11" s="2">
        <v>93942</v>
      </c>
      <c r="L11" s="12">
        <v>22</v>
      </c>
      <c r="M11" s="3">
        <v>22</v>
      </c>
      <c r="N11" s="3">
        <f>SUM(Table1[[#This Row],[VACATION LEAVE]:[SICK LEAVE]])</f>
        <v>44</v>
      </c>
      <c r="O11" s="4">
        <v>4.8192699999999998E-2</v>
      </c>
      <c r="P11" s="2">
        <f t="shared" si="0"/>
        <v>199202.01942959998</v>
      </c>
      <c r="Q11" s="1"/>
    </row>
    <row r="12" spans="1:17" x14ac:dyDescent="0.3">
      <c r="A12" s="1">
        <v>11</v>
      </c>
      <c r="B12" s="10">
        <v>44508</v>
      </c>
      <c r="C12" s="6" t="s">
        <v>103</v>
      </c>
      <c r="D12" s="6" t="s">
        <v>54</v>
      </c>
      <c r="E12" s="6" t="s">
        <v>55</v>
      </c>
      <c r="F12" s="6" t="s">
        <v>56</v>
      </c>
      <c r="G12" s="6" t="str">
        <f>UPPER(IF(Table1[[#This Row],[MIDDLE INITIAL]]="",CONCATENATE(D12,"  ",F12),CONCATENATE(D12," ",LEFT(E12,1),".  ",F12)))</f>
        <v>LOIS ANDREA  R.  PALO</v>
      </c>
      <c r="H12" s="7"/>
      <c r="I12" s="6" t="s">
        <v>219</v>
      </c>
      <c r="J12" s="6" t="s">
        <v>250</v>
      </c>
      <c r="K12" s="2">
        <v>93942</v>
      </c>
      <c r="L12" s="12">
        <v>26.875</v>
      </c>
      <c r="M12" s="3">
        <v>26.875</v>
      </c>
      <c r="N12" s="3">
        <f>SUM(Table1[[#This Row],[VACATION LEAVE]:[SICK LEAVE]])</f>
        <v>53.75</v>
      </c>
      <c r="O12" s="4">
        <v>4.8192699999999998E-2</v>
      </c>
      <c r="P12" s="2">
        <f t="shared" si="0"/>
        <v>243343.37600774999</v>
      </c>
      <c r="Q12" s="1"/>
    </row>
    <row r="13" spans="1:17" x14ac:dyDescent="0.3">
      <c r="A13" s="1">
        <v>12</v>
      </c>
      <c r="B13" s="10">
        <v>44519</v>
      </c>
      <c r="C13" s="6" t="s">
        <v>38</v>
      </c>
      <c r="D13" s="6" t="s">
        <v>57</v>
      </c>
      <c r="E13" s="6"/>
      <c r="F13" s="6" t="s">
        <v>58</v>
      </c>
      <c r="G13" s="6" t="str">
        <f>UPPER(IF(Table1[[#This Row],[MIDDLE INITIAL]]="",CONCATENATE(D13,"  ",F13),CONCATENATE(D13," ",LEFT(E13,1),".  ",F13)))</f>
        <v>CONRADO  ELMIDO</v>
      </c>
      <c r="H13" s="7"/>
      <c r="I13" s="6" t="s">
        <v>220</v>
      </c>
      <c r="J13" s="6" t="s">
        <v>250</v>
      </c>
      <c r="K13" s="2">
        <v>11374</v>
      </c>
      <c r="L13" s="12">
        <v>41.375</v>
      </c>
      <c r="M13" s="3">
        <v>56.375</v>
      </c>
      <c r="N13" s="3">
        <f>SUM(Table1[[#This Row],[VACATION LEAVE]:[SICK LEAVE]])</f>
        <v>97.75</v>
      </c>
      <c r="O13" s="4">
        <v>4.8192699999999998E-2</v>
      </c>
      <c r="P13" s="2">
        <f t="shared" si="0"/>
        <v>53581.053497950001</v>
      </c>
      <c r="Q13" s="1"/>
    </row>
    <row r="14" spans="1:17" x14ac:dyDescent="0.3">
      <c r="A14" s="1">
        <v>13</v>
      </c>
      <c r="B14" s="10">
        <v>44525</v>
      </c>
      <c r="C14" s="6" t="s">
        <v>37</v>
      </c>
      <c r="D14" s="6" t="s">
        <v>59</v>
      </c>
      <c r="E14" s="6" t="s">
        <v>60</v>
      </c>
      <c r="F14" s="6" t="s">
        <v>61</v>
      </c>
      <c r="G14" s="6" t="str">
        <f>UPPER(IF(Table1[[#This Row],[MIDDLE INITIAL]]="",CONCATENATE(D14,"  ",F14),CONCATENATE(D14," ",LEFT(E14,1),".  ",F14)))</f>
        <v>DELIA D.  BROQUEZA</v>
      </c>
      <c r="H14" s="7"/>
      <c r="I14" s="6" t="s">
        <v>221</v>
      </c>
      <c r="J14" s="6" t="s">
        <v>18</v>
      </c>
      <c r="K14" s="2">
        <v>8713</v>
      </c>
      <c r="L14" s="12">
        <v>43.15</v>
      </c>
      <c r="M14" s="3">
        <v>75.8</v>
      </c>
      <c r="N14" s="3">
        <f>SUM(Table1[[#This Row],[VACATION LEAVE]:[SICK LEAVE]])</f>
        <v>118.94999999999999</v>
      </c>
      <c r="O14" s="4">
        <v>4.7808700000000003E-2</v>
      </c>
      <c r="P14" s="2">
        <f t="shared" si="0"/>
        <v>49549.479308744994</v>
      </c>
      <c r="Q14" s="1"/>
    </row>
    <row r="15" spans="1:17" x14ac:dyDescent="0.3">
      <c r="A15" s="1">
        <v>14</v>
      </c>
      <c r="B15" s="10">
        <v>44532</v>
      </c>
      <c r="C15" s="6" t="s">
        <v>37</v>
      </c>
      <c r="D15" s="6" t="s">
        <v>62</v>
      </c>
      <c r="E15" s="6" t="s">
        <v>63</v>
      </c>
      <c r="F15" s="6" t="s">
        <v>64</v>
      </c>
      <c r="G15" s="6" t="str">
        <f>UPPER(IF(Table1[[#This Row],[MIDDLE INITIAL]]="",CONCATENATE(D15,"  ",F15),CONCATENATE(D15," ",LEFT(E15,1),".  ",F15)))</f>
        <v>TEOFILA A.  PARAS</v>
      </c>
      <c r="H15" s="7"/>
      <c r="I15" s="6" t="s">
        <v>231</v>
      </c>
      <c r="J15" s="6" t="s">
        <v>28</v>
      </c>
      <c r="K15" s="2">
        <v>17338</v>
      </c>
      <c r="L15" s="12">
        <v>59.253</v>
      </c>
      <c r="M15" s="3">
        <v>99.167000000000002</v>
      </c>
      <c r="N15" s="3">
        <f>SUM(Table1[[#This Row],[VACATION LEAVE]:[SICK LEAVE]])</f>
        <v>158.42000000000002</v>
      </c>
      <c r="O15" s="4">
        <v>4.8192699999999998E-2</v>
      </c>
      <c r="P15" s="2">
        <f t="shared" si="0"/>
        <v>132370.21246449201</v>
      </c>
      <c r="Q15" s="1"/>
    </row>
    <row r="16" spans="1:17" x14ac:dyDescent="0.3">
      <c r="A16" s="1">
        <v>15</v>
      </c>
      <c r="B16" s="10">
        <v>44532</v>
      </c>
      <c r="C16" s="6" t="s">
        <v>38</v>
      </c>
      <c r="D16" s="6" t="s">
        <v>65</v>
      </c>
      <c r="E16" s="6" t="s">
        <v>66</v>
      </c>
      <c r="F16" s="6" t="s">
        <v>67</v>
      </c>
      <c r="G16" s="6" t="str">
        <f>UPPER(IF(Table1[[#This Row],[MIDDLE INITIAL]]="",CONCATENATE(D16,"  ",F16),CONCATENATE(D16," ",LEFT(E16,1),".  ",F16)))</f>
        <v>MARCOS NOEL A.  CORTEZ</v>
      </c>
      <c r="H16" s="7"/>
      <c r="I16" s="6" t="s">
        <v>232</v>
      </c>
      <c r="J16" s="6" t="s">
        <v>68</v>
      </c>
      <c r="K16" s="2">
        <v>32255</v>
      </c>
      <c r="L16" s="12">
        <v>16.257999999999999</v>
      </c>
      <c r="M16" s="3">
        <v>198.73699999999999</v>
      </c>
      <c r="N16" s="3">
        <f>SUM(Table1[[#This Row],[VACATION LEAVE]:[SICK LEAVE]])</f>
        <v>214.995</v>
      </c>
      <c r="O16" s="4">
        <v>4.8192699999999998E-2</v>
      </c>
      <c r="P16" s="2">
        <f t="shared" si="0"/>
        <v>334200.16849980754</v>
      </c>
      <c r="Q16" s="1"/>
    </row>
    <row r="17" spans="1:17" x14ac:dyDescent="0.3">
      <c r="A17" s="1">
        <v>16</v>
      </c>
      <c r="B17" s="10">
        <v>44586</v>
      </c>
      <c r="C17" s="6" t="s">
        <v>38</v>
      </c>
      <c r="D17" s="6" t="s">
        <v>69</v>
      </c>
      <c r="E17" s="6" t="s">
        <v>70</v>
      </c>
      <c r="F17" s="6" t="s">
        <v>71</v>
      </c>
      <c r="G17" s="6" t="str">
        <f>UPPER(IF(Table1[[#This Row],[MIDDLE INITIAL]]="",CONCATENATE(D17,"  ",F17),CONCATENATE(D17," ",LEFT(E17,1),".  ",F17)))</f>
        <v>ROMEO B.  MENDOZA</v>
      </c>
      <c r="H17" s="7"/>
      <c r="I17" s="6" t="s">
        <v>222</v>
      </c>
      <c r="J17" s="6" t="s">
        <v>72</v>
      </c>
      <c r="K17" s="2">
        <v>16320</v>
      </c>
      <c r="L17" s="12">
        <v>42.085999999999999</v>
      </c>
      <c r="M17" s="3">
        <v>153.75</v>
      </c>
      <c r="N17" s="3">
        <f>SUM(Table1[[#This Row],[VACATION LEAVE]:[SICK LEAVE]])</f>
        <v>195.83600000000001</v>
      </c>
      <c r="O17" s="4">
        <v>4.8192699999999998E-2</v>
      </c>
      <c r="P17" s="2">
        <f t="shared" si="0"/>
        <v>154025.966546304</v>
      </c>
      <c r="Q17" s="1"/>
    </row>
    <row r="18" spans="1:17" x14ac:dyDescent="0.3">
      <c r="A18" s="1">
        <v>17</v>
      </c>
      <c r="B18" s="10">
        <v>44595</v>
      </c>
      <c r="C18" s="6" t="s">
        <v>37</v>
      </c>
      <c r="D18" s="6" t="s">
        <v>73</v>
      </c>
      <c r="E18" s="6" t="s">
        <v>74</v>
      </c>
      <c r="F18" s="6" t="s">
        <v>75</v>
      </c>
      <c r="G18" s="6" t="str">
        <f>UPPER(IF(Table1[[#This Row],[MIDDLE INITIAL]]="",CONCATENATE(D18,"  ",F18),CONCATENATE(D18," ",LEFT(E18,1),".  ",F18)))</f>
        <v>JUANITA  G.  ANAY</v>
      </c>
      <c r="H18" s="7"/>
      <c r="I18" s="6" t="s">
        <v>220</v>
      </c>
      <c r="J18" s="6" t="s">
        <v>76</v>
      </c>
      <c r="K18" s="2">
        <v>11374</v>
      </c>
      <c r="L18" s="12">
        <v>21.792000000000002</v>
      </c>
      <c r="M18" s="3">
        <v>24.542000000000002</v>
      </c>
      <c r="N18" s="3">
        <f>SUM(Table1[[#This Row],[VACATION LEAVE]:[SICK LEAVE]])</f>
        <v>46.334000000000003</v>
      </c>
      <c r="O18" s="4">
        <v>4.8192699999999998E-2</v>
      </c>
      <c r="P18" s="2">
        <f t="shared" si="0"/>
        <v>25397.693429913204</v>
      </c>
      <c r="Q18" s="1"/>
    </row>
    <row r="19" spans="1:17" x14ac:dyDescent="0.3">
      <c r="A19" s="1">
        <v>18</v>
      </c>
      <c r="B19" s="10">
        <v>44595</v>
      </c>
      <c r="C19" s="6" t="s">
        <v>36</v>
      </c>
      <c r="D19" s="6" t="s">
        <v>77</v>
      </c>
      <c r="E19" s="6" t="s">
        <v>78</v>
      </c>
      <c r="F19" s="6" t="s">
        <v>79</v>
      </c>
      <c r="G19" s="6" t="str">
        <f>UPPER(IF(Table1[[#This Row],[MIDDLE INITIAL]]="",CONCATENATE(D19,"  ",F19),CONCATENATE(D19," ",LEFT(E19,1),".  ",F19)))</f>
        <v>BELEN C.  DE CASTO</v>
      </c>
      <c r="H19" s="7"/>
      <c r="I19" s="6" t="s">
        <v>80</v>
      </c>
      <c r="J19" s="6" t="s">
        <v>81</v>
      </c>
      <c r="K19" s="2">
        <v>12463</v>
      </c>
      <c r="L19" s="12">
        <v>111.77500000000001</v>
      </c>
      <c r="M19" s="3">
        <v>84.284999999999997</v>
      </c>
      <c r="N19" s="3">
        <f>SUM(Table1[[#This Row],[VACATION LEAVE]:[SICK LEAVE]])</f>
        <v>196.06</v>
      </c>
      <c r="O19" s="4">
        <v>4.8192699999999998E-2</v>
      </c>
      <c r="P19" s="2">
        <f t="shared" si="0"/>
        <v>117758.65907680601</v>
      </c>
      <c r="Q19" s="1"/>
    </row>
    <row r="20" spans="1:17" x14ac:dyDescent="0.3">
      <c r="A20" s="1">
        <v>19</v>
      </c>
      <c r="B20" s="10">
        <v>43868</v>
      </c>
      <c r="C20" s="6" t="s">
        <v>37</v>
      </c>
      <c r="D20" s="6" t="s">
        <v>82</v>
      </c>
      <c r="E20" s="6" t="s">
        <v>66</v>
      </c>
      <c r="F20" s="6" t="s">
        <v>83</v>
      </c>
      <c r="G20" s="6" t="str">
        <f>UPPER(IF(Table1[[#This Row],[MIDDLE INITIAL]]="",CONCATENATE(D20,"  ",F20),CONCATENATE(D20," ",LEFT(E20,1),".  ",F20)))</f>
        <v>SONIA A.  VERGARA</v>
      </c>
      <c r="H20" s="7"/>
      <c r="I20" s="6" t="s">
        <v>233</v>
      </c>
      <c r="J20" s="6" t="s">
        <v>84</v>
      </c>
      <c r="K20" s="2">
        <v>12394</v>
      </c>
      <c r="L20" s="12">
        <v>0</v>
      </c>
      <c r="M20" s="3">
        <v>56.667000000000002</v>
      </c>
      <c r="N20" s="3">
        <f>SUM(Table1[[#This Row],[VACATION LEAVE]:[SICK LEAVE]])</f>
        <v>56.667000000000002</v>
      </c>
      <c r="O20" s="4">
        <v>4.8192699999999998E-2</v>
      </c>
      <c r="P20" s="2">
        <f t="shared" si="0"/>
        <v>33847.217448774602</v>
      </c>
      <c r="Q20" s="1"/>
    </row>
    <row r="21" spans="1:17" x14ac:dyDescent="0.3">
      <c r="A21" s="1">
        <v>20</v>
      </c>
      <c r="B21" s="10">
        <v>44600</v>
      </c>
      <c r="C21" s="6" t="s">
        <v>37</v>
      </c>
      <c r="D21" s="6" t="s">
        <v>85</v>
      </c>
      <c r="E21" s="6" t="s">
        <v>55</v>
      </c>
      <c r="F21" s="6" t="s">
        <v>86</v>
      </c>
      <c r="G21" s="6" t="str">
        <f>UPPER(IF(Table1[[#This Row],[MIDDLE INITIAL]]="",CONCATENATE(D21,"  ",F21),CONCATENATE(D21," ",LEFT(E21,1),".  ",F21)))</f>
        <v>EMMA R.  JAVIER</v>
      </c>
      <c r="H21" s="7"/>
      <c r="I21" s="6" t="s">
        <v>234</v>
      </c>
      <c r="J21" s="6" t="s">
        <v>84</v>
      </c>
      <c r="K21" s="2">
        <v>16280</v>
      </c>
      <c r="L21" s="12">
        <v>158.69999999999999</v>
      </c>
      <c r="M21" s="3">
        <v>119.25</v>
      </c>
      <c r="N21" s="3">
        <f>SUM(Table1[[#This Row],[VACATION LEAVE]:[SICK LEAVE]])</f>
        <v>277.95</v>
      </c>
      <c r="O21" s="4">
        <v>4.8192699999999998E-2</v>
      </c>
      <c r="P21" s="2">
        <f t="shared" si="0"/>
        <v>218073.22051019999</v>
      </c>
      <c r="Q21" s="1"/>
    </row>
    <row r="22" spans="1:17" x14ac:dyDescent="0.3">
      <c r="A22" s="1">
        <v>21</v>
      </c>
      <c r="B22" s="10">
        <v>44623</v>
      </c>
      <c r="C22" s="6" t="s">
        <v>37</v>
      </c>
      <c r="D22" s="6" t="s">
        <v>90</v>
      </c>
      <c r="E22" s="6" t="s">
        <v>91</v>
      </c>
      <c r="F22" s="6" t="s">
        <v>89</v>
      </c>
      <c r="G22" s="6" t="str">
        <f>UPPER(IF(Table1[[#This Row],[MIDDLE INITIAL]]="",CONCATENATE(D22,"  ",F22),CONCATENATE(D22," ",LEFT(E22,1),".  ",F22)))</f>
        <v>EDWIN D.  MONTENEGRO</v>
      </c>
      <c r="H22" s="7"/>
      <c r="I22" s="6" t="s">
        <v>92</v>
      </c>
      <c r="J22" s="6" t="s">
        <v>93</v>
      </c>
      <c r="K22" s="2">
        <v>11527</v>
      </c>
      <c r="L22" s="12">
        <v>10.586</v>
      </c>
      <c r="M22" s="3">
        <v>98.075000000000003</v>
      </c>
      <c r="N22" s="3">
        <f>SUM(Table1[[#This Row],[VACATION LEAVE]:[SICK LEAVE]])</f>
        <v>108.661</v>
      </c>
      <c r="O22" s="4">
        <v>4.8192699999999998E-2</v>
      </c>
      <c r="P22" s="2">
        <f t="shared" si="0"/>
        <v>60363.060217366903</v>
      </c>
      <c r="Q22" s="1"/>
    </row>
    <row r="23" spans="1:17" x14ac:dyDescent="0.3">
      <c r="A23" s="1">
        <v>22</v>
      </c>
      <c r="B23" s="10">
        <v>44623</v>
      </c>
      <c r="C23" s="6" t="s">
        <v>38</v>
      </c>
      <c r="D23" s="6" t="s">
        <v>94</v>
      </c>
      <c r="E23" s="6" t="s">
        <v>16</v>
      </c>
      <c r="F23" s="6" t="s">
        <v>118</v>
      </c>
      <c r="G23" s="6" t="str">
        <f>UPPER(IF(Table1[[#This Row],[MIDDLE INITIAL]]="",CONCATENATE(D23,"  ",F23),CONCATENATE(D23," ",LEFT(E23,1),".  ",F23)))</f>
        <v>MARIANITO B.  VILLANUEVA</v>
      </c>
      <c r="H23" s="7"/>
      <c r="I23" s="6" t="s">
        <v>173</v>
      </c>
      <c r="J23" s="6" t="s">
        <v>76</v>
      </c>
      <c r="K23" s="2">
        <v>11374</v>
      </c>
      <c r="L23" s="12">
        <v>24.795999999999999</v>
      </c>
      <c r="M23" s="3">
        <v>34.332999999999998</v>
      </c>
      <c r="N23" s="3">
        <f>SUM(Table1[[#This Row],[VACATION LEAVE]:[SICK LEAVE]])</f>
        <v>59.128999999999998</v>
      </c>
      <c r="O23" s="4">
        <v>4.8192699999999998E-2</v>
      </c>
      <c r="P23" s="2">
        <f t="shared" si="0"/>
        <v>32411.192964504196</v>
      </c>
      <c r="Q23" s="1"/>
    </row>
    <row r="24" spans="1:17" x14ac:dyDescent="0.3">
      <c r="A24" s="1">
        <v>23</v>
      </c>
      <c r="B24" s="10">
        <v>44624</v>
      </c>
      <c r="C24" s="6" t="s">
        <v>38</v>
      </c>
      <c r="D24" s="6" t="s">
        <v>95</v>
      </c>
      <c r="E24" s="6" t="s">
        <v>96</v>
      </c>
      <c r="F24" s="6" t="s">
        <v>97</v>
      </c>
      <c r="G24" s="6" t="str">
        <f>UPPER(IF(Table1[[#This Row],[MIDDLE INITIAL]]="",CONCATENATE(D24,"  ",F24),CONCATENATE(D24," ",LEFT(E24,1),".  ",F24)))</f>
        <v>ALEXANDER T.  ZAIDE</v>
      </c>
      <c r="H24" s="7"/>
      <c r="I24" s="6" t="s">
        <v>98</v>
      </c>
      <c r="J24" s="6" t="s">
        <v>81</v>
      </c>
      <c r="K24" s="2">
        <v>29259</v>
      </c>
      <c r="L24" s="12">
        <v>22.207999999999998</v>
      </c>
      <c r="M24" s="3">
        <v>27.207999999999998</v>
      </c>
      <c r="N24" s="3">
        <f>SUM(Table1[[#This Row],[VACATION LEAVE]:[SICK LEAVE]])</f>
        <v>49.415999999999997</v>
      </c>
      <c r="O24" s="4">
        <v>4.8192699999999998E-2</v>
      </c>
      <c r="P24" s="2">
        <f t="shared" si="0"/>
        <v>69680.029462768798</v>
      </c>
      <c r="Q24" s="1"/>
    </row>
    <row r="25" spans="1:17" x14ac:dyDescent="0.3">
      <c r="A25" s="1">
        <v>24</v>
      </c>
      <c r="B25" s="10">
        <v>44634</v>
      </c>
      <c r="C25" s="6" t="s">
        <v>102</v>
      </c>
      <c r="D25" s="6" t="s">
        <v>88</v>
      </c>
      <c r="E25" s="6" t="s">
        <v>44</v>
      </c>
      <c r="F25" s="6" t="s">
        <v>87</v>
      </c>
      <c r="G25" s="6" t="str">
        <f>UPPER(IF(Table1[[#This Row],[MIDDLE INITIAL]]="",CONCATENATE(D25,"  ",F25),CONCATENATE(D25," ",LEFT(E25,1),".  ",F25)))</f>
        <v>GREGORIO M.  MONREAL</v>
      </c>
      <c r="H25" s="7"/>
      <c r="I25" s="6" t="s">
        <v>235</v>
      </c>
      <c r="J25" s="6" t="s">
        <v>68</v>
      </c>
      <c r="K25" s="2">
        <v>107239</v>
      </c>
      <c r="L25" s="12">
        <v>214.488</v>
      </c>
      <c r="M25" s="3">
        <v>357.29199999999997</v>
      </c>
      <c r="N25" s="3">
        <f>SUM(Table1[[#This Row],[VACATION LEAVE]:[SICK LEAVE]])</f>
        <v>571.78</v>
      </c>
      <c r="O25" s="4">
        <v>4.8192699999999998E-2</v>
      </c>
      <c r="P25" s="2">
        <f t="shared" si="0"/>
        <v>2955037.3483014335</v>
      </c>
      <c r="Q25" s="1"/>
    </row>
    <row r="26" spans="1:17" x14ac:dyDescent="0.3">
      <c r="A26" s="1">
        <v>25</v>
      </c>
      <c r="B26" s="10">
        <v>44650</v>
      </c>
      <c r="C26" s="6" t="s">
        <v>36</v>
      </c>
      <c r="D26" s="6" t="s">
        <v>99</v>
      </c>
      <c r="E26" s="6" t="s">
        <v>100</v>
      </c>
      <c r="F26" s="6" t="s">
        <v>106</v>
      </c>
      <c r="G26" s="6" t="str">
        <f>UPPER(IF(Table1[[#This Row],[MIDDLE INITIAL]]="",CONCATENATE(D26,"  ",F26),CONCATENATE(D26," ",LEFT(E26,1),".  ",F26)))</f>
        <v>JESSICA M.  LOZAÑES</v>
      </c>
      <c r="H26" s="7">
        <v>44530</v>
      </c>
      <c r="I26" s="6" t="s">
        <v>173</v>
      </c>
      <c r="J26" s="6" t="s">
        <v>101</v>
      </c>
      <c r="K26" s="2">
        <v>11374</v>
      </c>
      <c r="L26" s="12">
        <v>14.917</v>
      </c>
      <c r="M26" s="3">
        <v>19.917000000000002</v>
      </c>
      <c r="N26" s="3">
        <f>SUM(Table1[[#This Row],[VACATION LEAVE]:[SICK LEAVE]])</f>
        <v>34.834000000000003</v>
      </c>
      <c r="O26" s="4">
        <v>4.8192699999999998E-2</v>
      </c>
      <c r="P26" s="2">
        <f t="shared" si="0"/>
        <v>19094.040077213202</v>
      </c>
      <c r="Q26" s="1"/>
    </row>
    <row r="27" spans="1:17" x14ac:dyDescent="0.3">
      <c r="A27" s="1">
        <v>26</v>
      </c>
      <c r="B27" s="10">
        <v>44655</v>
      </c>
      <c r="C27" s="6" t="s">
        <v>38</v>
      </c>
      <c r="D27" s="6" t="s">
        <v>107</v>
      </c>
      <c r="E27" s="6" t="s">
        <v>12</v>
      </c>
      <c r="F27" s="6" t="s">
        <v>108</v>
      </c>
      <c r="G27" s="6" t="str">
        <f>UPPER(IF(Table1[[#This Row],[MIDDLE INITIAL]]="",CONCATENATE(D27,"  ",F27),CONCATENATE(D27," ",LEFT(E27,1),".  ",F27)))</f>
        <v>ROLAND ANDREW G.  DE GUZMAN</v>
      </c>
      <c r="H27" s="7">
        <v>44651</v>
      </c>
      <c r="I27" s="6" t="s">
        <v>223</v>
      </c>
      <c r="J27" s="6" t="s">
        <v>109</v>
      </c>
      <c r="K27" s="2">
        <v>39433</v>
      </c>
      <c r="L27" s="12">
        <v>23.61</v>
      </c>
      <c r="M27" s="3">
        <v>40.396000000000001</v>
      </c>
      <c r="N27" s="3">
        <f>SUM(Table1[[#This Row],[VACATION LEAVE]:[SICK LEAVE]])</f>
        <v>64.006</v>
      </c>
      <c r="O27" s="4">
        <v>4.8192699999999998E-2</v>
      </c>
      <c r="P27" s="2">
        <f>PRODUCT(K27,N27,O27)</f>
        <v>121635.89759883461</v>
      </c>
      <c r="Q27" s="1"/>
    </row>
    <row r="28" spans="1:17" x14ac:dyDescent="0.3">
      <c r="A28" s="1">
        <v>27</v>
      </c>
      <c r="B28" s="6" t="s">
        <v>110</v>
      </c>
      <c r="C28" s="6" t="s">
        <v>38</v>
      </c>
      <c r="D28" s="6" t="s">
        <v>111</v>
      </c>
      <c r="E28" s="6" t="s">
        <v>112</v>
      </c>
      <c r="F28" s="6" t="s">
        <v>113</v>
      </c>
      <c r="G28" s="6" t="str">
        <f>UPPER(IF(Table1[[#This Row],[MIDDLE INITIAL]]="",CONCATENATE(D28,"  ",F28),CONCATENATE(D28," ",LEFT(E28,1),".  ",F28)))</f>
        <v>VICTOR V.  DE SAGUN</v>
      </c>
      <c r="H28" s="7">
        <v>44126</v>
      </c>
      <c r="I28" s="6" t="s">
        <v>114</v>
      </c>
      <c r="J28" s="6" t="s">
        <v>28</v>
      </c>
      <c r="K28" s="2">
        <v>21470</v>
      </c>
      <c r="L28" s="12">
        <v>123.605</v>
      </c>
      <c r="M28" s="3">
        <v>248.279</v>
      </c>
      <c r="N28" s="3">
        <f>SUM(Table1[[#This Row],[VACATION LEAVE]:[SICK LEAVE]])</f>
        <v>371.88400000000001</v>
      </c>
      <c r="O28" s="4">
        <v>4.8192699999999998E-2</v>
      </c>
      <c r="P28" s="2">
        <f>PRODUCT(K28,N28,O28)</f>
        <v>384787.35918479599</v>
      </c>
      <c r="Q28" s="1"/>
    </row>
    <row r="29" spans="1:17" x14ac:dyDescent="0.3">
      <c r="A29" s="1">
        <v>28</v>
      </c>
      <c r="B29" s="10">
        <v>44669</v>
      </c>
      <c r="C29" s="6" t="s">
        <v>38</v>
      </c>
      <c r="D29" s="6" t="s">
        <v>115</v>
      </c>
      <c r="E29" s="6"/>
      <c r="F29" s="6" t="s">
        <v>116</v>
      </c>
      <c r="G29" s="6" t="str">
        <f>UPPER(IF(Table1[[#This Row],[MIDDLE INITIAL]]="",CONCATENATE(D29,"  ",F29),CONCATENATE(D29," ",LEFT(E29,1),".  ",F29)))</f>
        <v>HERMINIO  ROMILLA</v>
      </c>
      <c r="H29" s="7">
        <v>44665</v>
      </c>
      <c r="I29" s="6" t="s">
        <v>173</v>
      </c>
      <c r="J29" s="6" t="s">
        <v>117</v>
      </c>
      <c r="K29" s="2">
        <v>11814</v>
      </c>
      <c r="L29" s="12">
        <v>44.332999999999998</v>
      </c>
      <c r="M29" s="3">
        <v>64.332999999999998</v>
      </c>
      <c r="N29" s="3">
        <f>SUM(Table1[[#This Row],[VACATION LEAVE]:[SICK LEAVE]])</f>
        <v>108.666</v>
      </c>
      <c r="O29" s="4">
        <v>4.8192699999999998E-2</v>
      </c>
      <c r="P29" s="2">
        <f t="shared" ref="P29:P32" si="1">PRODUCT(K29,N29,O29)</f>
        <v>61868.830381894804</v>
      </c>
      <c r="Q29" s="1"/>
    </row>
    <row r="30" spans="1:17" x14ac:dyDescent="0.3">
      <c r="A30" s="1">
        <v>29</v>
      </c>
      <c r="B30" s="10">
        <v>44698</v>
      </c>
      <c r="C30" s="6" t="s">
        <v>37</v>
      </c>
      <c r="D30" s="6" t="s">
        <v>120</v>
      </c>
      <c r="E30" s="6" t="s">
        <v>121</v>
      </c>
      <c r="F30" s="6" t="s">
        <v>119</v>
      </c>
      <c r="G30" s="6" t="str">
        <f>UPPER(IF(Table1[[#This Row],[MIDDLE INITIAL]]="",CONCATENATE(D30,"  ",F30),CONCATENATE(D30," ",LEFT(E30,1),".  ",F30)))</f>
        <v>GLORIA O.  ENRIQUEZ</v>
      </c>
      <c r="H30" s="7">
        <v>44347</v>
      </c>
      <c r="I30" s="6" t="s">
        <v>173</v>
      </c>
      <c r="J30" s="6" t="s">
        <v>122</v>
      </c>
      <c r="K30" s="2">
        <v>11374</v>
      </c>
      <c r="L30" s="12">
        <v>36.25</v>
      </c>
      <c r="M30" s="3">
        <v>51.25</v>
      </c>
      <c r="N30" s="3">
        <v>87.5</v>
      </c>
      <c r="O30" s="4">
        <v>4.8192699999999998E-2</v>
      </c>
      <c r="P30" s="2">
        <f t="shared" si="1"/>
        <v>47962.579857500001</v>
      </c>
      <c r="Q30" s="1"/>
    </row>
    <row r="31" spans="1:17" x14ac:dyDescent="0.3">
      <c r="A31" s="1">
        <v>30</v>
      </c>
      <c r="B31" s="10">
        <v>44700</v>
      </c>
      <c r="C31" s="6" t="s">
        <v>38</v>
      </c>
      <c r="D31" s="6" t="s">
        <v>123</v>
      </c>
      <c r="E31" s="6"/>
      <c r="F31" s="6" t="s">
        <v>124</v>
      </c>
      <c r="G31" s="6" t="str">
        <f>UPPER(IF(Table1[[#This Row],[MIDDLE INITIAL]]="",CONCATENATE(D31,"  ",F31),CONCATENATE(D31," ",LEFT(E31,1),".  ",F31)))</f>
        <v>MARIO  BORJA</v>
      </c>
      <c r="H31" s="7">
        <v>44580</v>
      </c>
      <c r="I31" s="6" t="s">
        <v>173</v>
      </c>
      <c r="J31" s="6" t="s">
        <v>125</v>
      </c>
      <c r="K31" s="2">
        <v>11814</v>
      </c>
      <c r="L31" s="12">
        <v>28.292000000000002</v>
      </c>
      <c r="M31" s="3">
        <v>38.292000000000002</v>
      </c>
      <c r="N31" s="3">
        <f>SUM(Table1[[#This Row],[VACATION LEAVE]:[SICK LEAVE]])</f>
        <v>66.584000000000003</v>
      </c>
      <c r="O31" s="4">
        <v>4.8192699999999998E-2</v>
      </c>
      <c r="P31" s="2">
        <f t="shared" si="1"/>
        <v>37909.504372555202</v>
      </c>
      <c r="Q31" s="1"/>
    </row>
    <row r="32" spans="1:17" x14ac:dyDescent="0.3">
      <c r="A32" s="1">
        <v>31</v>
      </c>
      <c r="B32" s="10">
        <v>44732</v>
      </c>
      <c r="C32" s="6" t="s">
        <v>38</v>
      </c>
      <c r="D32" s="6" t="s">
        <v>126</v>
      </c>
      <c r="E32" s="6" t="s">
        <v>127</v>
      </c>
      <c r="F32" s="6" t="s">
        <v>128</v>
      </c>
      <c r="G32" s="6" t="str">
        <f>UPPER(IF(Table1[[#This Row],[MIDDLE INITIAL]]="",CONCATENATE(D32,"  ",F32),CONCATENATE(D32," ",LEFT(E32,1),".  ",F32)))</f>
        <v>CARLOS J.  SUNIGA</v>
      </c>
      <c r="H32" s="7">
        <v>44712</v>
      </c>
      <c r="I32" s="6" t="s">
        <v>224</v>
      </c>
      <c r="J32" s="6" t="s">
        <v>129</v>
      </c>
      <c r="K32" s="2">
        <v>66465</v>
      </c>
      <c r="L32" s="12">
        <v>41.99</v>
      </c>
      <c r="M32" s="3">
        <v>97.5</v>
      </c>
      <c r="N32" s="3">
        <f>SUM(Table1[[#This Row],[VACATION LEAVE]:[SICK LEAVE]])</f>
        <v>139.49</v>
      </c>
      <c r="O32" s="4">
        <v>4.8192699999999998E-2</v>
      </c>
      <c r="P32" s="2">
        <f t="shared" si="1"/>
        <v>446804.29758919508</v>
      </c>
      <c r="Q32" s="1"/>
    </row>
    <row r="33" spans="1:17" x14ac:dyDescent="0.3">
      <c r="A33" s="1">
        <v>32</v>
      </c>
      <c r="B33" s="10">
        <v>44736</v>
      </c>
      <c r="C33" s="6" t="s">
        <v>38</v>
      </c>
      <c r="D33" s="6" t="s">
        <v>130</v>
      </c>
      <c r="E33" s="6" t="s">
        <v>12</v>
      </c>
      <c r="F33" s="6" t="s">
        <v>131</v>
      </c>
      <c r="G33" s="6" t="str">
        <f>UPPER(IF(Table1[[#This Row],[MIDDLE INITIAL]]="",CONCATENATE(D33,"  ",F33),CONCATENATE(D33," ",LEFT(E33,1),".  ",F33)))</f>
        <v>MANUEL G.  CATALLA</v>
      </c>
      <c r="H33" s="7">
        <v>44581</v>
      </c>
      <c r="I33" s="6" t="s">
        <v>173</v>
      </c>
      <c r="J33" s="6" t="s">
        <v>132</v>
      </c>
      <c r="K33" s="2">
        <v>10934</v>
      </c>
      <c r="L33" s="12">
        <v>20.832999999999998</v>
      </c>
      <c r="M33" s="3">
        <v>30.832999999999998</v>
      </c>
      <c r="N33" s="3">
        <f>SUM(Table1[[#This Row],[VACATION LEAVE]:[SICK LEAVE]])</f>
        <v>51.665999999999997</v>
      </c>
      <c r="O33" s="4">
        <v>4.8192699999999998E-2</v>
      </c>
      <c r="P33" s="2">
        <f t="shared" ref="P33:P39" si="2">PRODUCT(K33,N33,O33)</f>
        <v>27224.829433678799</v>
      </c>
      <c r="Q33" s="1"/>
    </row>
    <row r="34" spans="1:17" x14ac:dyDescent="0.3">
      <c r="A34" s="1">
        <v>33</v>
      </c>
      <c r="B34" s="10">
        <v>44743</v>
      </c>
      <c r="C34" s="6" t="s">
        <v>38</v>
      </c>
      <c r="D34" s="6" t="s">
        <v>133</v>
      </c>
      <c r="E34" s="6" t="s">
        <v>63</v>
      </c>
      <c r="F34" s="6" t="s">
        <v>26</v>
      </c>
      <c r="G34" s="6" t="str">
        <f>UPPER(IF(Table1[[#This Row],[MIDDLE INITIAL]]="",CONCATENATE(D34,"  ",F34),CONCATENATE(D34," ",LEFT(E34,1),".  ",F34)))</f>
        <v>REYMOND A.  AMBION</v>
      </c>
      <c r="H34" s="7">
        <v>44742</v>
      </c>
      <c r="I34" s="6" t="s">
        <v>225</v>
      </c>
      <c r="J34" s="6" t="s">
        <v>117</v>
      </c>
      <c r="K34" s="2">
        <v>121179</v>
      </c>
      <c r="L34" s="12">
        <v>219</v>
      </c>
      <c r="M34" s="3">
        <v>225</v>
      </c>
      <c r="N34" s="3">
        <f>SUM(Table1[[#This Row],[VACATION LEAVE]:[SICK LEAVE]])</f>
        <v>444</v>
      </c>
      <c r="O34" s="4">
        <v>4.8192699999999998E-2</v>
      </c>
      <c r="P34" s="2">
        <f t="shared" si="2"/>
        <v>2592934.7778252</v>
      </c>
      <c r="Q34" s="1"/>
    </row>
    <row r="35" spans="1:17" x14ac:dyDescent="0.3">
      <c r="A35" s="1">
        <v>34</v>
      </c>
      <c r="B35" s="10">
        <v>44743</v>
      </c>
      <c r="C35" s="6" t="s">
        <v>36</v>
      </c>
      <c r="D35" s="6" t="s">
        <v>134</v>
      </c>
      <c r="E35" s="6" t="s">
        <v>135</v>
      </c>
      <c r="F35" s="6" t="s">
        <v>136</v>
      </c>
      <c r="G35" s="6" t="str">
        <f>UPPER(IF(Table1[[#This Row],[MIDDLE INITIAL]]="",CONCATENATE(D35,"  ",F35),CONCATENATE(D35," ",LEFT(E35,1),".  ",F35)))</f>
        <v>REYVIE E.  QUILAO</v>
      </c>
      <c r="H35" s="7">
        <v>44742</v>
      </c>
      <c r="I35" s="6" t="s">
        <v>226</v>
      </c>
      <c r="J35" s="6" t="s">
        <v>117</v>
      </c>
      <c r="K35" s="2">
        <v>30705</v>
      </c>
      <c r="L35" s="12">
        <v>65</v>
      </c>
      <c r="M35" s="3">
        <v>90</v>
      </c>
      <c r="N35" s="3">
        <f>SUM(Table1[[#This Row],[VACATION LEAVE]:[SICK LEAVE]])</f>
        <v>155</v>
      </c>
      <c r="O35" s="4">
        <v>4.8192699999999998E-2</v>
      </c>
      <c r="P35" s="2">
        <f t="shared" si="2"/>
        <v>229362.31229249999</v>
      </c>
      <c r="Q35" s="1"/>
    </row>
    <row r="36" spans="1:17" x14ac:dyDescent="0.3">
      <c r="A36" s="1">
        <v>35</v>
      </c>
      <c r="B36" s="10">
        <v>44743</v>
      </c>
      <c r="C36" s="6" t="s">
        <v>36</v>
      </c>
      <c r="D36" s="6" t="s">
        <v>137</v>
      </c>
      <c r="E36" s="6" t="s">
        <v>63</v>
      </c>
      <c r="F36" s="6" t="s">
        <v>138</v>
      </c>
      <c r="G36" s="6" t="str">
        <f>UPPER(IF(Table1[[#This Row],[MIDDLE INITIAL]]="",CONCATENATE(D36,"  ",F36),CONCATENATE(D36," ",LEFT(E36,1),".  ",F36)))</f>
        <v>LORNA A.  PARRA</v>
      </c>
      <c r="H36" s="7">
        <v>44742</v>
      </c>
      <c r="I36" s="6" t="s">
        <v>226</v>
      </c>
      <c r="J36" s="6" t="s">
        <v>117</v>
      </c>
      <c r="K36" s="2">
        <v>30705</v>
      </c>
      <c r="L36" s="12">
        <v>57.417000000000002</v>
      </c>
      <c r="M36" s="3">
        <v>82.417000000000002</v>
      </c>
      <c r="N36" s="3">
        <f>SUM(Table1[[#This Row],[VACATION LEAVE]:[SICK LEAVE]])</f>
        <v>139.834</v>
      </c>
      <c r="O36" s="4">
        <v>4.8192699999999998E-2</v>
      </c>
      <c r="P36" s="2">
        <f t="shared" si="2"/>
        <v>206920.31985231899</v>
      </c>
      <c r="Q36" s="1"/>
    </row>
    <row r="37" spans="1:17" x14ac:dyDescent="0.3">
      <c r="A37" s="1">
        <v>36</v>
      </c>
      <c r="B37" s="10">
        <v>44743</v>
      </c>
      <c r="C37" s="6" t="s">
        <v>36</v>
      </c>
      <c r="D37" s="6" t="s">
        <v>139</v>
      </c>
      <c r="E37" s="6"/>
      <c r="F37" s="6" t="s">
        <v>140</v>
      </c>
      <c r="G37" s="6" t="str">
        <f>UPPER(IF(Table1[[#This Row],[MIDDLE INITIAL]]="",CONCATENATE(D37,"  ",F37),CONCATENATE(D37," ",LEFT(E37,1),".  ",F37)))</f>
        <v>REMY  CARMONA</v>
      </c>
      <c r="H37" s="7">
        <v>44742</v>
      </c>
      <c r="I37" s="6" t="s">
        <v>230</v>
      </c>
      <c r="J37" s="6" t="s">
        <v>117</v>
      </c>
      <c r="K37" s="2">
        <v>13419</v>
      </c>
      <c r="L37" s="12">
        <v>56.042000000000002</v>
      </c>
      <c r="M37" s="3">
        <v>81.042000000000002</v>
      </c>
      <c r="N37" s="3">
        <f>SUM(Table1[[#This Row],[VACATION LEAVE]:[SICK LEAVE]])</f>
        <v>137.084</v>
      </c>
      <c r="O37" s="4">
        <v>4.8192699999999998E-2</v>
      </c>
      <c r="P37" s="2">
        <f t="shared" si="2"/>
        <v>88651.926876769197</v>
      </c>
      <c r="Q37" s="1"/>
    </row>
    <row r="38" spans="1:17" x14ac:dyDescent="0.3">
      <c r="A38" s="1">
        <v>37</v>
      </c>
      <c r="B38" s="10">
        <v>44743</v>
      </c>
      <c r="C38" s="6" t="s">
        <v>38</v>
      </c>
      <c r="D38" s="6" t="s">
        <v>57</v>
      </c>
      <c r="E38" s="6"/>
      <c r="F38" s="6" t="s">
        <v>58</v>
      </c>
      <c r="G38" s="6" t="str">
        <f>UPPER(IF(Table1[[#This Row],[MIDDLE INITIAL]]="",CONCATENATE(D38,"  ",F38),CONCATENATE(D38," ",LEFT(E38,1),".  ",F38)))</f>
        <v>CONRADO  ELMIDO</v>
      </c>
      <c r="H38" s="7">
        <v>44473</v>
      </c>
      <c r="I38" s="6" t="s">
        <v>173</v>
      </c>
      <c r="J38" s="6" t="s">
        <v>117</v>
      </c>
      <c r="K38" s="2">
        <v>11374</v>
      </c>
      <c r="L38" s="12">
        <v>41.375</v>
      </c>
      <c r="M38" s="3">
        <v>56.375</v>
      </c>
      <c r="N38" s="3">
        <f>SUM(Table1[[#This Row],[VACATION LEAVE]:[SICK LEAVE]])</f>
        <v>97.75</v>
      </c>
      <c r="O38" s="4">
        <v>4.8192699999999998E-2</v>
      </c>
      <c r="P38" s="2">
        <f t="shared" si="2"/>
        <v>53581.053497950001</v>
      </c>
      <c r="Q38" s="1"/>
    </row>
    <row r="39" spans="1:17" x14ac:dyDescent="0.3">
      <c r="A39" s="1">
        <v>38</v>
      </c>
      <c r="B39" s="10">
        <v>44749</v>
      </c>
      <c r="C39" s="6" t="s">
        <v>38</v>
      </c>
      <c r="D39" s="6" t="s">
        <v>141</v>
      </c>
      <c r="E39" s="6" t="s">
        <v>142</v>
      </c>
      <c r="F39" s="6" t="s">
        <v>143</v>
      </c>
      <c r="G39" s="6" t="str">
        <f>UPPER(IF(Table1[[#This Row],[MIDDLE INITIAL]]="",CONCATENATE(D39,"  ",F39),CONCATENATE(D39," ",LEFT(E39,1),".  ",F39)))</f>
        <v>APOLINAR N.  COSTANTE</v>
      </c>
      <c r="H39" s="7" t="s">
        <v>144</v>
      </c>
      <c r="I39" s="6" t="s">
        <v>173</v>
      </c>
      <c r="J39" s="6" t="s">
        <v>117</v>
      </c>
      <c r="K39" s="2">
        <v>11374</v>
      </c>
      <c r="L39" s="12">
        <v>26.5</v>
      </c>
      <c r="M39" s="3">
        <v>36.5</v>
      </c>
      <c r="N39" s="3">
        <f>SUM(Table1[[#This Row],[VACATION LEAVE]:[SICK LEAVE]])</f>
        <v>63</v>
      </c>
      <c r="O39" s="4">
        <v>4.8192699999999998E-2</v>
      </c>
      <c r="P39" s="2">
        <f t="shared" si="2"/>
        <v>34533.057497399997</v>
      </c>
      <c r="Q39" s="1"/>
    </row>
    <row r="40" spans="1:17" x14ac:dyDescent="0.3">
      <c r="A40" s="1">
        <v>40</v>
      </c>
      <c r="B40" s="10">
        <v>44767</v>
      </c>
      <c r="C40" s="6" t="s">
        <v>37</v>
      </c>
      <c r="D40" s="6" t="s">
        <v>148</v>
      </c>
      <c r="E40" s="6" t="s">
        <v>16</v>
      </c>
      <c r="F40" s="6" t="s">
        <v>149</v>
      </c>
      <c r="G40" s="6" t="str">
        <f>UPPER(IF(Table1[[#This Row],[MIDDLE INITIAL]]="",CONCATENATE(D40,"  ",F40),CONCATENATE(D40," ",LEFT(E40,1),".  ",F40)))</f>
        <v>GALANG B.  JULIET</v>
      </c>
      <c r="H40" s="7">
        <v>44742</v>
      </c>
      <c r="I40" s="6" t="s">
        <v>236</v>
      </c>
      <c r="J40" s="6" t="s">
        <v>117</v>
      </c>
      <c r="K40" s="2">
        <v>18048</v>
      </c>
      <c r="L40" s="12">
        <v>48</v>
      </c>
      <c r="M40" s="3">
        <v>75</v>
      </c>
      <c r="N40" s="3">
        <f>SUM(Table1[[#This Row],[VACATION LEAVE]:[SICK LEAVE]])</f>
        <v>123</v>
      </c>
      <c r="O40" s="4">
        <v>4.8192699999999998E-2</v>
      </c>
      <c r="P40" s="2">
        <f t="shared" ref="P40" si="3">PRODUCT(K40,N40,O40)</f>
        <v>106983.1675008</v>
      </c>
      <c r="Q40" s="1"/>
    </row>
    <row r="41" spans="1:17" x14ac:dyDescent="0.3">
      <c r="A41" s="1">
        <v>41</v>
      </c>
      <c r="B41" s="10">
        <v>44767</v>
      </c>
      <c r="C41" s="6" t="s">
        <v>38</v>
      </c>
      <c r="D41" s="6" t="s">
        <v>150</v>
      </c>
      <c r="E41" s="6" t="s">
        <v>151</v>
      </c>
      <c r="F41" s="6" t="s">
        <v>152</v>
      </c>
      <c r="G41" s="6" t="str">
        <f>UPPER(IF(Table1[[#This Row],[MIDDLE INITIAL]]="",CONCATENATE(D41,"  ",F41),CONCATENATE(D41," ",LEFT(E41,1),".  ",F41)))</f>
        <v>DE CASTRO T.  LEO ANGELO</v>
      </c>
      <c r="H41" s="7">
        <v>44742</v>
      </c>
      <c r="I41" s="6" t="s">
        <v>226</v>
      </c>
      <c r="J41" s="6" t="s">
        <v>117</v>
      </c>
      <c r="K41" s="2">
        <v>30705</v>
      </c>
      <c r="L41" s="12">
        <v>37.417000000000002</v>
      </c>
      <c r="M41" s="3">
        <v>52.417000000000002</v>
      </c>
      <c r="N41" s="3">
        <f>SUM(Table1[[#This Row],[VACATION LEAVE]:[SICK LEAVE]])</f>
        <v>89.834000000000003</v>
      </c>
      <c r="O41" s="4">
        <v>4.8192699999999998E-2</v>
      </c>
      <c r="P41" s="2">
        <f t="shared" ref="P41" si="4">PRODUCT(K41,N41,O41)</f>
        <v>132932.477177319</v>
      </c>
      <c r="Q41" s="1"/>
    </row>
    <row r="42" spans="1:17" x14ac:dyDescent="0.3">
      <c r="A42" s="1">
        <v>42</v>
      </c>
      <c r="B42" s="10">
        <v>44775</v>
      </c>
      <c r="C42" s="6" t="s">
        <v>38</v>
      </c>
      <c r="D42" s="6" t="s">
        <v>154</v>
      </c>
      <c r="E42" s="6" t="s">
        <v>30</v>
      </c>
      <c r="F42" s="6" t="s">
        <v>153</v>
      </c>
      <c r="G42" s="6" t="str">
        <f>UPPER(IF(Table1[[#This Row],[MIDDLE INITIAL]]="",CONCATENATE(D42,"  ",F42),CONCATENATE(D42," ",LEFT(E42,1),".  ",F42)))</f>
        <v>CLARO C.  BATINO</v>
      </c>
      <c r="H42" s="7">
        <v>44742</v>
      </c>
      <c r="I42" s="6" t="s">
        <v>227</v>
      </c>
      <c r="J42" s="6" t="s">
        <v>250</v>
      </c>
      <c r="K42" s="2">
        <v>98900</v>
      </c>
      <c r="L42" s="12">
        <v>175.167</v>
      </c>
      <c r="M42" s="3">
        <v>183.167</v>
      </c>
      <c r="N42" s="3">
        <f>SUM(Table1[[#This Row],[VACATION LEAVE]:[SICK LEAVE]])</f>
        <v>358.334</v>
      </c>
      <c r="O42" s="4">
        <v>4.8192699999999998E-2</v>
      </c>
      <c r="P42" s="2">
        <f t="shared" ref="P42:P51" si="5">PRODUCT(K42,N42,O42)</f>
        <v>1707912.3049220201</v>
      </c>
      <c r="Q42" s="1"/>
    </row>
    <row r="43" spans="1:17" x14ac:dyDescent="0.3">
      <c r="A43" s="1">
        <v>43</v>
      </c>
      <c r="B43" s="10">
        <v>44791</v>
      </c>
      <c r="C43" s="6" t="s">
        <v>38</v>
      </c>
      <c r="D43" s="6" t="s">
        <v>155</v>
      </c>
      <c r="E43" s="6" t="s">
        <v>49</v>
      </c>
      <c r="F43" s="6" t="s">
        <v>156</v>
      </c>
      <c r="G43" s="6" t="str">
        <f>UPPER(IF(Table1[[#This Row],[MIDDLE INITIAL]]="",CONCATENATE(D43,"  ",F43),CONCATENATE(D43," ",LEFT(E43,1),".  ",F43)))</f>
        <v>CARLITO P.  MANALO</v>
      </c>
      <c r="H43" s="7" t="s">
        <v>157</v>
      </c>
      <c r="I43" s="6" t="s">
        <v>158</v>
      </c>
      <c r="J43" s="6" t="s">
        <v>159</v>
      </c>
      <c r="K43" s="2">
        <v>10934</v>
      </c>
      <c r="L43" s="12">
        <v>32.292000000000002</v>
      </c>
      <c r="M43" s="3">
        <v>42.292000000000002</v>
      </c>
      <c r="N43" s="3">
        <f>SUM(Table1[[#This Row],[VACATION LEAVE]:[SICK LEAVE]])</f>
        <v>74.584000000000003</v>
      </c>
      <c r="O43" s="4">
        <v>4.8192699999999998E-2</v>
      </c>
      <c r="P43" s="2">
        <f t="shared" si="5"/>
        <v>39301.217018571202</v>
      </c>
      <c r="Q43" s="1"/>
    </row>
    <row r="44" spans="1:17" x14ac:dyDescent="0.3">
      <c r="A44" s="1">
        <v>44</v>
      </c>
      <c r="B44" s="10">
        <v>44795</v>
      </c>
      <c r="C44" s="6" t="s">
        <v>38</v>
      </c>
      <c r="D44" s="6" t="s">
        <v>160</v>
      </c>
      <c r="E44" s="6" t="s">
        <v>55</v>
      </c>
      <c r="F44" s="6" t="s">
        <v>161</v>
      </c>
      <c r="G44" s="6" t="str">
        <f>UPPER(IF(Table1[[#This Row],[MIDDLE INITIAL]]="",CONCATENATE(D44,"  ",F44),CONCATENATE(D44," ",LEFT(E44,1),".  ",F44)))</f>
        <v>EDMUNDO R.  CASI</v>
      </c>
      <c r="H44" s="7">
        <v>44770</v>
      </c>
      <c r="I44" s="6" t="s">
        <v>162</v>
      </c>
      <c r="J44" s="6" t="s">
        <v>46</v>
      </c>
      <c r="K44" s="2">
        <v>13522</v>
      </c>
      <c r="L44" s="12">
        <v>270.18700000000001</v>
      </c>
      <c r="M44" s="3">
        <v>411.18700000000001</v>
      </c>
      <c r="N44" s="3">
        <f>SUM(Table1[[#This Row],[VACATION LEAVE]:[SICK LEAVE]])</f>
        <v>681.37400000000002</v>
      </c>
      <c r="O44" s="4">
        <v>4.8192699999999998E-2</v>
      </c>
      <c r="P44" s="2">
        <f t="shared" si="5"/>
        <v>444025.33195323561</v>
      </c>
      <c r="Q44" s="1"/>
    </row>
    <row r="45" spans="1:17" x14ac:dyDescent="0.3">
      <c r="A45" s="1">
        <v>45</v>
      </c>
      <c r="B45" s="10">
        <v>44798</v>
      </c>
      <c r="C45" s="6" t="s">
        <v>36</v>
      </c>
      <c r="D45" s="6" t="s">
        <v>169</v>
      </c>
      <c r="E45" s="6" t="s">
        <v>44</v>
      </c>
      <c r="F45" s="6" t="s">
        <v>163</v>
      </c>
      <c r="G45" s="6" t="str">
        <f>UPPER(IF(Table1[[#This Row],[MIDDLE INITIAL]]="",CONCATENATE(D45,"  ",F45),CONCATENATE(D45," ",LEFT(E45,1),".  ",F45)))</f>
        <v>FLOR M.  CUENO</v>
      </c>
      <c r="H45" s="7" t="s">
        <v>164</v>
      </c>
      <c r="I45" s="6" t="s">
        <v>173</v>
      </c>
      <c r="J45" s="6" t="s">
        <v>211</v>
      </c>
      <c r="K45" s="2">
        <v>10934</v>
      </c>
      <c r="L45" s="12">
        <v>22.332999999999998</v>
      </c>
      <c r="M45" s="3">
        <v>32.332999999999998</v>
      </c>
      <c r="N45" s="3">
        <f>SUM(Table1[[#This Row],[VACATION LEAVE]:[SICK LEAVE]])</f>
        <v>54.665999999999997</v>
      </c>
      <c r="O45" s="4">
        <v>4.8192699999999998E-2</v>
      </c>
      <c r="P45" s="2">
        <f t="shared" ref="P45" si="6">PRODUCT(K45,N45,O45)</f>
        <v>28805.6463790788</v>
      </c>
      <c r="Q45" s="1"/>
    </row>
    <row r="46" spans="1:17" x14ac:dyDescent="0.3">
      <c r="A46" s="1">
        <v>46</v>
      </c>
      <c r="B46" s="10">
        <v>44816</v>
      </c>
      <c r="C46" s="6" t="s">
        <v>38</v>
      </c>
      <c r="D46" s="6" t="s">
        <v>165</v>
      </c>
      <c r="E46" s="6" t="s">
        <v>63</v>
      </c>
      <c r="F46" s="6" t="s">
        <v>166</v>
      </c>
      <c r="G46" s="6" t="str">
        <f>UPPER(IF(Table1[[#This Row],[MIDDLE INITIAL]]="",CONCATENATE(D46,"  ",F46),CONCATENATE(D46," ",LEFT(E46,1),".  ",F46)))</f>
        <v>ANGCAYA A.  IRENEO</v>
      </c>
      <c r="H46" s="7" t="s">
        <v>167</v>
      </c>
      <c r="I46" s="6" t="s">
        <v>168</v>
      </c>
      <c r="J46" s="6" t="s">
        <v>72</v>
      </c>
      <c r="K46" s="2">
        <v>11990</v>
      </c>
      <c r="L46" s="12">
        <v>116.50700000000001</v>
      </c>
      <c r="M46" s="3">
        <v>22.501999999999999</v>
      </c>
      <c r="N46" s="3">
        <f>SUM(Table1[[#This Row],[VACATION LEAVE]:[SICK LEAVE]])</f>
        <v>139.00900000000001</v>
      </c>
      <c r="O46" s="4">
        <v>4.8192699999999998E-2</v>
      </c>
      <c r="P46" s="2">
        <f t="shared" si="5"/>
        <v>80323.636221257009</v>
      </c>
      <c r="Q46" s="1"/>
    </row>
    <row r="47" spans="1:17" x14ac:dyDescent="0.3">
      <c r="A47" s="1">
        <v>47</v>
      </c>
      <c r="B47" s="10">
        <v>44819</v>
      </c>
      <c r="C47" s="6" t="s">
        <v>38</v>
      </c>
      <c r="D47" s="6" t="s">
        <v>170</v>
      </c>
      <c r="E47" s="6" t="s">
        <v>44</v>
      </c>
      <c r="F47" s="6" t="s">
        <v>171</v>
      </c>
      <c r="G47" s="6" t="str">
        <f>UPPER(IF(Table1[[#This Row],[MIDDLE INITIAL]]="",CONCATENATE(D47,"  ",F47),CONCATENATE(D47," ",LEFT(E47,1),".  ",F47)))</f>
        <v>MELENCIO M.  ALMAREZ</v>
      </c>
      <c r="H47" s="7" t="s">
        <v>172</v>
      </c>
      <c r="I47" s="6" t="s">
        <v>173</v>
      </c>
      <c r="J47" s="6" t="s">
        <v>250</v>
      </c>
      <c r="K47" s="2">
        <v>10494</v>
      </c>
      <c r="L47" s="12">
        <v>18.917000000000002</v>
      </c>
      <c r="M47" s="3">
        <v>28.917000000000002</v>
      </c>
      <c r="N47" s="3">
        <f>SUM(Table1[[#This Row],[VACATION LEAVE]:[SICK LEAVE]])</f>
        <v>47.834000000000003</v>
      </c>
      <c r="O47" s="4">
        <v>4.8192699999999998E-2</v>
      </c>
      <c r="P47" s="2">
        <f t="shared" si="5"/>
        <v>24191.289426229199</v>
      </c>
      <c r="Q47" s="1"/>
    </row>
    <row r="48" spans="1:17" x14ac:dyDescent="0.3">
      <c r="A48" s="1">
        <v>48</v>
      </c>
      <c r="B48" s="10">
        <v>44832</v>
      </c>
      <c r="C48" s="6" t="s">
        <v>37</v>
      </c>
      <c r="D48" s="6" t="s">
        <v>174</v>
      </c>
      <c r="E48" s="6" t="s">
        <v>175</v>
      </c>
      <c r="F48" s="6" t="s">
        <v>176</v>
      </c>
      <c r="G48" s="6" t="str">
        <f>UPPER(IF(Table1[[#This Row],[MIDDLE INITIAL]]="",CONCATENATE(D48,"  ",F48),CONCATENATE(D48," ",LEFT(E48,1),".  ",F48)))</f>
        <v>PILILLA V.  AYCARDO</v>
      </c>
      <c r="H48" s="7">
        <v>44773</v>
      </c>
      <c r="I48" s="6" t="s">
        <v>173</v>
      </c>
      <c r="J48" s="6" t="s">
        <v>177</v>
      </c>
      <c r="K48" s="2">
        <v>11814</v>
      </c>
      <c r="L48" s="12">
        <v>48.75</v>
      </c>
      <c r="M48" s="3">
        <v>68.75</v>
      </c>
      <c r="N48" s="3">
        <f>SUM(Table1[[#This Row],[VACATION LEAVE]:[SICK LEAVE]])</f>
        <v>117.5</v>
      </c>
      <c r="O48" s="4">
        <v>4.8192699999999998E-2</v>
      </c>
      <c r="P48" s="2">
        <f t="shared" si="5"/>
        <v>66898.455541499992</v>
      </c>
      <c r="Q48" s="1"/>
    </row>
    <row r="49" spans="1:17" x14ac:dyDescent="0.3">
      <c r="A49" s="1">
        <v>49</v>
      </c>
      <c r="B49" s="10">
        <v>44856</v>
      </c>
      <c r="C49" s="6" t="s">
        <v>38</v>
      </c>
      <c r="D49" s="6" t="s">
        <v>178</v>
      </c>
      <c r="E49" s="6" t="s">
        <v>44</v>
      </c>
      <c r="F49" s="6" t="s">
        <v>179</v>
      </c>
      <c r="G49" s="6" t="str">
        <f>UPPER(IF(Table1[[#This Row],[MIDDLE INITIAL]]="",CONCATENATE(D49,"  ",F49),CONCATENATE(D49," ",LEFT(E49,1),".  ",F49)))</f>
        <v>GEMINIANO M.  CAGUITLA</v>
      </c>
      <c r="H49" s="7">
        <v>44455</v>
      </c>
      <c r="I49" s="6" t="s">
        <v>173</v>
      </c>
      <c r="J49" s="6" t="s">
        <v>76</v>
      </c>
      <c r="K49" s="2">
        <v>11374</v>
      </c>
      <c r="L49" s="12">
        <v>40.67</v>
      </c>
      <c r="M49" s="3">
        <v>55.67</v>
      </c>
      <c r="N49" s="3">
        <f>SUM(Table1[[#This Row],[VACATION LEAVE]:[SICK LEAVE]])</f>
        <v>96.34</v>
      </c>
      <c r="O49" s="4">
        <v>4.8192699999999998E-2</v>
      </c>
      <c r="P49" s="2">
        <f t="shared" si="5"/>
        <v>52808.170782532005</v>
      </c>
      <c r="Q49" s="1"/>
    </row>
    <row r="50" spans="1:17" x14ac:dyDescent="0.3">
      <c r="A50" s="1">
        <v>50</v>
      </c>
      <c r="B50" s="10">
        <v>44859</v>
      </c>
      <c r="C50" s="6" t="s">
        <v>38</v>
      </c>
      <c r="D50" s="6" t="s">
        <v>181</v>
      </c>
      <c r="E50" s="6" t="s">
        <v>121</v>
      </c>
      <c r="F50" s="6" t="s">
        <v>180</v>
      </c>
      <c r="G50" s="6" t="str">
        <f>UPPER(IF(Table1[[#This Row],[MIDDLE INITIAL]]="",CONCATENATE(D50,"  ",F50),CONCATENATE(D50," ",LEFT(E50,1),".  ",F50)))</f>
        <v>VIRGILIO O.  FELLO</v>
      </c>
      <c r="H50" s="7">
        <v>44778</v>
      </c>
      <c r="I50" s="6" t="s">
        <v>173</v>
      </c>
      <c r="J50" s="6" t="s">
        <v>132</v>
      </c>
      <c r="K50" s="2">
        <v>11814</v>
      </c>
      <c r="L50" s="12">
        <v>48.957999999999998</v>
      </c>
      <c r="M50" s="3">
        <v>68.957999999999998</v>
      </c>
      <c r="N50" s="3">
        <f>SUM(Table1[[#This Row],[VACATION LEAVE]:[SICK LEAVE]])</f>
        <v>117.916</v>
      </c>
      <c r="O50" s="4">
        <v>4.8192699999999998E-2</v>
      </c>
      <c r="P50" s="2">
        <f t="shared" si="5"/>
        <v>67135.3045415448</v>
      </c>
      <c r="Q50" s="1"/>
    </row>
    <row r="51" spans="1:17" x14ac:dyDescent="0.3">
      <c r="A51" s="1">
        <v>51</v>
      </c>
      <c r="B51" s="10">
        <v>44859</v>
      </c>
      <c r="C51" s="6" t="s">
        <v>37</v>
      </c>
      <c r="D51" s="6" t="s">
        <v>182</v>
      </c>
      <c r="E51" s="6" t="s">
        <v>183</v>
      </c>
      <c r="F51" s="6" t="s">
        <v>186</v>
      </c>
      <c r="G51" s="6" t="str">
        <f>UPPER(IF(Table1[[#This Row],[MIDDLE INITIAL]]="",CONCATENATE(D51,"  ",F51),CONCATENATE(D51," ",LEFT(E51,1),".  ",F51)))</f>
        <v>CATHERINE L.  NELSON</v>
      </c>
      <c r="H51" s="7">
        <v>44742</v>
      </c>
      <c r="I51" s="6" t="s">
        <v>185</v>
      </c>
      <c r="J51" s="6" t="s">
        <v>184</v>
      </c>
      <c r="K51" s="2">
        <v>39433</v>
      </c>
      <c r="L51" s="12">
        <v>11.625</v>
      </c>
      <c r="M51" s="3">
        <v>8.625</v>
      </c>
      <c r="N51" s="3">
        <f>SUM(Table1[[#This Row],[VACATION LEAVE]:[SICK LEAVE]])</f>
        <v>20.25</v>
      </c>
      <c r="O51" s="4">
        <v>4.8192699999999998E-2</v>
      </c>
      <c r="P51" s="2">
        <f t="shared" si="5"/>
        <v>38482.750466774996</v>
      </c>
      <c r="Q51" s="1"/>
    </row>
    <row r="52" spans="1:17" x14ac:dyDescent="0.3">
      <c r="A52" s="1">
        <v>52</v>
      </c>
      <c r="B52" s="10">
        <v>44859</v>
      </c>
      <c r="C52" s="6" t="s">
        <v>38</v>
      </c>
      <c r="D52" s="6" t="s">
        <v>187</v>
      </c>
      <c r="E52" s="6" t="s">
        <v>44</v>
      </c>
      <c r="F52" s="6" t="s">
        <v>188</v>
      </c>
      <c r="G52" s="6" t="str">
        <f>UPPER(IF(Table1[[#This Row],[MIDDLE INITIAL]]="",CONCATENATE(D52,"  ",F52),CONCATENATE(D52," ",LEFT(E52,1),".  ",F52)))</f>
        <v>DANILO M.  CANDELARIA</v>
      </c>
      <c r="H52" s="7">
        <v>44866</v>
      </c>
      <c r="I52" s="6" t="s">
        <v>189</v>
      </c>
      <c r="J52" s="6" t="s">
        <v>202</v>
      </c>
      <c r="K52" s="2">
        <v>21257</v>
      </c>
      <c r="L52" s="12">
        <v>81.900000000000006</v>
      </c>
      <c r="M52" s="3">
        <v>70.75</v>
      </c>
      <c r="N52" s="3">
        <f>SUM(Table1[[#This Row],[VACATION LEAVE]:[SICK LEAVE]])</f>
        <v>152.65</v>
      </c>
      <c r="O52" s="4">
        <v>4.8192699999999998E-2</v>
      </c>
      <c r="P52" s="2">
        <f t="shared" ref="P52:P57" si="7">PRODUCT(K52,N52,O52)</f>
        <v>156379.57897833502</v>
      </c>
      <c r="Q52" s="1"/>
    </row>
    <row r="53" spans="1:17" x14ac:dyDescent="0.3">
      <c r="A53" s="1">
        <v>53</v>
      </c>
      <c r="B53" s="10">
        <v>44860</v>
      </c>
      <c r="C53" s="6" t="s">
        <v>38</v>
      </c>
      <c r="D53" s="6" t="s">
        <v>190</v>
      </c>
      <c r="E53" s="6" t="s">
        <v>135</v>
      </c>
      <c r="F53" s="6" t="s">
        <v>191</v>
      </c>
      <c r="G53" s="6" t="str">
        <f>UPPER(IF(Table1[[#This Row],[MIDDLE INITIAL]]="",CONCATENATE(D53,"  ",F53),CONCATENATE(D53," ",LEFT(E53,1),".  ",F53)))</f>
        <v>ANTONIO E.  PEJI</v>
      </c>
      <c r="H53" s="7" t="s">
        <v>192</v>
      </c>
      <c r="I53" s="6" t="s">
        <v>230</v>
      </c>
      <c r="J53" s="6" t="s">
        <v>193</v>
      </c>
      <c r="K53" s="2">
        <v>13419</v>
      </c>
      <c r="L53" s="12">
        <v>52</v>
      </c>
      <c r="M53" s="3">
        <v>72</v>
      </c>
      <c r="N53" s="3">
        <f>SUM(Table1[[#This Row],[VACATION LEAVE]:[SICK LEAVE]])</f>
        <v>124</v>
      </c>
      <c r="O53" s="4">
        <v>4.8192699999999998E-2</v>
      </c>
      <c r="P53" s="2">
        <f t="shared" si="7"/>
        <v>80190.532321199993</v>
      </c>
      <c r="Q53" s="1"/>
    </row>
    <row r="54" spans="1:17" x14ac:dyDescent="0.3">
      <c r="A54" s="1">
        <v>54</v>
      </c>
      <c r="B54" s="10">
        <v>44862</v>
      </c>
      <c r="C54" s="6" t="s">
        <v>37</v>
      </c>
      <c r="D54" s="6" t="s">
        <v>194</v>
      </c>
      <c r="E54" s="6" t="s">
        <v>60</v>
      </c>
      <c r="F54" s="6" t="s">
        <v>259</v>
      </c>
      <c r="G54" s="6" t="str">
        <f>UPPER(IF(Table1[[#This Row],[MIDDLE INITIAL]]="",CONCATENATE(D54,"  ",F54),CONCATENATE(D54," ",LEFT(E54,1),".  ",F54)))</f>
        <v>TERESITA D.  DEL MUNDO</v>
      </c>
      <c r="H54" s="7">
        <v>44165</v>
      </c>
      <c r="I54" s="6" t="s">
        <v>173</v>
      </c>
      <c r="J54" s="6" t="s">
        <v>195</v>
      </c>
      <c r="K54" s="2">
        <v>10934</v>
      </c>
      <c r="L54" s="12">
        <v>33.75</v>
      </c>
      <c r="M54" s="3">
        <v>43.75</v>
      </c>
      <c r="N54" s="3">
        <f>SUM(Table1[[#This Row],[VACATION LEAVE]:[SICK LEAVE]])</f>
        <v>77.5</v>
      </c>
      <c r="O54" s="4">
        <v>4.8192699999999998E-2</v>
      </c>
      <c r="P54" s="2">
        <f t="shared" si="7"/>
        <v>40837.771089499998</v>
      </c>
      <c r="Q54" s="1"/>
    </row>
    <row r="55" spans="1:17" x14ac:dyDescent="0.3">
      <c r="A55" s="1">
        <v>55</v>
      </c>
      <c r="B55" s="10">
        <v>44862</v>
      </c>
      <c r="C55" s="6" t="s">
        <v>37</v>
      </c>
      <c r="D55" s="6" t="s">
        <v>196</v>
      </c>
      <c r="E55" s="6" t="s">
        <v>151</v>
      </c>
      <c r="F55" s="6" t="s">
        <v>197</v>
      </c>
      <c r="G55" s="6" t="str">
        <f>UPPER(IF(Table1[[#This Row],[MIDDLE INITIAL]]="",CONCATENATE(D55,"  ",F55),CONCATENATE(D55," ",LEFT(E55,1),".  ",F55)))</f>
        <v>AMY LOU T.  MARAÑON</v>
      </c>
      <c r="H55" s="7" t="s">
        <v>198</v>
      </c>
      <c r="I55" s="6" t="s">
        <v>173</v>
      </c>
      <c r="J55" s="6" t="s">
        <v>117</v>
      </c>
      <c r="K55" s="2">
        <v>11814</v>
      </c>
      <c r="L55" s="12">
        <v>47.5</v>
      </c>
      <c r="M55" s="3">
        <v>67.5</v>
      </c>
      <c r="N55" s="3">
        <f>SUM(Table1[[#This Row],[VACATION LEAVE]:[SICK LEAVE]])</f>
        <v>115</v>
      </c>
      <c r="O55" s="4">
        <v>4.8192699999999998E-2</v>
      </c>
      <c r="P55" s="2">
        <f t="shared" si="7"/>
        <v>65475.084146999994</v>
      </c>
      <c r="Q55" s="1" t="s">
        <v>247</v>
      </c>
    </row>
    <row r="56" spans="1:17" x14ac:dyDescent="0.3">
      <c r="A56" s="1">
        <v>56</v>
      </c>
      <c r="B56" s="10">
        <v>44872</v>
      </c>
      <c r="C56" s="6" t="s">
        <v>36</v>
      </c>
      <c r="D56" s="6" t="s">
        <v>199</v>
      </c>
      <c r="E56" s="6" t="s">
        <v>183</v>
      </c>
      <c r="F56" s="6" t="s">
        <v>71</v>
      </c>
      <c r="G56" s="6" t="str">
        <f>UPPER(IF(Table1[[#This Row],[MIDDLE INITIAL]]="",CONCATENATE(D56,"  ",F56),CONCATENATE(D56," ",LEFT(E56,1),".  ",F56)))</f>
        <v>LELISA L.  MENDOZA</v>
      </c>
      <c r="H56" s="7">
        <v>44742</v>
      </c>
      <c r="I56" s="6" t="s">
        <v>206</v>
      </c>
      <c r="J56" s="6" t="s">
        <v>212</v>
      </c>
      <c r="K56" s="2">
        <v>24167</v>
      </c>
      <c r="L56" s="12">
        <v>53.31</v>
      </c>
      <c r="M56" s="3">
        <v>104.125</v>
      </c>
      <c r="N56" s="3">
        <f>SUM(Table1[[#This Row],[VACATION LEAVE]:[SICK LEAVE]])</f>
        <v>157.435</v>
      </c>
      <c r="O56" s="4">
        <v>4.8192699999999998E-2</v>
      </c>
      <c r="P56" s="2">
        <f t="shared" si="7"/>
        <v>183360.2907479915</v>
      </c>
      <c r="Q56" s="1" t="s">
        <v>238</v>
      </c>
    </row>
    <row r="57" spans="1:17" x14ac:dyDescent="0.3">
      <c r="A57" s="1">
        <v>57</v>
      </c>
      <c r="B57" s="10">
        <v>44872</v>
      </c>
      <c r="C57" s="6" t="s">
        <v>38</v>
      </c>
      <c r="D57" s="6" t="s">
        <v>200</v>
      </c>
      <c r="E57" s="6" t="s">
        <v>30</v>
      </c>
      <c r="F57" s="6" t="s">
        <v>201</v>
      </c>
      <c r="G57" s="6" t="str">
        <f>UPPER(IF(Table1[[#This Row],[MIDDLE INITIAL]]="",CONCATENATE(D57,"  ",F57),CONCATENATE(D57," ",LEFT(E57,1),".  ",F57)))</f>
        <v>LAZARO C.  SESMA</v>
      </c>
      <c r="H57" s="7">
        <v>44926</v>
      </c>
      <c r="I57" s="6" t="s">
        <v>173</v>
      </c>
      <c r="J57" s="6" t="s">
        <v>132</v>
      </c>
      <c r="K57" s="2">
        <v>11814</v>
      </c>
      <c r="L57" s="12">
        <v>50</v>
      </c>
      <c r="M57" s="3">
        <v>65.5</v>
      </c>
      <c r="N57" s="3">
        <f>SUM(Table1[[#This Row],[VACATION LEAVE]:[SICK LEAVE]])</f>
        <v>115.5</v>
      </c>
      <c r="O57" s="4">
        <v>4.8192699999999998E-2</v>
      </c>
      <c r="P57" s="2">
        <f t="shared" si="7"/>
        <v>65759.7584259</v>
      </c>
      <c r="Q57" s="1"/>
    </row>
    <row r="58" spans="1:17" x14ac:dyDescent="0.3">
      <c r="A58" s="1">
        <v>58</v>
      </c>
      <c r="B58" s="10">
        <v>44882</v>
      </c>
      <c r="C58" s="6" t="s">
        <v>38</v>
      </c>
      <c r="D58" s="6" t="s">
        <v>204</v>
      </c>
      <c r="E58" s="6" t="s">
        <v>49</v>
      </c>
      <c r="F58" s="6" t="s">
        <v>203</v>
      </c>
      <c r="G58" s="6" t="str">
        <f>UPPER(IF(Table1[[#This Row],[MIDDLE INITIAL]]="",CONCATENATE(D58,"  ",F58),CONCATENATE(D58," ",LEFT(E58,1),".  ",F58)))</f>
        <v>JUANITO P.  REYES</v>
      </c>
      <c r="H58" s="7">
        <v>44800</v>
      </c>
      <c r="I58" s="6" t="s">
        <v>80</v>
      </c>
      <c r="J58" s="6" t="s">
        <v>205</v>
      </c>
      <c r="K58" s="2">
        <v>13419</v>
      </c>
      <c r="L58" s="12">
        <v>100.584</v>
      </c>
      <c r="M58" s="3">
        <v>140.584</v>
      </c>
      <c r="N58" s="3">
        <f>SUM(Table1[[#This Row],[VACATION LEAVE]:[SICK LEAVE]])</f>
        <v>241.16800000000001</v>
      </c>
      <c r="O58" s="4">
        <v>4.8192699999999998E-2</v>
      </c>
      <c r="P58" s="2">
        <f t="shared" ref="P58:P59" si="8">PRODUCT(K58,N58,O58)</f>
        <v>155962.82499063839</v>
      </c>
      <c r="Q58" s="1"/>
    </row>
    <row r="59" spans="1:17" x14ac:dyDescent="0.3">
      <c r="A59" s="1">
        <v>59</v>
      </c>
      <c r="B59" s="10">
        <v>44882</v>
      </c>
      <c r="C59" s="6" t="s">
        <v>36</v>
      </c>
      <c r="D59" s="6" t="s">
        <v>207</v>
      </c>
      <c r="E59" s="6" t="s">
        <v>208</v>
      </c>
      <c r="F59" s="6" t="s">
        <v>209</v>
      </c>
      <c r="G59" s="6" t="str">
        <f>UPPER(IF(Table1[[#This Row],[MIDDLE INITIAL]]="",CONCATENATE(D59,"  ",F59),CONCATENATE(D59," ",LEFT(E59,1),".  ",F59)))</f>
        <v>MINA H.  CAJAS</v>
      </c>
      <c r="H59" s="7">
        <v>44712</v>
      </c>
      <c r="I59" s="6" t="s">
        <v>173</v>
      </c>
      <c r="J59" s="6" t="s">
        <v>210</v>
      </c>
      <c r="K59" s="2">
        <v>11814</v>
      </c>
      <c r="L59" s="12">
        <v>46.25</v>
      </c>
      <c r="M59" s="3">
        <v>37.5</v>
      </c>
      <c r="N59" s="3">
        <f>SUM(Table1[[#This Row],[VACATION LEAVE]:[SICK LEAVE]])</f>
        <v>83.75</v>
      </c>
      <c r="O59" s="4">
        <v>4.8192699999999998E-2</v>
      </c>
      <c r="P59" s="2">
        <f t="shared" si="8"/>
        <v>47682.941715749999</v>
      </c>
      <c r="Q59" s="1" t="s">
        <v>247</v>
      </c>
    </row>
    <row r="60" spans="1:17" x14ac:dyDescent="0.3">
      <c r="A60" s="1">
        <v>60</v>
      </c>
      <c r="B60" s="10">
        <v>44882</v>
      </c>
      <c r="C60" s="6" t="s">
        <v>36</v>
      </c>
      <c r="D60" s="6" t="s">
        <v>147</v>
      </c>
      <c r="E60" s="6" t="s">
        <v>23</v>
      </c>
      <c r="F60" s="6" t="s">
        <v>146</v>
      </c>
      <c r="G60" s="6" t="str">
        <f>UPPER(IF(Table1[[#This Row],[MIDDLE INITIAL]]="",CONCATENATE(D60,"  ",F60),CONCATENATE(D60," ",LEFT(E60,1),".  ",F60)))</f>
        <v>BENILDA S.  HERNANDO</v>
      </c>
      <c r="H60" s="7">
        <v>44742</v>
      </c>
      <c r="I60" s="6" t="s">
        <v>230</v>
      </c>
      <c r="J60" s="6" t="s">
        <v>239</v>
      </c>
      <c r="K60" s="2">
        <v>13419</v>
      </c>
      <c r="L60" s="12">
        <v>26.457999999999998</v>
      </c>
      <c r="M60" s="3">
        <v>67.915999999999997</v>
      </c>
      <c r="N60" s="3">
        <f>SUM(Table1[[#This Row],[VACATION LEAVE]:[SICK LEAVE]])</f>
        <v>94.373999999999995</v>
      </c>
      <c r="O60" s="4">
        <v>4.8192699999999998E-2</v>
      </c>
      <c r="P60" s="2">
        <f t="shared" ref="P60:P61" si="9">PRODUCT(K60,N60,O60)</f>
        <v>61031.462074846197</v>
      </c>
      <c r="Q60" s="1" t="s">
        <v>247</v>
      </c>
    </row>
    <row r="61" spans="1:17" x14ac:dyDescent="0.3">
      <c r="A61" s="1">
        <v>61</v>
      </c>
      <c r="B61" s="10">
        <v>44883</v>
      </c>
      <c r="C61" s="6" t="s">
        <v>36</v>
      </c>
      <c r="D61" s="6" t="s">
        <v>240</v>
      </c>
      <c r="E61" s="6" t="s">
        <v>55</v>
      </c>
      <c r="F61" s="6" t="s">
        <v>241</v>
      </c>
      <c r="G61" s="6" t="str">
        <f>UPPER(IF(Table1[[#This Row],[MIDDLE INITIAL]]="",CONCATENATE(D61,"  ",F61),CONCATENATE(D61," ",LEFT(E61,1),".  ",F61)))</f>
        <v>MARITES R.  ILUSTRISIMO</v>
      </c>
      <c r="H61" s="7">
        <v>38092</v>
      </c>
      <c r="I61" s="6" t="s">
        <v>242</v>
      </c>
      <c r="J61" s="6" t="s">
        <v>243</v>
      </c>
      <c r="K61" s="2">
        <v>14944</v>
      </c>
      <c r="L61" s="12">
        <v>95.167000000000002</v>
      </c>
      <c r="M61" s="3">
        <v>135.167</v>
      </c>
      <c r="N61" s="3">
        <f>SUM(Table1[[#This Row],[VACATION LEAVE]:[SICK LEAVE]])</f>
        <v>230.334</v>
      </c>
      <c r="O61" s="4">
        <v>4.8192699999999998E-2</v>
      </c>
      <c r="P61" s="2">
        <f t="shared" si="9"/>
        <v>165884.6370547392</v>
      </c>
      <c r="Q61" s="1" t="s">
        <v>247</v>
      </c>
    </row>
    <row r="62" spans="1:17" x14ac:dyDescent="0.3">
      <c r="A62" s="1">
        <v>62</v>
      </c>
      <c r="B62" s="10">
        <v>44887</v>
      </c>
      <c r="C62" s="6" t="s">
        <v>36</v>
      </c>
      <c r="D62" s="6" t="s">
        <v>244</v>
      </c>
      <c r="E62" s="6" t="s">
        <v>23</v>
      </c>
      <c r="F62" s="6" t="s">
        <v>13</v>
      </c>
      <c r="G62" s="6" t="str">
        <f>UPPER(IF(Table1[[#This Row],[MIDDLE INITIAL]]="",CONCATENATE(D62,"  ",F62),CONCATENATE(D62," ",LEFT(E62,1),".  ",F62)))</f>
        <v>JOLINA S.  BAYBAY</v>
      </c>
      <c r="H62" s="7">
        <v>44816</v>
      </c>
      <c r="I62" s="6" t="s">
        <v>246</v>
      </c>
      <c r="J62" s="6" t="s">
        <v>245</v>
      </c>
      <c r="K62" s="2">
        <v>13419</v>
      </c>
      <c r="L62" s="12">
        <v>44.906999999999996</v>
      </c>
      <c r="M62" s="3">
        <v>69.957999999999998</v>
      </c>
      <c r="N62" s="3">
        <f>SUM(Table1[[#This Row],[VACATION LEAVE]:[SICK LEAVE]])</f>
        <v>114.86499999999999</v>
      </c>
      <c r="O62" s="4">
        <v>4.8192699999999998E-2</v>
      </c>
      <c r="P62" s="2">
        <f>PRODUCT(K62,N62,O62)</f>
        <v>74282.947540924491</v>
      </c>
      <c r="Q62" s="1" t="s">
        <v>247</v>
      </c>
    </row>
    <row r="63" spans="1:17" x14ac:dyDescent="0.3">
      <c r="A63" s="1">
        <v>63</v>
      </c>
      <c r="B63" s="10">
        <v>44902</v>
      </c>
      <c r="C63" s="6" t="s">
        <v>38</v>
      </c>
      <c r="D63" s="6" t="s">
        <v>248</v>
      </c>
      <c r="E63" s="6" t="s">
        <v>44</v>
      </c>
      <c r="F63" s="6" t="s">
        <v>71</v>
      </c>
      <c r="G63" s="6" t="str">
        <f>UPPER(IF(Table1[[#This Row],[MIDDLE INITIAL]]="",CONCATENATE(D63,"  ",F63),CONCATENATE(D63," ",LEFT(E63,1),".  ",F63)))</f>
        <v>ESTEBAN M.  MENDOZA</v>
      </c>
      <c r="H63" s="7">
        <v>43647</v>
      </c>
      <c r="I63" s="6" t="s">
        <v>249</v>
      </c>
      <c r="J63" s="6" t="s">
        <v>250</v>
      </c>
      <c r="K63" s="2">
        <v>102072</v>
      </c>
      <c r="L63" s="12">
        <v>95</v>
      </c>
      <c r="M63" s="3">
        <v>135</v>
      </c>
      <c r="N63" s="3">
        <f>SUM(Table1[[#This Row],[VACATION LEAVE]:[SICK LEAVE]])</f>
        <v>230</v>
      </c>
      <c r="O63" s="4">
        <v>4.8192699999999998E-2</v>
      </c>
      <c r="P63" s="2">
        <f t="shared" ref="P63:P65" si="10">PRODUCT(K63,N63,O63)</f>
        <v>1131398.813112</v>
      </c>
      <c r="Q63" s="1" t="s">
        <v>247</v>
      </c>
    </row>
    <row r="64" spans="1:17" x14ac:dyDescent="0.3">
      <c r="A64" s="1">
        <v>64</v>
      </c>
      <c r="B64" s="10">
        <v>44902</v>
      </c>
      <c r="C64" s="6" t="s">
        <v>38</v>
      </c>
      <c r="D64" s="6" t="s">
        <v>57</v>
      </c>
      <c r="E64" s="6" t="s">
        <v>208</v>
      </c>
      <c r="F64" s="6" t="s">
        <v>58</v>
      </c>
      <c r="G64" s="6" t="str">
        <f>UPPER(IF(Table1[[#This Row],[MIDDLE INITIAL]]="",CONCATENATE(D64,"  ",F64),CONCATENATE(D64," ",LEFT(E64,1),".  ",F64)))</f>
        <v>CONRADO H.  ELMIDO</v>
      </c>
      <c r="H64" s="7">
        <v>44735</v>
      </c>
      <c r="I64" s="6" t="s">
        <v>173</v>
      </c>
      <c r="J64" s="6" t="s">
        <v>250</v>
      </c>
      <c r="K64" s="2">
        <v>11814</v>
      </c>
      <c r="L64" s="12">
        <v>47.167000000000002</v>
      </c>
      <c r="M64" s="3">
        <v>67.167000000000002</v>
      </c>
      <c r="N64" s="3">
        <f>SUM(Table1[[#This Row],[VACATION LEAVE]:[SICK LEAVE]])</f>
        <v>114.334</v>
      </c>
      <c r="O64" s="4">
        <v>4.8192699999999998E-2</v>
      </c>
      <c r="P64" s="2">
        <f t="shared" si="10"/>
        <v>65095.898007505195</v>
      </c>
      <c r="Q64" s="1" t="s">
        <v>247</v>
      </c>
    </row>
    <row r="65" spans="1:17" x14ac:dyDescent="0.3">
      <c r="A65" s="1">
        <v>65</v>
      </c>
      <c r="B65" s="10">
        <v>44902</v>
      </c>
      <c r="C65" s="6" t="s">
        <v>36</v>
      </c>
      <c r="D65" s="6" t="s">
        <v>251</v>
      </c>
      <c r="E65" s="6" t="s">
        <v>44</v>
      </c>
      <c r="F65" s="6" t="s">
        <v>252</v>
      </c>
      <c r="G65" s="6" t="str">
        <f>UPPER(IF(Table1[[#This Row],[MIDDLE INITIAL]]="",CONCATENATE(D65,"  ",F65),CONCATENATE(D65," ",LEFT(E65,1),".  ",F65)))</f>
        <v>BRIGIDA M.  SEPINO</v>
      </c>
      <c r="H65" s="7">
        <v>44855</v>
      </c>
      <c r="I65" s="6" t="s">
        <v>253</v>
      </c>
      <c r="J65" s="6" t="s">
        <v>254</v>
      </c>
      <c r="K65" s="2">
        <v>16033</v>
      </c>
      <c r="L65" s="12">
        <v>61.375</v>
      </c>
      <c r="M65" s="3">
        <v>80.125</v>
      </c>
      <c r="N65" s="3">
        <f>SUM(Table1[[#This Row],[VACATION LEAVE]:[SICK LEAVE]])</f>
        <v>141.5</v>
      </c>
      <c r="O65" s="4">
        <v>4.8192699999999998E-2</v>
      </c>
      <c r="P65" s="2">
        <f t="shared" si="10"/>
        <v>109333.30861265</v>
      </c>
      <c r="Q65" s="1" t="s">
        <v>247</v>
      </c>
    </row>
    <row r="66" spans="1:17" x14ac:dyDescent="0.3">
      <c r="A66" s="1">
        <v>66</v>
      </c>
      <c r="B66" s="10">
        <v>44904</v>
      </c>
      <c r="C66" s="6" t="s">
        <v>36</v>
      </c>
      <c r="D66" s="6" t="s">
        <v>255</v>
      </c>
      <c r="E66" s="6" t="s">
        <v>12</v>
      </c>
      <c r="F66" s="6" t="s">
        <v>256</v>
      </c>
      <c r="G66" s="6" t="str">
        <f>UPPER(IF(Table1[[#This Row],[MIDDLE INITIAL]]="",CONCATENATE(D66,"  ",F66),CONCATENATE(D66," ",LEFT(E66,1),".  ",F66)))</f>
        <v>DINAH G.  TORRES</v>
      </c>
      <c r="H66" s="7">
        <v>44774</v>
      </c>
      <c r="I66" s="6" t="s">
        <v>257</v>
      </c>
      <c r="J66" s="6" t="s">
        <v>258</v>
      </c>
      <c r="K66" s="2">
        <v>26228</v>
      </c>
      <c r="L66" s="12">
        <v>34.905000000000001</v>
      </c>
      <c r="M66" s="3">
        <v>92</v>
      </c>
      <c r="N66" s="3">
        <f>SUM(Table1[[#This Row],[VACATION LEAVE]:[SICK LEAVE]])</f>
        <v>126.905</v>
      </c>
      <c r="O66" s="4">
        <v>4.8192699999999998E-2</v>
      </c>
      <c r="P66" s="2">
        <f t="shared" ref="P66:P67" si="11">PRODUCT(K66,N66,O66)</f>
        <v>160407.68339831798</v>
      </c>
      <c r="Q66" s="1" t="s">
        <v>247</v>
      </c>
    </row>
    <row r="67" spans="1:17" x14ac:dyDescent="0.3">
      <c r="A67" s="1">
        <v>67</v>
      </c>
      <c r="B67" s="10">
        <v>44909</v>
      </c>
      <c r="C67" s="6" t="s">
        <v>36</v>
      </c>
      <c r="D67" s="6" t="s">
        <v>260</v>
      </c>
      <c r="E67" s="6" t="s">
        <v>16</v>
      </c>
      <c r="F67" s="6" t="s">
        <v>259</v>
      </c>
      <c r="G67" s="6" t="str">
        <f>UPPER(IF(Table1[[#This Row],[MIDDLE INITIAL]]="",CONCATENATE(D67,"  ",F67),CONCATENATE(D67," ",LEFT(E67,1),".  ",F67)))</f>
        <v>ESTER B.  DEL MUNDO</v>
      </c>
      <c r="H67" s="7">
        <v>44926</v>
      </c>
      <c r="I67" s="6" t="s">
        <v>262</v>
      </c>
      <c r="J67" s="6" t="s">
        <v>263</v>
      </c>
      <c r="K67" s="2">
        <v>16157</v>
      </c>
      <c r="L67" s="12">
        <v>27.831</v>
      </c>
      <c r="M67" s="3">
        <v>81.221999999999994</v>
      </c>
      <c r="N67" s="3">
        <f>SUM(Table1[[#This Row],[VACATION LEAVE]:[SICK LEAVE]])</f>
        <v>109.053</v>
      </c>
      <c r="O67" s="4">
        <v>4.8192699999999998E-2</v>
      </c>
      <c r="P67" s="2">
        <f t="shared" si="11"/>
        <v>84914.058896156697</v>
      </c>
      <c r="Q67" s="1" t="s">
        <v>247</v>
      </c>
    </row>
    <row r="68" spans="1:17" x14ac:dyDescent="0.3">
      <c r="A68" s="1">
        <v>68</v>
      </c>
      <c r="B68" s="10">
        <v>44909</v>
      </c>
      <c r="C68" s="6" t="s">
        <v>36</v>
      </c>
      <c r="D68" s="6" t="s">
        <v>261</v>
      </c>
      <c r="E68" s="6" t="s">
        <v>44</v>
      </c>
      <c r="F68" s="6" t="s">
        <v>150</v>
      </c>
      <c r="G68" s="14" t="str">
        <f>UPPER(IF(Table1[[#This Row],[MIDDLE INITIAL]]="",CONCATENATE(D68,"  ",F68),CONCATENATE(D68," ",LEFT(E68,1),".  ",F68)))</f>
        <v>JUANITA M.  DE CASTRO</v>
      </c>
      <c r="H68" s="7">
        <v>44926</v>
      </c>
      <c r="I68" s="6" t="s">
        <v>264</v>
      </c>
      <c r="J68" s="6" t="s">
        <v>263</v>
      </c>
      <c r="K68" s="2">
        <v>18048</v>
      </c>
      <c r="L68" s="12">
        <v>3.6909999999999998</v>
      </c>
      <c r="M68" s="3">
        <v>92.5</v>
      </c>
      <c r="N68" s="3">
        <f>SUM(Table1[[#This Row],[VACATION LEAVE]:[SICK LEAVE]])</f>
        <v>96.191000000000003</v>
      </c>
      <c r="O68" s="4">
        <v>4.8192699999999998E-2</v>
      </c>
      <c r="P68" s="2">
        <f>PRODUCT(K68,N68,O68)</f>
        <v>83665.185894873604</v>
      </c>
      <c r="Q68" s="1" t="s">
        <v>247</v>
      </c>
    </row>
  </sheetData>
  <pageMargins left="0.7" right="0.7" top="0.75" bottom="0.75" header="0.3" footer="0.3"/>
  <pageSetup orientation="portrait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Sheet2!$A$2:$A$7</xm:f>
          </x14:formula1>
          <xm:sqref>C2:C68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A7"/>
  <sheetViews>
    <sheetView workbookViewId="0">
      <selection activeCell="H17" sqref="H17"/>
    </sheetView>
  </sheetViews>
  <sheetFormatPr defaultRowHeight="14.4" x14ac:dyDescent="0.3"/>
  <sheetData>
    <row r="2" spans="1:1" x14ac:dyDescent="0.3">
      <c r="A2" t="s">
        <v>38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103</v>
      </c>
    </row>
    <row r="6" spans="1:1" x14ac:dyDescent="0.3">
      <c r="A6" t="s">
        <v>102</v>
      </c>
    </row>
    <row r="7" spans="1:1" x14ac:dyDescent="0.3">
      <c r="A7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 OF TERMINAL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Erlyn</dc:creator>
  <cp:lastModifiedBy>ASUS</cp:lastModifiedBy>
  <cp:lastPrinted>2022-10-25T08:16:32Z</cp:lastPrinted>
  <dcterms:created xsi:type="dcterms:W3CDTF">2021-08-25T00:56:09Z</dcterms:created>
  <dcterms:modified xsi:type="dcterms:W3CDTF">2022-12-14T05:12:47Z</dcterms:modified>
</cp:coreProperties>
</file>