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/Documents/cm/"/>
    </mc:Choice>
  </mc:AlternateContent>
  <xr:revisionPtr revIDLastSave="0" documentId="13_ncr:1_{F05CABD7-CEF1-9A4A-AA6F-A8609C9496E8}" xr6:coauthVersionLast="47" xr6:coauthVersionMax="47" xr10:uidLastSave="{00000000-0000-0000-0000-000000000000}"/>
  <bookViews>
    <workbookView xWindow="920" yWindow="500" windowWidth="32660" windowHeight="20500" activeTab="1" xr2:uid="{00000000-000D-0000-FFFF-FFFF00000000}"/>
  </bookViews>
  <sheets>
    <sheet name="lable_cr" sheetId="1" r:id="rId1"/>
    <sheet name="结果汇总" sheetId="3" r:id="rId2"/>
    <sheet name="Sheet1" sheetId="2" r:id="rId3"/>
  </sheets>
  <definedNames>
    <definedName name="_xlnm._FilterDatabase" localSheetId="0" hidden="1">lable_cr!$F$2:$N$180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AK20" i="3" l="1"/>
  <c r="N43" i="3"/>
  <c r="N22" i="3"/>
  <c r="AK43" i="3"/>
  <c r="N41" i="1" l="1"/>
  <c r="N42" i="1"/>
  <c r="N43" i="1"/>
  <c r="N44" i="1"/>
  <c r="N45" i="1"/>
  <c r="R45" i="1" s="1"/>
  <c r="N46" i="1"/>
  <c r="N30" i="1"/>
  <c r="R29" i="1" s="1"/>
  <c r="N18" i="1"/>
  <c r="N9" i="1"/>
  <c r="N31" i="1"/>
  <c r="N19" i="1"/>
  <c r="N32" i="1"/>
  <c r="N20" i="1"/>
  <c r="N25" i="1"/>
  <c r="R24" i="1" s="1"/>
  <c r="N21" i="1"/>
  <c r="N13" i="1"/>
  <c r="N26" i="1"/>
  <c r="N10" i="1"/>
  <c r="N14" i="1"/>
  <c r="N11" i="1"/>
  <c r="N27" i="1"/>
  <c r="N15" i="1"/>
  <c r="N22" i="1"/>
  <c r="N33" i="1"/>
  <c r="N34" i="1"/>
  <c r="R33" i="1" s="1"/>
  <c r="N35" i="1"/>
  <c r="N4" i="1"/>
  <c r="N16" i="1"/>
  <c r="R44" i="1" s="1"/>
  <c r="N17" i="1"/>
  <c r="N2" i="1"/>
  <c r="R34" i="1" s="1"/>
  <c r="N36" i="1"/>
  <c r="N12" i="1"/>
  <c r="R30" i="1" s="1"/>
  <c r="N37" i="1"/>
  <c r="N8" i="1"/>
  <c r="N38" i="1"/>
  <c r="N7" i="1"/>
  <c r="N3" i="1"/>
  <c r="N39" i="1"/>
  <c r="R38" i="1" s="1"/>
  <c r="N40" i="1"/>
  <c r="N24" i="1"/>
  <c r="N5" i="1"/>
  <c r="N6" i="1"/>
  <c r="N28" i="1"/>
  <c r="N23" i="1"/>
  <c r="N50" i="1"/>
  <c r="N53" i="1"/>
  <c r="N60" i="1"/>
  <c r="N61" i="1"/>
  <c r="N51" i="1"/>
  <c r="N73" i="1"/>
  <c r="N74" i="1"/>
  <c r="N79" i="1"/>
  <c r="N70" i="1"/>
  <c r="N65" i="1"/>
  <c r="N54" i="1"/>
  <c r="N55" i="1"/>
  <c r="N75" i="1"/>
  <c r="N62" i="1"/>
  <c r="N71" i="1"/>
  <c r="N63" i="1"/>
  <c r="N56" i="1"/>
  <c r="N52" i="1"/>
  <c r="N57" i="1"/>
  <c r="N48" i="1"/>
  <c r="N49" i="1"/>
  <c r="N64" i="1"/>
  <c r="N58" i="1"/>
  <c r="N78" i="1"/>
  <c r="R42" i="1"/>
  <c r="N69" i="1"/>
  <c r="N76" i="1"/>
  <c r="N66" i="1"/>
  <c r="N59" i="1"/>
  <c r="N68" i="1"/>
  <c r="N47" i="1"/>
  <c r="N77" i="1"/>
  <c r="R36" i="1" s="1"/>
  <c r="N72" i="1"/>
  <c r="N67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2" i="1"/>
  <c r="S43" i="1"/>
  <c r="S44" i="1"/>
  <c r="S45" i="1"/>
  <c r="S24" i="1"/>
  <c r="T25" i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7" i="2"/>
  <c r="N29" i="1"/>
  <c r="R28" i="1" s="1"/>
  <c r="T23" i="1"/>
  <c r="N1" i="1"/>
  <c r="R25" i="1" l="1"/>
  <c r="R27" i="1"/>
  <c r="R37" i="1"/>
  <c r="R43" i="1"/>
  <c r="R31" i="1"/>
  <c r="R32" i="1"/>
  <c r="R39" i="1"/>
  <c r="R35" i="1"/>
  <c r="R26" i="1"/>
</calcChain>
</file>

<file path=xl/sharedStrings.xml><?xml version="1.0" encoding="utf-8"?>
<sst xmlns="http://schemas.openxmlformats.org/spreadsheetml/2006/main" count="438" uniqueCount="93">
  <si>
    <t>slot</t>
  </si>
  <si>
    <t>lable</t>
  </si>
  <si>
    <t>in.mohalla.video</t>
  </si>
  <si>
    <t>az2</t>
  </si>
  <si>
    <t>by</t>
  </si>
  <si>
    <t>cz</t>
  </si>
  <si>
    <t>dy</t>
  </si>
  <si>
    <t>cy2</t>
  </si>
  <si>
    <t>bx2</t>
  </si>
  <si>
    <t>cz2</t>
  </si>
  <si>
    <t>dz</t>
  </si>
  <si>
    <t>ay2</t>
  </si>
  <si>
    <t>dz2</t>
  </si>
  <si>
    <t>dy2</t>
  </si>
  <si>
    <t>by2</t>
  </si>
  <si>
    <t>aw2</t>
  </si>
  <si>
    <t>bw2</t>
  </si>
  <si>
    <t>cx2</t>
  </si>
  <si>
    <t>cy</t>
  </si>
  <si>
    <t>dw2</t>
  </si>
  <si>
    <t>dz1</t>
  </si>
  <si>
    <t>ax2</t>
  </si>
  <si>
    <t>bz1</t>
  </si>
  <si>
    <t>cz1</t>
  </si>
  <si>
    <t>by1</t>
  </si>
  <si>
    <t>bz2</t>
  </si>
  <si>
    <t>dx</t>
  </si>
  <si>
    <t>bx1</t>
  </si>
  <si>
    <t>cx1</t>
  </si>
  <si>
    <t>cw1</t>
  </si>
  <si>
    <t>cy1</t>
  </si>
  <si>
    <t>bz</t>
  </si>
  <si>
    <t>bx</t>
  </si>
  <si>
    <t>lw</t>
  </si>
  <si>
    <t>cx</t>
  </si>
  <si>
    <t>kw</t>
  </si>
  <si>
    <t>dw</t>
  </si>
  <si>
    <t>bw</t>
  </si>
  <si>
    <t>mw</t>
  </si>
  <si>
    <t>jw</t>
  </si>
  <si>
    <t>ay</t>
  </si>
  <si>
    <t>cw</t>
  </si>
  <si>
    <t>dy1</t>
  </si>
  <si>
    <t>aw</t>
  </si>
  <si>
    <t>ew</t>
  </si>
  <si>
    <t>ew0</t>
  </si>
  <si>
    <t>ew1</t>
  </si>
  <si>
    <t>ew2</t>
  </si>
  <si>
    <t>ew3</t>
  </si>
  <si>
    <t>ew4</t>
  </si>
  <si>
    <t>ax</t>
  </si>
  <si>
    <t>az</t>
  </si>
  <si>
    <t>aw1</t>
  </si>
  <si>
    <t>ax1</t>
  </si>
  <si>
    <t>ay1</t>
  </si>
  <si>
    <t>az1</t>
  </si>
  <si>
    <t>bw1</t>
  </si>
  <si>
    <t>cw2</t>
  </si>
  <si>
    <t>dw1</t>
  </si>
  <si>
    <t>dx1</t>
  </si>
  <si>
    <t>dx2</t>
  </si>
  <si>
    <t>in.mohalla.sharechat</t>
  </si>
  <si>
    <t>offer_pkg</t>
  </si>
  <si>
    <t>label</t>
  </si>
  <si>
    <t>device_count</t>
  </si>
  <si>
    <t>install</t>
  </si>
  <si>
    <t>click</t>
  </si>
  <si>
    <t>排序段</t>
    <phoneticPr fontId="18" type="noConversion"/>
  </si>
  <si>
    <r>
      <rPr>
        <sz val="12"/>
        <color theme="1"/>
        <rFont val="Cambria"/>
        <family val="1"/>
      </rPr>
      <t>1</t>
    </r>
    <r>
      <rPr>
        <sz val="12"/>
        <color theme="1"/>
        <rFont val="PingFang SC"/>
        <family val="2"/>
        <charset val="134"/>
      </rPr>
      <t>、这次同时用了全部</t>
    </r>
    <r>
      <rPr>
        <sz val="12"/>
        <color theme="1"/>
        <rFont val="Cambria"/>
        <family val="1"/>
      </rPr>
      <t>20</t>
    </r>
    <r>
      <rPr>
        <sz val="12"/>
        <color theme="1"/>
        <rFont val="PingFang SC"/>
        <family val="2"/>
        <charset val="134"/>
      </rPr>
      <t>个分段，
数据表现上比上次的分布广了点，
但发现评分低的</t>
    </r>
    <r>
      <rPr>
        <sz val="12"/>
        <color theme="1"/>
        <rFont val="Cambria"/>
        <family val="1"/>
      </rPr>
      <t>CR</t>
    </r>
    <r>
      <rPr>
        <sz val="12"/>
        <color theme="1"/>
        <rFont val="PingFang SC"/>
        <family val="2"/>
        <charset val="134"/>
      </rPr>
      <t xml:space="preserve">反而好。
</t>
    </r>
    <r>
      <rPr>
        <sz val="12"/>
        <color theme="1"/>
        <rFont val="Cambria"/>
        <family val="1"/>
      </rPr>
      <t>2</t>
    </r>
    <r>
      <rPr>
        <sz val="12"/>
        <color theme="1"/>
        <rFont val="PingFang SC"/>
        <family val="2"/>
        <charset val="134"/>
      </rPr>
      <t>、和规则标签的</t>
    </r>
    <r>
      <rPr>
        <sz val="12"/>
        <color theme="1"/>
        <rFont val="Cambria"/>
        <family val="1"/>
      </rPr>
      <t>cr</t>
    </r>
    <r>
      <rPr>
        <sz val="12"/>
        <color theme="1"/>
        <rFont val="PingFang SC"/>
        <family val="2"/>
        <charset val="134"/>
      </rPr>
      <t>还是差了不少
规则标签平均</t>
    </r>
    <r>
      <rPr>
        <sz val="12"/>
        <color theme="1"/>
        <rFont val="Cambria"/>
        <family val="1"/>
      </rPr>
      <t>cr</t>
    </r>
    <r>
      <rPr>
        <sz val="12"/>
        <color theme="1"/>
        <rFont val="PingFang SC"/>
        <family val="2"/>
        <charset val="134"/>
      </rPr>
      <t>是万分之</t>
    </r>
    <r>
      <rPr>
        <sz val="12"/>
        <color theme="1"/>
        <rFont val="Cambria"/>
        <family val="1"/>
      </rPr>
      <t xml:space="preserve">2
</t>
    </r>
    <r>
      <rPr>
        <sz val="12"/>
        <color theme="1"/>
        <rFont val="PingFang SC"/>
        <family val="2"/>
        <charset val="134"/>
      </rPr>
      <t>算法平均</t>
    </r>
    <r>
      <rPr>
        <sz val="12"/>
        <color theme="1"/>
        <rFont val="Cambria"/>
        <family val="1"/>
      </rPr>
      <t>cr</t>
    </r>
    <r>
      <rPr>
        <sz val="12"/>
        <color theme="1"/>
        <rFont val="PingFang SC"/>
        <family val="2"/>
        <charset val="134"/>
      </rPr>
      <t>是万分之</t>
    </r>
    <r>
      <rPr>
        <sz val="12"/>
        <color theme="1"/>
        <rFont val="Cambria"/>
        <family val="1"/>
      </rPr>
      <t xml:space="preserve">1
</t>
    </r>
    <phoneticPr fontId="18" type="noConversion"/>
  </si>
  <si>
    <t>in.mohalla.sharechat</t>
    <phoneticPr fontId="18" type="noConversion"/>
  </si>
  <si>
    <t>45~50</t>
  </si>
  <si>
    <t>30~35</t>
  </si>
  <si>
    <t>35~40</t>
  </si>
  <si>
    <t>90~95</t>
  </si>
  <si>
    <t>25~30</t>
  </si>
  <si>
    <t>85~90</t>
  </si>
  <si>
    <t>50~55</t>
  </si>
  <si>
    <t>80~85</t>
  </si>
  <si>
    <t>95~100</t>
  </si>
  <si>
    <t>15~20</t>
  </si>
  <si>
    <t>55~60</t>
  </si>
  <si>
    <t>5~10</t>
  </si>
  <si>
    <t>75~80</t>
  </si>
  <si>
    <t>0~5</t>
  </si>
  <si>
    <t>65~70</t>
  </si>
  <si>
    <t>10~15</t>
  </si>
  <si>
    <t>70~75</t>
  </si>
  <si>
    <t>40~45</t>
  </si>
  <si>
    <t>20~25</t>
  </si>
  <si>
    <t>60~65</t>
  </si>
  <si>
    <t>cr ↓</t>
    <phoneticPr fontId="18" type="noConversion"/>
  </si>
  <si>
    <t>CR</t>
    <phoneticPr fontId="18" type="noConversion"/>
  </si>
  <si>
    <t xml:space="preserve">lable	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</si>
</sst>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PingFang SC"/>
      <family val="2"/>
      <charset val="134"/>
    </font>
    <font>
      <sz val="12"/>
      <color rgb="FF000000"/>
      <name val="等线"/>
      <family val="4"/>
      <charset val="134"/>
      <scheme val="minor"/>
    </font>
    <font>
      <sz val="12"/>
      <color theme="1"/>
      <name val="苹方-简 常规体"/>
      <family val="3"/>
      <charset val="134"/>
    </font>
    <font>
      <sz val="12"/>
      <color rgb="FF1F2329"/>
      <name val="苹方-简 常规体"/>
      <family val="3"/>
      <charset val="134"/>
    </font>
    <font>
      <sz val="12"/>
      <color theme="1"/>
      <name val="苹方-简 常规体"/>
      <charset val="134"/>
    </font>
    <font>
      <sz val="12"/>
      <color rgb="FF606266"/>
      <name val="苹方-简 常规体"/>
      <charset val="134"/>
    </font>
    <font>
      <b/>
      <sz val="14"/>
      <color theme="1"/>
      <name val="等线"/>
      <family val="4"/>
      <charset val="134"/>
      <scheme val="minor"/>
    </font>
    <font>
      <sz val="12"/>
      <color theme="1"/>
      <name val="Cambria"/>
      <family val="1"/>
    </font>
    <font>
      <sz val="12"/>
      <color theme="1"/>
      <name val="苹方-简 常规体"/>
      <family val="1"/>
      <charset val="134"/>
    </font>
    <font>
      <sz val="14"/>
      <color rgb="FF9C570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>
      <alignment vertical="center"/>
    </xf>
    <xf numFmtId="3" fontId="20" fillId="0" borderId="0" xfId="0" applyNumberFormat="1" applyFont="1">
      <alignment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9" fontId="22" fillId="0" borderId="0" xfId="1" applyFont="1">
      <alignment vertical="center"/>
    </xf>
    <xf numFmtId="0" fontId="2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4" borderId="0" xfId="9" applyFont="1" applyAlignment="1">
      <alignment horizontal="center" vertical="center"/>
    </xf>
    <xf numFmtId="2" fontId="0" fillId="0" borderId="0" xfId="0" applyNumberFormat="1">
      <alignment vertical="center"/>
    </xf>
    <xf numFmtId="2" fontId="19" fillId="0" borderId="0" xfId="0" applyNumberFormat="1" applyFont="1">
      <alignment vertical="center"/>
    </xf>
    <xf numFmtId="0" fontId="28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101599</xdr:colOff>
      <xdr:row>0</xdr:row>
      <xdr:rowOff>0</xdr:rowOff>
    </xdr:from>
    <xdr:to>
      <xdr:col>32</xdr:col>
      <xdr:colOff>480988</xdr:colOff>
      <xdr:row>41</xdr:row>
      <xdr:rowOff>228601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7B119D-AB30-E541-8E63-7E80E893E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699" y="0"/>
          <a:ext cx="5306989" cy="10109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0"/>
  <sheetViews>
    <sheetView topLeftCell="A30" zoomScale="91" workbookViewId="0">
      <selection activeCell="N58" sqref="N58"/>
    </sheetView>
  </sheetViews>
  <sheetFormatPr baseColWidth="10" defaultRowHeight="19"/>
  <cols>
    <col min="1" max="2" width="11" style="2" bestFit="1" customWidth="1"/>
    <col min="6" max="6" width="12.5" bestFit="1" customWidth="1"/>
    <col min="7" max="7" width="26" style="7" customWidth="1"/>
    <col min="8" max="8" width="12.5" style="7" bestFit="1" customWidth="1"/>
    <col min="9" max="9" width="11" style="8" bestFit="1" customWidth="1"/>
    <col min="10" max="10" width="19.6640625" style="8" customWidth="1"/>
    <col min="11" max="11" width="17.5" style="8" customWidth="1"/>
    <col min="12" max="18" width="14" style="2" customWidth="1"/>
    <col min="19" max="19" width="11.33203125" style="7" bestFit="1" customWidth="1"/>
    <col min="20" max="20" width="11" style="7" bestFit="1" customWidth="1"/>
    <col min="21" max="21" width="10.83203125" style="8"/>
    <col min="22" max="22" width="31.33203125" style="7" customWidth="1"/>
    <col min="23" max="23" width="18.6640625" style="7" customWidth="1"/>
    <col min="24" max="24" width="10.83203125" style="7"/>
  </cols>
  <sheetData>
    <row r="1" spans="1:23">
      <c r="A1" s="5" t="s">
        <v>0</v>
      </c>
      <c r="B1" s="5" t="s">
        <v>1</v>
      </c>
      <c r="F1" s="14">
        <v>20220525</v>
      </c>
      <c r="G1" s="8" t="s">
        <v>62</v>
      </c>
      <c r="H1" s="8" t="s">
        <v>0</v>
      </c>
      <c r="I1" s="8" t="s">
        <v>63</v>
      </c>
      <c r="J1" s="8" t="s">
        <v>64</v>
      </c>
      <c r="K1" s="17" t="s">
        <v>65</v>
      </c>
      <c r="L1" s="17" t="s">
        <v>66</v>
      </c>
      <c r="M1" s="17" t="s">
        <v>91</v>
      </c>
      <c r="N1" s="13" t="str">
        <f t="shared" ref="N1:N32" si="0">VLOOKUP(H1,A:B,2,0)</f>
        <v>lable</v>
      </c>
      <c r="O1" s="17"/>
      <c r="P1" s="13"/>
      <c r="Q1" s="13"/>
      <c r="S1" s="21" t="s">
        <v>68</v>
      </c>
      <c r="T1" s="22"/>
      <c r="U1" s="22"/>
      <c r="V1" s="22"/>
      <c r="W1" s="22"/>
    </row>
    <row r="2" spans="1:23">
      <c r="A2" s="5">
        <v>26771578</v>
      </c>
      <c r="B2" s="5">
        <v>5</v>
      </c>
      <c r="E2" s="1"/>
      <c r="F2" s="1">
        <v>20220609</v>
      </c>
      <c r="G2" s="1" t="s">
        <v>61</v>
      </c>
      <c r="H2" s="1">
        <v>39781737</v>
      </c>
      <c r="I2" s="1" t="s">
        <v>21</v>
      </c>
      <c r="J2" s="1">
        <v>3434780</v>
      </c>
      <c r="K2" s="14">
        <v>155</v>
      </c>
      <c r="L2" s="1">
        <v>363970</v>
      </c>
      <c r="M2" s="20">
        <f>K2/L2*10000</f>
        <v>4.258592741159986</v>
      </c>
      <c r="N2" s="2" t="str">
        <f t="shared" si="0"/>
        <v>ax2</v>
      </c>
      <c r="S2" s="22"/>
      <c r="T2" s="22"/>
      <c r="U2" s="22"/>
      <c r="V2" s="22"/>
      <c r="W2" s="22"/>
    </row>
    <row r="3" spans="1:23">
      <c r="A3" s="5">
        <v>39853849</v>
      </c>
      <c r="B3" s="5">
        <v>10</v>
      </c>
      <c r="E3" s="1"/>
      <c r="F3" s="1">
        <v>20220609</v>
      </c>
      <c r="G3" s="1" t="s">
        <v>61</v>
      </c>
      <c r="H3" s="1">
        <v>71886347</v>
      </c>
      <c r="I3" s="1" t="s">
        <v>25</v>
      </c>
      <c r="J3" s="1">
        <v>6831311</v>
      </c>
      <c r="K3" s="14">
        <v>624</v>
      </c>
      <c r="L3" s="1">
        <v>1631869</v>
      </c>
      <c r="M3" s="20">
        <f>K3/L3*10000</f>
        <v>3.8238363496089454</v>
      </c>
      <c r="N3" s="2" t="str">
        <f t="shared" si="0"/>
        <v>bz2</v>
      </c>
      <c r="S3" s="22"/>
      <c r="T3" s="22"/>
      <c r="U3" s="22"/>
      <c r="V3" s="22"/>
      <c r="W3" s="22"/>
    </row>
    <row r="4" spans="1:23">
      <c r="A4" s="5">
        <v>87026047</v>
      </c>
      <c r="B4" s="5">
        <v>15</v>
      </c>
      <c r="E4" s="1"/>
      <c r="F4" s="1">
        <v>20220609</v>
      </c>
      <c r="G4" s="1" t="s">
        <v>61</v>
      </c>
      <c r="H4" s="1">
        <v>54209521</v>
      </c>
      <c r="I4" s="1" t="s">
        <v>11</v>
      </c>
      <c r="J4" s="1">
        <v>4896630</v>
      </c>
      <c r="K4" s="14">
        <v>185</v>
      </c>
      <c r="L4" s="1">
        <v>492273</v>
      </c>
      <c r="M4" s="1">
        <v>3.76</v>
      </c>
      <c r="N4" s="2" t="str">
        <f t="shared" si="0"/>
        <v>ay2</v>
      </c>
      <c r="S4" s="22"/>
      <c r="T4" s="22"/>
      <c r="U4" s="22"/>
      <c r="V4" s="22"/>
      <c r="W4" s="22"/>
    </row>
    <row r="5" spans="1:23">
      <c r="A5" s="5">
        <v>61924447</v>
      </c>
      <c r="B5" s="5">
        <v>20</v>
      </c>
      <c r="E5" s="1"/>
      <c r="F5" s="1">
        <v>20220609</v>
      </c>
      <c r="G5" s="1" t="s">
        <v>61</v>
      </c>
      <c r="H5" s="1">
        <v>11818548</v>
      </c>
      <c r="I5" s="1"/>
      <c r="J5" s="1">
        <v>0</v>
      </c>
      <c r="K5" s="14">
        <v>40</v>
      </c>
      <c r="L5" s="1">
        <v>115266</v>
      </c>
      <c r="M5" s="1">
        <v>3.47</v>
      </c>
      <c r="N5" s="2">
        <f t="shared" si="0"/>
        <v>45</v>
      </c>
      <c r="S5" s="22"/>
      <c r="T5" s="22"/>
      <c r="U5" s="22"/>
      <c r="V5" s="22"/>
      <c r="W5" s="22"/>
    </row>
    <row r="6" spans="1:23">
      <c r="A6" s="5">
        <v>31787067</v>
      </c>
      <c r="B6" s="5">
        <v>25</v>
      </c>
      <c r="E6" s="1"/>
      <c r="F6" s="1">
        <v>20220609</v>
      </c>
      <c r="G6" s="1" t="s">
        <v>61</v>
      </c>
      <c r="H6" s="1">
        <v>66899451</v>
      </c>
      <c r="I6" s="1" t="s">
        <v>14</v>
      </c>
      <c r="J6" s="1">
        <v>16443791</v>
      </c>
      <c r="K6" s="14">
        <v>622</v>
      </c>
      <c r="L6" s="1">
        <v>1842199</v>
      </c>
      <c r="M6" s="1">
        <v>3.38</v>
      </c>
      <c r="N6" s="2" t="str">
        <f t="shared" si="0"/>
        <v>by2</v>
      </c>
      <c r="S6" s="22"/>
      <c r="T6" s="22"/>
      <c r="U6" s="22"/>
      <c r="V6" s="22"/>
      <c r="W6" s="22"/>
    </row>
    <row r="7" spans="1:23">
      <c r="A7" s="5">
        <v>35574482</v>
      </c>
      <c r="B7" s="5">
        <v>30</v>
      </c>
      <c r="E7" s="1"/>
      <c r="F7" s="1">
        <v>20220609</v>
      </c>
      <c r="G7" s="1" t="s">
        <v>61</v>
      </c>
      <c r="H7" s="1">
        <v>29924575</v>
      </c>
      <c r="I7" s="1" t="s">
        <v>9</v>
      </c>
      <c r="J7" s="1">
        <v>19384049</v>
      </c>
      <c r="K7" s="14">
        <v>470</v>
      </c>
      <c r="L7" s="1">
        <v>1496107</v>
      </c>
      <c r="M7" s="1">
        <v>3.14</v>
      </c>
      <c r="N7" s="2" t="str">
        <f t="shared" si="0"/>
        <v>cz2</v>
      </c>
      <c r="S7" s="22"/>
      <c r="T7" s="22"/>
      <c r="U7" s="22"/>
      <c r="V7" s="22"/>
      <c r="W7" s="22"/>
    </row>
    <row r="8" spans="1:23">
      <c r="A8" s="5">
        <v>14484189</v>
      </c>
      <c r="B8" s="5">
        <v>35</v>
      </c>
      <c r="E8" s="1"/>
      <c r="F8" s="1">
        <v>20220609</v>
      </c>
      <c r="G8" s="1" t="s">
        <v>61</v>
      </c>
      <c r="H8" s="1">
        <v>11441667</v>
      </c>
      <c r="I8" s="1" t="s">
        <v>3</v>
      </c>
      <c r="J8" s="1">
        <v>734833</v>
      </c>
      <c r="K8" s="14">
        <v>15</v>
      </c>
      <c r="L8" s="1">
        <v>54815</v>
      </c>
      <c r="M8" s="1">
        <v>2.74</v>
      </c>
      <c r="N8" s="2" t="str">
        <f t="shared" si="0"/>
        <v>az2</v>
      </c>
      <c r="S8" s="22"/>
      <c r="T8" s="22"/>
      <c r="U8" s="22"/>
      <c r="V8" s="22"/>
      <c r="W8" s="22"/>
    </row>
    <row r="9" spans="1:23">
      <c r="A9" s="5">
        <v>87394227</v>
      </c>
      <c r="B9" s="5">
        <v>40</v>
      </c>
      <c r="E9" s="1"/>
      <c r="F9" s="1">
        <v>20220609</v>
      </c>
      <c r="G9" s="1" t="s">
        <v>61</v>
      </c>
      <c r="H9" s="1">
        <v>61924447</v>
      </c>
      <c r="I9" s="1"/>
      <c r="J9" s="1">
        <v>0</v>
      </c>
      <c r="K9" s="14">
        <v>29</v>
      </c>
      <c r="L9" s="1">
        <v>115266</v>
      </c>
      <c r="M9" s="1">
        <v>2.52</v>
      </c>
      <c r="N9" s="2">
        <f t="shared" si="0"/>
        <v>20</v>
      </c>
      <c r="S9" s="22"/>
      <c r="T9" s="22"/>
      <c r="U9" s="22"/>
      <c r="V9" s="22"/>
      <c r="W9" s="22"/>
    </row>
    <row r="10" spans="1:23">
      <c r="A10" s="5">
        <v>11818548</v>
      </c>
      <c r="B10" s="5">
        <v>45</v>
      </c>
      <c r="E10" s="1"/>
      <c r="F10" s="1">
        <v>20220609</v>
      </c>
      <c r="G10" s="1" t="s">
        <v>61</v>
      </c>
      <c r="H10" s="1">
        <v>87026047</v>
      </c>
      <c r="I10" s="1"/>
      <c r="J10" s="1">
        <v>0</v>
      </c>
      <c r="K10" s="14">
        <v>26</v>
      </c>
      <c r="L10" s="1">
        <v>115266</v>
      </c>
      <c r="M10" s="1">
        <v>2.2599999999999998</v>
      </c>
      <c r="N10" s="2">
        <f t="shared" si="0"/>
        <v>15</v>
      </c>
      <c r="S10" s="22"/>
      <c r="T10" s="22"/>
      <c r="U10" s="22"/>
      <c r="V10" s="22"/>
      <c r="W10" s="22"/>
    </row>
    <row r="11" spans="1:23">
      <c r="A11" s="5">
        <v>53137662</v>
      </c>
      <c r="B11" s="5">
        <v>50</v>
      </c>
      <c r="E11" s="1"/>
      <c r="F11" s="1">
        <v>20220609</v>
      </c>
      <c r="G11" s="1" t="s">
        <v>61</v>
      </c>
      <c r="H11" s="1">
        <v>39853849</v>
      </c>
      <c r="I11" s="1"/>
      <c r="J11" s="1">
        <v>0</v>
      </c>
      <c r="K11" s="14">
        <v>25</v>
      </c>
      <c r="L11" s="1">
        <v>115266</v>
      </c>
      <c r="M11" s="1">
        <v>2.17</v>
      </c>
      <c r="N11" s="2">
        <f t="shared" si="0"/>
        <v>10</v>
      </c>
      <c r="S11" s="22"/>
      <c r="T11" s="22"/>
      <c r="U11" s="22"/>
      <c r="V11" s="22"/>
      <c r="W11" s="22"/>
    </row>
    <row r="12" spans="1:23">
      <c r="A12" s="5">
        <v>52699666</v>
      </c>
      <c r="B12" s="5">
        <v>55</v>
      </c>
      <c r="E12" s="1"/>
      <c r="F12" s="1">
        <v>20220609</v>
      </c>
      <c r="G12" s="1" t="s">
        <v>61</v>
      </c>
      <c r="H12" s="1">
        <v>98684923</v>
      </c>
      <c r="I12" s="1" t="s">
        <v>8</v>
      </c>
      <c r="J12" s="1">
        <v>5011751</v>
      </c>
      <c r="K12" s="14">
        <v>105</v>
      </c>
      <c r="L12" s="1">
        <v>492262</v>
      </c>
      <c r="M12" s="1">
        <v>2.13</v>
      </c>
      <c r="N12" s="2" t="str">
        <f t="shared" si="0"/>
        <v>bx2</v>
      </c>
    </row>
    <row r="13" spans="1:23">
      <c r="A13" s="5">
        <v>59631127</v>
      </c>
      <c r="B13" s="5">
        <v>60</v>
      </c>
      <c r="E13" s="1"/>
      <c r="F13" s="1">
        <v>20220609</v>
      </c>
      <c r="G13" s="1" t="s">
        <v>61</v>
      </c>
      <c r="H13" s="1">
        <v>48475658</v>
      </c>
      <c r="I13" s="1" t="s">
        <v>7</v>
      </c>
      <c r="J13" s="1">
        <v>25411264</v>
      </c>
      <c r="K13" s="14">
        <v>240</v>
      </c>
      <c r="L13" s="1">
        <v>1442740</v>
      </c>
      <c r="M13" s="1">
        <v>1.66</v>
      </c>
      <c r="N13" s="2" t="str">
        <f t="shared" si="0"/>
        <v>cy2</v>
      </c>
      <c r="P13" s="2" t="s">
        <v>70</v>
      </c>
    </row>
    <row r="14" spans="1:23">
      <c r="A14" s="5">
        <v>66286639</v>
      </c>
      <c r="B14" s="5">
        <v>65</v>
      </c>
      <c r="E14" s="1"/>
      <c r="F14" s="1">
        <v>20220609</v>
      </c>
      <c r="G14" s="1" t="s">
        <v>61</v>
      </c>
      <c r="H14" s="1">
        <v>30488307</v>
      </c>
      <c r="I14" s="1" t="s">
        <v>15</v>
      </c>
      <c r="J14" s="1">
        <v>625219</v>
      </c>
      <c r="K14" s="14">
        <v>1</v>
      </c>
      <c r="L14" s="1">
        <v>6259</v>
      </c>
      <c r="M14" s="1">
        <v>1.6</v>
      </c>
      <c r="N14" s="2" t="str">
        <f t="shared" si="0"/>
        <v>aw2</v>
      </c>
      <c r="P14" s="2" t="s">
        <v>71</v>
      </c>
    </row>
    <row r="15" spans="1:23">
      <c r="A15" s="5">
        <v>16253703</v>
      </c>
      <c r="B15" s="5">
        <v>70</v>
      </c>
      <c r="E15" s="1"/>
      <c r="F15" s="1">
        <v>20220609</v>
      </c>
      <c r="G15" s="1" t="s">
        <v>61</v>
      </c>
      <c r="H15" s="1">
        <v>15439303</v>
      </c>
      <c r="I15" s="1" t="s">
        <v>27</v>
      </c>
      <c r="J15" s="1">
        <v>544726</v>
      </c>
      <c r="K15" s="14">
        <v>1</v>
      </c>
      <c r="L15" s="1">
        <v>6258</v>
      </c>
      <c r="M15" s="1">
        <v>1.6</v>
      </c>
      <c r="N15" s="2" t="str">
        <f t="shared" si="0"/>
        <v>bx1</v>
      </c>
      <c r="P15" s="2" t="s">
        <v>72</v>
      </c>
    </row>
    <row r="16" spans="1:23">
      <c r="A16" s="5">
        <v>89972445</v>
      </c>
      <c r="B16" s="5">
        <v>75</v>
      </c>
      <c r="E16" s="1"/>
      <c r="F16" s="1">
        <v>20220609</v>
      </c>
      <c r="G16" s="1" t="s">
        <v>61</v>
      </c>
      <c r="H16" s="1">
        <v>53137662</v>
      </c>
      <c r="I16" s="1"/>
      <c r="J16" s="1">
        <v>0</v>
      </c>
      <c r="K16" s="14">
        <v>17</v>
      </c>
      <c r="L16" s="1">
        <v>115266</v>
      </c>
      <c r="M16" s="1">
        <v>1.47</v>
      </c>
      <c r="N16" s="2">
        <f t="shared" si="0"/>
        <v>50</v>
      </c>
      <c r="P16" s="2" t="s">
        <v>73</v>
      </c>
    </row>
    <row r="17" spans="1:25">
      <c r="A17" s="5">
        <v>24956129</v>
      </c>
      <c r="B17" s="5">
        <v>80</v>
      </c>
      <c r="E17" s="1"/>
      <c r="F17" s="1">
        <v>20220609</v>
      </c>
      <c r="G17" s="1" t="s">
        <v>61</v>
      </c>
      <c r="H17" s="1">
        <v>31787067</v>
      </c>
      <c r="I17" s="1"/>
      <c r="J17" s="1">
        <v>0</v>
      </c>
      <c r="K17" s="14">
        <v>17</v>
      </c>
      <c r="L17" s="1">
        <v>115266</v>
      </c>
      <c r="M17" s="1">
        <v>1.47</v>
      </c>
      <c r="N17" s="2">
        <f t="shared" si="0"/>
        <v>25</v>
      </c>
    </row>
    <row r="18" spans="1:25">
      <c r="A18" s="5">
        <v>71687809</v>
      </c>
      <c r="B18" s="5">
        <v>85</v>
      </c>
      <c r="E18" s="1"/>
      <c r="F18" s="1">
        <v>20220609</v>
      </c>
      <c r="G18" s="1" t="s">
        <v>61</v>
      </c>
      <c r="H18" s="1">
        <v>42521805</v>
      </c>
      <c r="I18" s="1" t="s">
        <v>12</v>
      </c>
      <c r="J18" s="1">
        <v>61340489</v>
      </c>
      <c r="K18" s="14">
        <v>168</v>
      </c>
      <c r="L18" s="1">
        <v>1213061</v>
      </c>
      <c r="M18" s="1">
        <v>1.38</v>
      </c>
      <c r="N18" s="2" t="str">
        <f t="shared" si="0"/>
        <v>dz2</v>
      </c>
      <c r="P18" s="2" t="s">
        <v>74</v>
      </c>
    </row>
    <row r="19" spans="1:25">
      <c r="A19" s="5">
        <v>90913527</v>
      </c>
      <c r="B19" s="5">
        <v>90</v>
      </c>
      <c r="E19" s="1"/>
      <c r="F19" s="1">
        <v>20220609</v>
      </c>
      <c r="G19" s="1" t="s">
        <v>61</v>
      </c>
      <c r="H19" s="1">
        <v>89972445</v>
      </c>
      <c r="I19" s="1"/>
      <c r="J19" s="1">
        <v>0</v>
      </c>
      <c r="K19" s="14">
        <v>14</v>
      </c>
      <c r="L19" s="1">
        <v>115266</v>
      </c>
      <c r="M19" s="1">
        <v>1.21</v>
      </c>
      <c r="N19" s="2">
        <f t="shared" si="0"/>
        <v>75</v>
      </c>
      <c r="P19" s="2" t="s">
        <v>75</v>
      </c>
      <c r="Y19" s="3"/>
    </row>
    <row r="20" spans="1:25">
      <c r="A20" s="5">
        <v>48556705</v>
      </c>
      <c r="B20" s="5">
        <v>95</v>
      </c>
      <c r="E20" s="1"/>
      <c r="F20" s="1">
        <v>20220609</v>
      </c>
      <c r="G20" s="1" t="s">
        <v>61</v>
      </c>
      <c r="H20" s="1">
        <v>14484189</v>
      </c>
      <c r="I20" s="1"/>
      <c r="J20" s="1">
        <v>0</v>
      </c>
      <c r="K20" s="14">
        <v>14</v>
      </c>
      <c r="L20" s="1">
        <v>115266</v>
      </c>
      <c r="M20" s="1">
        <v>1.21</v>
      </c>
      <c r="N20" s="2">
        <f t="shared" si="0"/>
        <v>35</v>
      </c>
      <c r="P20" s="2" t="s">
        <v>76</v>
      </c>
      <c r="X20" s="10"/>
    </row>
    <row r="21" spans="1:25">
      <c r="A21" s="5">
        <v>77898600</v>
      </c>
      <c r="B21" s="5">
        <v>100</v>
      </c>
      <c r="E21" s="1"/>
      <c r="F21" s="1">
        <v>20220609</v>
      </c>
      <c r="G21" s="1" t="s">
        <v>61</v>
      </c>
      <c r="H21" s="1">
        <v>26771578</v>
      </c>
      <c r="I21" s="1"/>
      <c r="J21" s="1">
        <v>0</v>
      </c>
      <c r="K21" s="14">
        <v>13</v>
      </c>
      <c r="L21" s="1">
        <v>115266</v>
      </c>
      <c r="M21" s="1">
        <v>1.1299999999999999</v>
      </c>
      <c r="N21" s="2">
        <f t="shared" si="0"/>
        <v>5</v>
      </c>
      <c r="P21" s="2" t="s">
        <v>77</v>
      </c>
      <c r="T21" s="7">
        <v>2.6</v>
      </c>
      <c r="X21" s="10"/>
    </row>
    <row r="22" spans="1:25">
      <c r="A22" s="5">
        <v>57351627</v>
      </c>
      <c r="B22" s="5" t="s">
        <v>43</v>
      </c>
      <c r="E22" s="1"/>
      <c r="F22" s="1">
        <v>20220609</v>
      </c>
      <c r="G22" s="1" t="s">
        <v>61</v>
      </c>
      <c r="H22" s="1">
        <v>75307058</v>
      </c>
      <c r="I22" s="1" t="s">
        <v>28</v>
      </c>
      <c r="J22" s="1">
        <v>2262307</v>
      </c>
      <c r="K22" s="14">
        <v>5</v>
      </c>
      <c r="L22" s="1">
        <v>45257</v>
      </c>
      <c r="M22" s="1">
        <v>1.1000000000000001</v>
      </c>
      <c r="N22" s="2" t="str">
        <f t="shared" si="0"/>
        <v>cx1</v>
      </c>
      <c r="P22" s="2" t="s">
        <v>78</v>
      </c>
      <c r="T22" s="7">
        <v>1.6</v>
      </c>
      <c r="X22" s="10"/>
    </row>
    <row r="23" spans="1:25">
      <c r="A23" s="5">
        <v>35653768</v>
      </c>
      <c r="B23" s="5" t="s">
        <v>50</v>
      </c>
      <c r="E23" s="1"/>
      <c r="F23" s="1">
        <v>20220609</v>
      </c>
      <c r="G23" s="1" t="s">
        <v>61</v>
      </c>
      <c r="H23" s="1">
        <v>60460579</v>
      </c>
      <c r="I23" s="1" t="s">
        <v>24</v>
      </c>
      <c r="J23" s="1">
        <v>2131838</v>
      </c>
      <c r="K23" s="14">
        <v>7</v>
      </c>
      <c r="L23" s="1">
        <v>65102</v>
      </c>
      <c r="M23" s="1">
        <v>1.08</v>
      </c>
      <c r="N23" s="2" t="str">
        <f t="shared" si="0"/>
        <v>by1</v>
      </c>
      <c r="P23" s="2" t="s">
        <v>79</v>
      </c>
      <c r="R23" s="2" t="s">
        <v>67</v>
      </c>
      <c r="T23" s="12">
        <f>T22/T21-1</f>
        <v>-0.38461538461538458</v>
      </c>
      <c r="X23" s="10"/>
    </row>
    <row r="24" spans="1:25">
      <c r="A24" s="5">
        <v>44225907</v>
      </c>
      <c r="B24" s="5" t="s">
        <v>40</v>
      </c>
      <c r="E24" s="1"/>
      <c r="F24" s="1">
        <v>20220609</v>
      </c>
      <c r="G24" s="1" t="s">
        <v>61</v>
      </c>
      <c r="H24" s="1">
        <v>59631127</v>
      </c>
      <c r="I24" s="1"/>
      <c r="J24" s="1">
        <v>0</v>
      </c>
      <c r="K24" s="14">
        <v>12</v>
      </c>
      <c r="L24" s="1">
        <v>115266</v>
      </c>
      <c r="M24" s="1">
        <v>1.04</v>
      </c>
      <c r="N24" s="2">
        <f t="shared" si="0"/>
        <v>60</v>
      </c>
      <c r="P24" s="2" t="s">
        <v>80</v>
      </c>
      <c r="R24" s="2" t="str">
        <f>VLOOKUP(N25,Sheet1!A:B,2,0)</f>
        <v>35~40</v>
      </c>
      <c r="S24" s="7" t="e">
        <f>#REF!*1.25</f>
        <v>#REF!</v>
      </c>
      <c r="Y24" s="3"/>
    </row>
    <row r="25" spans="1:25">
      <c r="A25" s="5">
        <v>33347536</v>
      </c>
      <c r="B25" s="5" t="s">
        <v>51</v>
      </c>
      <c r="C25" s="4"/>
      <c r="E25" s="1"/>
      <c r="F25" s="1">
        <v>20220609</v>
      </c>
      <c r="G25" s="1" t="s">
        <v>61</v>
      </c>
      <c r="H25" s="1">
        <v>87394227</v>
      </c>
      <c r="I25" s="1"/>
      <c r="J25" s="1">
        <v>0</v>
      </c>
      <c r="K25" s="14">
        <v>12</v>
      </c>
      <c r="L25" s="1">
        <v>115266</v>
      </c>
      <c r="M25" s="1">
        <v>1.04</v>
      </c>
      <c r="N25" s="2">
        <f t="shared" si="0"/>
        <v>40</v>
      </c>
      <c r="P25" s="2" t="s">
        <v>81</v>
      </c>
      <c r="R25" s="2" t="e">
        <f>VLOOKUP(N26,Sheet1!A:B,2,0)</f>
        <v>#N/A</v>
      </c>
      <c r="S25" s="7" t="e">
        <f>#REF!*1.25</f>
        <v>#REF!</v>
      </c>
      <c r="T25" s="7" t="e">
        <f>#REF!*1.25</f>
        <v>#REF!</v>
      </c>
      <c r="X25" s="10"/>
    </row>
    <row r="26" spans="1:25">
      <c r="A26" s="5">
        <v>66660203</v>
      </c>
      <c r="B26" s="5" t="s">
        <v>37</v>
      </c>
      <c r="C26" s="4"/>
      <c r="E26" s="1"/>
      <c r="F26" s="1">
        <v>20220609</v>
      </c>
      <c r="G26" s="1" t="s">
        <v>61</v>
      </c>
      <c r="H26" s="1">
        <v>63471637</v>
      </c>
      <c r="I26" s="1" t="s">
        <v>17</v>
      </c>
      <c r="J26" s="1">
        <v>5805045</v>
      </c>
      <c r="K26" s="14">
        <v>14</v>
      </c>
      <c r="L26" s="1">
        <v>138596</v>
      </c>
      <c r="M26" s="1">
        <v>1.01</v>
      </c>
      <c r="N26" s="2" t="str">
        <f t="shared" si="0"/>
        <v>cx2</v>
      </c>
      <c r="R26" s="2" t="e">
        <f>VLOOKUP(N27,Sheet1!A:B,2,0)</f>
        <v>#N/A</v>
      </c>
      <c r="S26" s="7" t="e">
        <f>#REF!*1.25</f>
        <v>#REF!</v>
      </c>
      <c r="X26" s="10"/>
    </row>
    <row r="27" spans="1:25">
      <c r="A27" s="5">
        <v>14372948</v>
      </c>
      <c r="B27" s="5" t="s">
        <v>41</v>
      </c>
      <c r="C27" s="4"/>
      <c r="E27" s="1"/>
      <c r="F27" s="1">
        <v>20220609</v>
      </c>
      <c r="G27" s="1" t="s">
        <v>61</v>
      </c>
      <c r="H27" s="1">
        <v>26432027</v>
      </c>
      <c r="I27" s="1" t="s">
        <v>23</v>
      </c>
      <c r="J27" s="1">
        <v>6224883</v>
      </c>
      <c r="K27" s="14">
        <v>12</v>
      </c>
      <c r="L27" s="1">
        <v>138596</v>
      </c>
      <c r="M27" s="1">
        <v>0.87</v>
      </c>
      <c r="N27" s="2" t="str">
        <f t="shared" si="0"/>
        <v>cz1</v>
      </c>
      <c r="P27" s="2" t="s">
        <v>82</v>
      </c>
      <c r="R27" s="2" t="str">
        <f>VLOOKUP(N28,Sheet1!A:B,2,0)</f>
        <v>25~30</v>
      </c>
      <c r="S27" s="7" t="e">
        <f>#REF!*1.25</f>
        <v>#REF!</v>
      </c>
      <c r="X27" s="10"/>
    </row>
    <row r="28" spans="1:25">
      <c r="A28" s="5">
        <v>95223722</v>
      </c>
      <c r="B28" s="5" t="s">
        <v>39</v>
      </c>
      <c r="C28" s="4"/>
      <c r="E28" s="1"/>
      <c r="F28" s="1">
        <v>20220609</v>
      </c>
      <c r="G28" s="1" t="s">
        <v>61</v>
      </c>
      <c r="H28" s="1">
        <v>35574482</v>
      </c>
      <c r="I28" s="1"/>
      <c r="J28" s="1">
        <v>0</v>
      </c>
      <c r="K28" s="14">
        <v>10</v>
      </c>
      <c r="L28" s="1">
        <v>115266</v>
      </c>
      <c r="M28" s="1">
        <v>0.87</v>
      </c>
      <c r="N28" s="2">
        <f t="shared" si="0"/>
        <v>30</v>
      </c>
      <c r="P28" s="2" t="s">
        <v>83</v>
      </c>
      <c r="R28" s="2" t="str">
        <f>VLOOKUP(N29,Sheet1!A:B,2,0)</f>
        <v>80~85</v>
      </c>
      <c r="S28" s="7" t="e">
        <f>#REF!*1.25</f>
        <v>#REF!</v>
      </c>
      <c r="Y28" s="3"/>
    </row>
    <row r="29" spans="1:25">
      <c r="A29" s="5">
        <v>58769882</v>
      </c>
      <c r="B29" s="5" t="s">
        <v>35</v>
      </c>
      <c r="C29" s="4"/>
      <c r="E29" s="1"/>
      <c r="F29" s="1">
        <v>20220609</v>
      </c>
      <c r="G29" s="1" t="s">
        <v>61</v>
      </c>
      <c r="H29" s="1">
        <v>71687809</v>
      </c>
      <c r="I29" s="1"/>
      <c r="J29" s="1">
        <v>0</v>
      </c>
      <c r="K29" s="14">
        <v>9</v>
      </c>
      <c r="L29" s="1">
        <v>115266</v>
      </c>
      <c r="M29" s="1">
        <v>0.78</v>
      </c>
      <c r="N29" s="2">
        <f t="shared" si="0"/>
        <v>85</v>
      </c>
      <c r="P29" s="2" t="s">
        <v>84</v>
      </c>
      <c r="R29" s="2" t="str">
        <f>VLOOKUP(N30,Sheet1!A:B,2,0)</f>
        <v>95~100</v>
      </c>
      <c r="S29" s="7" t="e">
        <f>#REF!*1.25</f>
        <v>#REF!</v>
      </c>
      <c r="X29" s="10"/>
    </row>
    <row r="30" spans="1:25">
      <c r="A30" s="5">
        <v>25182793</v>
      </c>
      <c r="B30" s="5" t="s">
        <v>33</v>
      </c>
      <c r="C30" s="4"/>
      <c r="E30" s="1"/>
      <c r="F30" s="1">
        <v>20220609</v>
      </c>
      <c r="G30" s="1" t="s">
        <v>61</v>
      </c>
      <c r="H30" s="1">
        <v>77898600</v>
      </c>
      <c r="I30" s="1"/>
      <c r="J30" s="1">
        <v>0</v>
      </c>
      <c r="K30" s="14">
        <v>9</v>
      </c>
      <c r="L30" s="1">
        <v>115266</v>
      </c>
      <c r="M30" s="1">
        <v>0.78</v>
      </c>
      <c r="N30" s="2">
        <f t="shared" si="0"/>
        <v>100</v>
      </c>
      <c r="P30" s="2" t="s">
        <v>85</v>
      </c>
      <c r="R30" s="2" t="str">
        <f>VLOOKUP(N31,Sheet1!A:B,2,0)</f>
        <v>50~55</v>
      </c>
      <c r="S30" s="7" t="e">
        <f>#REF!*1.25</f>
        <v>#REF!</v>
      </c>
      <c r="X30" s="10"/>
    </row>
    <row r="31" spans="1:25">
      <c r="A31" s="5">
        <v>10162902</v>
      </c>
      <c r="B31" s="5" t="s">
        <v>38</v>
      </c>
      <c r="C31" s="4"/>
      <c r="E31" s="1"/>
      <c r="F31" s="1">
        <v>20220609</v>
      </c>
      <c r="G31" s="1" t="s">
        <v>61</v>
      </c>
      <c r="H31" s="1">
        <v>52699666</v>
      </c>
      <c r="I31" s="1"/>
      <c r="J31" s="1">
        <v>0</v>
      </c>
      <c r="K31" s="14">
        <v>9</v>
      </c>
      <c r="L31" s="1">
        <v>115266</v>
      </c>
      <c r="M31" s="1">
        <v>0.78</v>
      </c>
      <c r="N31" s="2">
        <f t="shared" si="0"/>
        <v>55</v>
      </c>
      <c r="P31" s="2" t="s">
        <v>86</v>
      </c>
      <c r="R31" s="2" t="e">
        <f>VLOOKUP(N32,Sheet1!A:B,2,0)</f>
        <v>#N/A</v>
      </c>
      <c r="S31" s="7" t="e">
        <f>#REF!*1.25</f>
        <v>#REF!</v>
      </c>
      <c r="X31" s="10"/>
    </row>
    <row r="32" spans="1:25">
      <c r="A32" s="5">
        <v>59188090</v>
      </c>
      <c r="B32" s="5" t="s">
        <v>32</v>
      </c>
      <c r="C32" s="4"/>
      <c r="E32" s="1"/>
      <c r="F32" s="1">
        <v>20220609</v>
      </c>
      <c r="G32" s="1" t="s">
        <v>61</v>
      </c>
      <c r="H32" s="1">
        <v>22061596</v>
      </c>
      <c r="I32" s="1" t="s">
        <v>13</v>
      </c>
      <c r="J32" s="1">
        <v>50485403</v>
      </c>
      <c r="K32" s="14">
        <v>82</v>
      </c>
      <c r="L32" s="1">
        <v>1072742</v>
      </c>
      <c r="M32" s="1">
        <v>0.76</v>
      </c>
      <c r="N32" s="2" t="str">
        <f t="shared" si="0"/>
        <v>dy2</v>
      </c>
      <c r="P32" s="2" t="s">
        <v>87</v>
      </c>
      <c r="R32" s="2" t="str">
        <f>VLOOKUP(N33,Sheet1!A:B,2,0)</f>
        <v>75~80</v>
      </c>
      <c r="S32" s="7" t="e">
        <f>#REF!*1.25</f>
        <v>#REF!</v>
      </c>
      <c r="X32" s="10"/>
    </row>
    <row r="33" spans="1:25">
      <c r="A33" s="5">
        <v>37641287</v>
      </c>
      <c r="B33" s="5" t="s">
        <v>4</v>
      </c>
      <c r="C33" s="4"/>
      <c r="E33" s="1"/>
      <c r="F33" s="1">
        <v>20220609</v>
      </c>
      <c r="G33" s="1" t="s">
        <v>61</v>
      </c>
      <c r="H33" s="1">
        <v>24956129</v>
      </c>
      <c r="I33" s="1"/>
      <c r="J33" s="1">
        <v>0</v>
      </c>
      <c r="K33" s="14">
        <v>8</v>
      </c>
      <c r="L33" s="1">
        <v>115266</v>
      </c>
      <c r="M33" s="1">
        <v>0.69</v>
      </c>
      <c r="N33" s="2">
        <f t="shared" ref="N33:N64" si="1">VLOOKUP(H33,A:B,2,0)</f>
        <v>80</v>
      </c>
      <c r="P33" s="2" t="s">
        <v>88</v>
      </c>
      <c r="R33" s="2" t="str">
        <f>VLOOKUP(N34,Sheet1!A:B,2,0)</f>
        <v>85~90</v>
      </c>
      <c r="S33" s="7" t="e">
        <f>#REF!*1.25</f>
        <v>#REF!</v>
      </c>
      <c r="X33" s="10"/>
    </row>
    <row r="34" spans="1:25">
      <c r="A34" s="5">
        <v>19760998</v>
      </c>
      <c r="B34" s="5" t="s">
        <v>31</v>
      </c>
      <c r="C34" s="4"/>
      <c r="E34" s="1"/>
      <c r="F34" s="1">
        <v>20220609</v>
      </c>
      <c r="G34" s="1" t="s">
        <v>61</v>
      </c>
      <c r="H34" s="1">
        <v>90913527</v>
      </c>
      <c r="I34" s="1"/>
      <c r="J34" s="1">
        <v>0</v>
      </c>
      <c r="K34" s="14">
        <v>8</v>
      </c>
      <c r="L34" s="1">
        <v>115266</v>
      </c>
      <c r="M34" s="1">
        <v>0.69</v>
      </c>
      <c r="N34" s="2">
        <f t="shared" si="1"/>
        <v>90</v>
      </c>
      <c r="P34" s="2" t="s">
        <v>89</v>
      </c>
      <c r="R34" s="2" t="str">
        <f>VLOOKUP(N35,Sheet1!A:B,2,0)</f>
        <v>65~70</v>
      </c>
      <c r="S34" s="7" t="e">
        <f>#REF!*1.25</f>
        <v>#REF!</v>
      </c>
      <c r="X34" s="10"/>
    </row>
    <row r="35" spans="1:25">
      <c r="A35" s="5">
        <v>99431779</v>
      </c>
      <c r="B35" s="5" t="s">
        <v>34</v>
      </c>
      <c r="C35" s="4"/>
      <c r="E35" s="1"/>
      <c r="F35" s="1">
        <v>20220609</v>
      </c>
      <c r="G35" s="1" t="s">
        <v>61</v>
      </c>
      <c r="H35" s="1">
        <v>16253703</v>
      </c>
      <c r="I35" s="1"/>
      <c r="J35" s="1">
        <v>0</v>
      </c>
      <c r="K35" s="14">
        <v>7</v>
      </c>
      <c r="L35" s="1">
        <v>115266</v>
      </c>
      <c r="M35" s="1">
        <v>0.61</v>
      </c>
      <c r="N35" s="2">
        <f t="shared" si="1"/>
        <v>70</v>
      </c>
      <c r="R35" s="2" t="e">
        <f>VLOOKUP(N36,Sheet1!A:B,2,0)</f>
        <v>#N/A</v>
      </c>
      <c r="S35" s="7" t="e">
        <f>#REF!*1.25</f>
        <v>#REF!</v>
      </c>
      <c r="X35" s="10"/>
    </row>
    <row r="36" spans="1:25">
      <c r="A36" s="5">
        <v>78317974</v>
      </c>
      <c r="B36" s="5" t="s">
        <v>18</v>
      </c>
      <c r="C36" s="4"/>
      <c r="E36" s="1"/>
      <c r="F36" s="1">
        <v>20220609</v>
      </c>
      <c r="G36" s="1" t="s">
        <v>61</v>
      </c>
      <c r="H36" s="1">
        <v>11699762</v>
      </c>
      <c r="I36" s="1" t="s">
        <v>30</v>
      </c>
      <c r="J36" s="1">
        <v>11217526</v>
      </c>
      <c r="K36" s="14">
        <v>12</v>
      </c>
      <c r="L36" s="1">
        <v>231974</v>
      </c>
      <c r="M36" s="1">
        <v>0.52</v>
      </c>
      <c r="N36" s="2" t="str">
        <f t="shared" si="1"/>
        <v>cy1</v>
      </c>
      <c r="R36" s="2" t="str">
        <f>VLOOKUP(N37,Sheet1!A:B,2,0)</f>
        <v>60~65</v>
      </c>
      <c r="S36" s="7" t="e">
        <f>#REF!*1.25</f>
        <v>#REF!</v>
      </c>
      <c r="X36" s="10"/>
    </row>
    <row r="37" spans="1:25">
      <c r="A37" s="5">
        <v>35082647</v>
      </c>
      <c r="B37" s="5" t="s">
        <v>5</v>
      </c>
      <c r="C37" s="4"/>
      <c r="E37" s="1"/>
      <c r="F37" s="1">
        <v>20220609</v>
      </c>
      <c r="G37" s="1" t="s">
        <v>61</v>
      </c>
      <c r="H37" s="1">
        <v>66286639</v>
      </c>
      <c r="I37" s="1"/>
      <c r="J37" s="1">
        <v>0</v>
      </c>
      <c r="K37" s="14">
        <v>6</v>
      </c>
      <c r="L37" s="1">
        <v>115266</v>
      </c>
      <c r="M37" s="1">
        <v>0.52</v>
      </c>
      <c r="N37" s="2">
        <f t="shared" si="1"/>
        <v>65</v>
      </c>
      <c r="R37" s="2" t="e">
        <f>VLOOKUP(N38,Sheet1!A:B,2,0)</f>
        <v>#N/A</v>
      </c>
      <c r="S37" s="7" t="e">
        <f>#REF!*1.25</f>
        <v>#REF!</v>
      </c>
      <c r="X37" s="10"/>
    </row>
    <row r="38" spans="1:25">
      <c r="A38" s="5">
        <v>66196474</v>
      </c>
      <c r="B38" s="5" t="s">
        <v>36</v>
      </c>
      <c r="C38" s="4"/>
      <c r="E38" s="1"/>
      <c r="F38" s="1">
        <v>20220609</v>
      </c>
      <c r="G38" s="1" t="s">
        <v>61</v>
      </c>
      <c r="H38" s="1">
        <v>66045312</v>
      </c>
      <c r="I38" s="1" t="s">
        <v>16</v>
      </c>
      <c r="J38" s="1">
        <v>794458</v>
      </c>
      <c r="K38" s="14">
        <v>1</v>
      </c>
      <c r="L38" s="1">
        <v>21252</v>
      </c>
      <c r="M38" s="1">
        <v>0.47</v>
      </c>
      <c r="N38" s="2" t="str">
        <f t="shared" si="1"/>
        <v>bw2</v>
      </c>
      <c r="R38" s="2" t="str">
        <f>VLOOKUP(N39,Sheet1!A:B,2,0)</f>
        <v>90~95</v>
      </c>
      <c r="S38" s="7" t="e">
        <f>#REF!*1.25</f>
        <v>#REF!</v>
      </c>
      <c r="Y38" s="3"/>
    </row>
    <row r="39" spans="1:25">
      <c r="A39" s="5">
        <v>43347563</v>
      </c>
      <c r="B39" s="5" t="s">
        <v>26</v>
      </c>
      <c r="C39" s="4"/>
      <c r="E39" s="1"/>
      <c r="F39" s="1">
        <v>20220609</v>
      </c>
      <c r="G39" s="1" t="s">
        <v>61</v>
      </c>
      <c r="H39" s="1">
        <v>48556705</v>
      </c>
      <c r="I39" s="1"/>
      <c r="J39" s="1">
        <v>0</v>
      </c>
      <c r="K39" s="14">
        <v>5</v>
      </c>
      <c r="L39" s="1">
        <v>115266</v>
      </c>
      <c r="M39" s="1">
        <v>0.43</v>
      </c>
      <c r="N39" s="2">
        <f t="shared" si="1"/>
        <v>95</v>
      </c>
      <c r="R39" s="2" t="e">
        <f>VLOOKUP(N40,Sheet1!A:B,2,0)</f>
        <v>#N/A</v>
      </c>
      <c r="S39" s="7" t="e">
        <f>#REF!*1.25</f>
        <v>#REF!</v>
      </c>
      <c r="X39" s="10"/>
    </row>
    <row r="40" spans="1:25">
      <c r="A40" s="5"/>
      <c r="B40" s="5"/>
      <c r="C40" s="4"/>
      <c r="E40" s="1"/>
      <c r="F40" s="1">
        <v>20220609</v>
      </c>
      <c r="G40" s="1" t="s">
        <v>61</v>
      </c>
      <c r="H40" s="1">
        <v>61193680</v>
      </c>
      <c r="I40" s="1" t="s">
        <v>22</v>
      </c>
      <c r="J40" s="1">
        <v>550279</v>
      </c>
      <c r="K40" s="14">
        <v>0</v>
      </c>
      <c r="L40" s="1">
        <v>6255</v>
      </c>
      <c r="M40" s="1">
        <v>0</v>
      </c>
      <c r="N40" s="2" t="str">
        <f t="shared" si="1"/>
        <v>bz1</v>
      </c>
      <c r="X40" s="10"/>
    </row>
    <row r="41" spans="1:25">
      <c r="A41" s="5">
        <v>46634509</v>
      </c>
      <c r="B41" s="5" t="s">
        <v>6</v>
      </c>
      <c r="C41" s="4"/>
      <c r="E41" s="1"/>
      <c r="F41" s="1">
        <v>20220609</v>
      </c>
      <c r="G41" s="1" t="s">
        <v>2</v>
      </c>
      <c r="H41" s="1">
        <v>71886347</v>
      </c>
      <c r="I41" s="1" t="s">
        <v>25</v>
      </c>
      <c r="J41" s="1">
        <v>6831311</v>
      </c>
      <c r="K41" s="14">
        <v>603</v>
      </c>
      <c r="L41" s="1">
        <v>1758253</v>
      </c>
      <c r="M41" s="1">
        <v>3.43</v>
      </c>
      <c r="N41" s="2" t="str">
        <f t="shared" si="1"/>
        <v>bz2</v>
      </c>
      <c r="X41" s="10"/>
    </row>
    <row r="42" spans="1:25">
      <c r="A42" s="5">
        <v>33488006</v>
      </c>
      <c r="B42" s="5" t="s">
        <v>10</v>
      </c>
      <c r="C42" s="4"/>
      <c r="E42" s="1"/>
      <c r="F42" s="1">
        <v>20220609</v>
      </c>
      <c r="G42" s="1" t="s">
        <v>2</v>
      </c>
      <c r="H42" s="1">
        <v>11441667</v>
      </c>
      <c r="I42" s="1" t="s">
        <v>3</v>
      </c>
      <c r="J42" s="1">
        <v>734833</v>
      </c>
      <c r="K42" s="14">
        <v>68</v>
      </c>
      <c r="L42" s="1">
        <v>217505</v>
      </c>
      <c r="M42" s="1">
        <v>3.13</v>
      </c>
      <c r="N42" s="2" t="str">
        <f t="shared" si="1"/>
        <v>az2</v>
      </c>
      <c r="R42" s="2" t="e">
        <f>VLOOKUP(N42,Sheet1!A:B,2,0)</f>
        <v>#N/A</v>
      </c>
      <c r="S42" s="7" t="e">
        <f>#REF!*1.25</f>
        <v>#REF!</v>
      </c>
      <c r="X42" s="10"/>
    </row>
    <row r="43" spans="1:25">
      <c r="A43" s="5">
        <v>61275672</v>
      </c>
      <c r="B43" s="5" t="s">
        <v>52</v>
      </c>
      <c r="C43" s="4"/>
      <c r="E43" s="1"/>
      <c r="F43" s="1">
        <v>20220609</v>
      </c>
      <c r="G43" s="1" t="s">
        <v>2</v>
      </c>
      <c r="H43" s="1">
        <v>26771578</v>
      </c>
      <c r="I43" s="1"/>
      <c r="J43" s="1">
        <v>0</v>
      </c>
      <c r="K43" s="14">
        <v>68</v>
      </c>
      <c r="L43" s="1">
        <v>228189</v>
      </c>
      <c r="M43" s="1">
        <v>2.98</v>
      </c>
      <c r="N43" s="2">
        <f t="shared" si="1"/>
        <v>5</v>
      </c>
      <c r="R43" s="2" t="str">
        <f>VLOOKUP(N43,Sheet1!A:B,2,0)</f>
        <v>0~5</v>
      </c>
      <c r="S43" s="7" t="e">
        <f>#REF!*1.25</f>
        <v>#REF!</v>
      </c>
      <c r="X43" s="10"/>
    </row>
    <row r="44" spans="1:25">
      <c r="A44" s="5">
        <v>30488307</v>
      </c>
      <c r="B44" s="5" t="s">
        <v>15</v>
      </c>
      <c r="C44" s="4"/>
      <c r="F44" s="1">
        <v>20220609</v>
      </c>
      <c r="G44" s="1" t="s">
        <v>2</v>
      </c>
      <c r="H44" s="1">
        <v>30488307</v>
      </c>
      <c r="I44" s="1" t="s">
        <v>15</v>
      </c>
      <c r="J44" s="1">
        <v>625219</v>
      </c>
      <c r="K44" s="14">
        <v>57</v>
      </c>
      <c r="L44" s="1">
        <v>217507</v>
      </c>
      <c r="M44" s="1">
        <v>2.62</v>
      </c>
      <c r="N44" s="2" t="str">
        <f t="shared" si="1"/>
        <v>aw2</v>
      </c>
      <c r="R44" s="2" t="e">
        <f>VLOOKUP(N44,Sheet1!A:B,2,0)</f>
        <v>#N/A</v>
      </c>
      <c r="S44" s="7" t="e">
        <f>#REF!*1.25</f>
        <v>#REF!</v>
      </c>
      <c r="X44" s="10"/>
    </row>
    <row r="45" spans="1:25">
      <c r="A45" s="5">
        <v>29890101</v>
      </c>
      <c r="B45" s="5" t="s">
        <v>53</v>
      </c>
      <c r="C45" s="4"/>
      <c r="F45" s="1">
        <v>20220609</v>
      </c>
      <c r="G45" s="1" t="s">
        <v>2</v>
      </c>
      <c r="H45" s="1">
        <v>29924575</v>
      </c>
      <c r="I45" s="1" t="s">
        <v>9</v>
      </c>
      <c r="J45" s="1">
        <v>19384049</v>
      </c>
      <c r="K45" s="14">
        <v>981</v>
      </c>
      <c r="L45" s="1">
        <v>4021520</v>
      </c>
      <c r="M45" s="1">
        <v>2.44</v>
      </c>
      <c r="N45" s="2" t="str">
        <f t="shared" si="1"/>
        <v>cz2</v>
      </c>
      <c r="R45" s="2" t="e">
        <f>VLOOKUP(N45,Sheet1!A:B,2,0)</f>
        <v>#N/A</v>
      </c>
      <c r="S45" s="7" t="e">
        <f>#REF!*1.25</f>
        <v>#REF!</v>
      </c>
    </row>
    <row r="46" spans="1:25">
      <c r="A46" s="5">
        <v>39781737</v>
      </c>
      <c r="B46" s="5" t="s">
        <v>21</v>
      </c>
      <c r="C46" s="4"/>
      <c r="F46" s="1">
        <v>20220609</v>
      </c>
      <c r="G46" s="1" t="s">
        <v>2</v>
      </c>
      <c r="H46" s="1">
        <v>54209521</v>
      </c>
      <c r="I46" s="1" t="s">
        <v>11</v>
      </c>
      <c r="J46" s="1">
        <v>4896630</v>
      </c>
      <c r="K46" s="14">
        <v>414</v>
      </c>
      <c r="L46" s="1">
        <v>1928073</v>
      </c>
      <c r="M46" s="1">
        <v>2.15</v>
      </c>
      <c r="N46" s="2" t="str">
        <f t="shared" si="1"/>
        <v>ay2</v>
      </c>
    </row>
    <row r="47" spans="1:25">
      <c r="A47" s="5">
        <v>82730502</v>
      </c>
      <c r="B47" s="5" t="s">
        <v>54</v>
      </c>
      <c r="C47" s="4"/>
      <c r="F47" s="1">
        <v>20220609</v>
      </c>
      <c r="G47" s="1" t="s">
        <v>2</v>
      </c>
      <c r="H47" s="1">
        <v>39781737</v>
      </c>
      <c r="I47" s="1" t="s">
        <v>21</v>
      </c>
      <c r="J47" s="1">
        <v>3434780</v>
      </c>
      <c r="K47" s="14">
        <v>321</v>
      </c>
      <c r="L47" s="1">
        <v>1568232</v>
      </c>
      <c r="M47" s="1">
        <v>2.0499999999999998</v>
      </c>
      <c r="N47" s="2" t="str">
        <f t="shared" si="1"/>
        <v>ax2</v>
      </c>
    </row>
    <row r="48" spans="1:25">
      <c r="A48" s="5">
        <v>54209521</v>
      </c>
      <c r="B48" s="5" t="s">
        <v>11</v>
      </c>
      <c r="C48" s="4"/>
      <c r="F48" s="1">
        <v>20220609</v>
      </c>
      <c r="G48" s="1" t="s">
        <v>2</v>
      </c>
      <c r="H48" s="1">
        <v>66899451</v>
      </c>
      <c r="I48" s="1" t="s">
        <v>14</v>
      </c>
      <c r="J48" s="1">
        <v>16443791</v>
      </c>
      <c r="K48" s="14">
        <v>1368</v>
      </c>
      <c r="L48" s="1">
        <v>6804237</v>
      </c>
      <c r="M48" s="1">
        <v>2.0099999999999998</v>
      </c>
      <c r="N48" s="2" t="str">
        <f t="shared" si="1"/>
        <v>by2</v>
      </c>
    </row>
    <row r="49" spans="1:16">
      <c r="A49" s="5">
        <v>20761953</v>
      </c>
      <c r="B49" s="5" t="s">
        <v>55</v>
      </c>
      <c r="C49" s="4"/>
      <c r="F49" s="1">
        <v>20220609</v>
      </c>
      <c r="G49" s="1" t="s">
        <v>2</v>
      </c>
      <c r="H49" s="1">
        <v>98684923</v>
      </c>
      <c r="I49" s="1" t="s">
        <v>8</v>
      </c>
      <c r="J49" s="1">
        <v>5011751</v>
      </c>
      <c r="K49" s="14">
        <v>268</v>
      </c>
      <c r="L49" s="1">
        <v>1490030</v>
      </c>
      <c r="M49" s="1">
        <v>1.8</v>
      </c>
      <c r="N49" s="2" t="str">
        <f t="shared" si="1"/>
        <v>bx2</v>
      </c>
      <c r="P49" s="2" t="s">
        <v>71</v>
      </c>
    </row>
    <row r="50" spans="1:16">
      <c r="A50" s="5">
        <v>11441667</v>
      </c>
      <c r="B50" s="5" t="s">
        <v>3</v>
      </c>
      <c r="C50" s="4"/>
      <c r="F50" s="1">
        <v>20220609</v>
      </c>
      <c r="G50" s="1" t="s">
        <v>2</v>
      </c>
      <c r="H50" s="1">
        <v>59631127</v>
      </c>
      <c r="I50" s="1"/>
      <c r="J50" s="1">
        <v>0</v>
      </c>
      <c r="K50" s="14">
        <v>40</v>
      </c>
      <c r="L50" s="1">
        <v>228189</v>
      </c>
      <c r="M50" s="1">
        <v>1.75</v>
      </c>
      <c r="N50" s="2">
        <f t="shared" si="1"/>
        <v>60</v>
      </c>
    </row>
    <row r="51" spans="1:16">
      <c r="A51" s="5">
        <v>77462658</v>
      </c>
      <c r="B51" s="5" t="s">
        <v>56</v>
      </c>
      <c r="C51" s="4"/>
      <c r="F51" s="1">
        <v>20220609</v>
      </c>
      <c r="G51" s="1" t="s">
        <v>2</v>
      </c>
      <c r="H51" s="1">
        <v>52699666</v>
      </c>
      <c r="I51" s="1"/>
      <c r="J51" s="1">
        <v>0</v>
      </c>
      <c r="K51" s="14">
        <v>31</v>
      </c>
      <c r="L51" s="1">
        <v>228189</v>
      </c>
      <c r="M51" s="1">
        <v>1.36</v>
      </c>
      <c r="N51" s="2">
        <f t="shared" si="1"/>
        <v>55</v>
      </c>
    </row>
    <row r="52" spans="1:16">
      <c r="A52" s="5">
        <v>66045312</v>
      </c>
      <c r="B52" s="5" t="s">
        <v>16</v>
      </c>
      <c r="C52" s="3"/>
      <c r="F52" s="1">
        <v>20220609</v>
      </c>
      <c r="G52" s="1" t="s">
        <v>2</v>
      </c>
      <c r="H52" s="1">
        <v>26432027</v>
      </c>
      <c r="I52" s="1" t="s">
        <v>23</v>
      </c>
      <c r="J52" s="1">
        <v>6224883</v>
      </c>
      <c r="K52" s="14">
        <v>83</v>
      </c>
      <c r="L52" s="1">
        <v>614349</v>
      </c>
      <c r="M52" s="1">
        <v>1.35</v>
      </c>
      <c r="N52" s="2" t="str">
        <f t="shared" si="1"/>
        <v>cz1</v>
      </c>
      <c r="P52" s="2" t="s">
        <v>74</v>
      </c>
    </row>
    <row r="53" spans="1:16">
      <c r="A53" s="5">
        <v>15439303</v>
      </c>
      <c r="B53" s="5" t="s">
        <v>27</v>
      </c>
      <c r="C53" s="4"/>
      <c r="F53" s="1">
        <v>20220609</v>
      </c>
      <c r="G53" s="1" t="s">
        <v>2</v>
      </c>
      <c r="H53" s="1">
        <v>48475658</v>
      </c>
      <c r="I53" s="1" t="s">
        <v>7</v>
      </c>
      <c r="J53" s="1">
        <v>25411264</v>
      </c>
      <c r="K53" s="14">
        <v>322</v>
      </c>
      <c r="L53" s="1">
        <v>2404916</v>
      </c>
      <c r="M53" s="1">
        <v>1.34</v>
      </c>
      <c r="N53" s="2" t="str">
        <f t="shared" si="1"/>
        <v>cy2</v>
      </c>
    </row>
    <row r="54" spans="1:16">
      <c r="A54" s="5">
        <v>98684923</v>
      </c>
      <c r="B54" s="5" t="s">
        <v>8</v>
      </c>
      <c r="C54" s="4"/>
      <c r="F54" s="1">
        <v>20220609</v>
      </c>
      <c r="G54" s="1" t="s">
        <v>2</v>
      </c>
      <c r="H54" s="1">
        <v>39853849</v>
      </c>
      <c r="I54" s="1"/>
      <c r="J54" s="1">
        <v>0</v>
      </c>
      <c r="K54" s="14">
        <v>28</v>
      </c>
      <c r="L54" s="1">
        <v>228189</v>
      </c>
      <c r="M54" s="1">
        <v>1.23</v>
      </c>
      <c r="N54" s="2">
        <f t="shared" si="1"/>
        <v>10</v>
      </c>
      <c r="P54" s="2" t="s">
        <v>87</v>
      </c>
    </row>
    <row r="55" spans="1:16">
      <c r="A55" s="5">
        <v>60460579</v>
      </c>
      <c r="B55" s="5" t="s">
        <v>24</v>
      </c>
      <c r="C55" s="4"/>
      <c r="F55" s="1">
        <v>20220609</v>
      </c>
      <c r="G55" s="1" t="s">
        <v>2</v>
      </c>
      <c r="H55" s="1">
        <v>66286639</v>
      </c>
      <c r="I55" s="1"/>
      <c r="J55" s="1">
        <v>0</v>
      </c>
      <c r="K55" s="14">
        <v>27</v>
      </c>
      <c r="L55" s="1">
        <v>228189</v>
      </c>
      <c r="M55" s="1">
        <v>1.18</v>
      </c>
      <c r="N55" s="2">
        <f t="shared" si="1"/>
        <v>65</v>
      </c>
    </row>
    <row r="56" spans="1:16">
      <c r="A56" s="5">
        <v>66899451</v>
      </c>
      <c r="B56" s="5" t="s">
        <v>14</v>
      </c>
      <c r="C56" s="4"/>
      <c r="F56" s="1">
        <v>20220609</v>
      </c>
      <c r="G56" s="1" t="s">
        <v>2</v>
      </c>
      <c r="H56" s="1">
        <v>87026047</v>
      </c>
      <c r="I56" s="1"/>
      <c r="J56" s="1">
        <v>0</v>
      </c>
      <c r="K56" s="14">
        <v>27</v>
      </c>
      <c r="L56" s="1">
        <v>228189</v>
      </c>
      <c r="M56" s="1">
        <v>1.18</v>
      </c>
      <c r="N56" s="2">
        <f t="shared" si="1"/>
        <v>15</v>
      </c>
      <c r="P56" s="2" t="s">
        <v>81</v>
      </c>
    </row>
    <row r="57" spans="1:16">
      <c r="A57" s="5">
        <v>61193680</v>
      </c>
      <c r="B57" s="5" t="s">
        <v>22</v>
      </c>
      <c r="C57" s="4"/>
      <c r="F57" s="1">
        <v>20220609</v>
      </c>
      <c r="G57" s="1" t="s">
        <v>2</v>
      </c>
      <c r="H57" s="1">
        <v>14484189</v>
      </c>
      <c r="I57" s="1"/>
      <c r="J57" s="1">
        <v>0</v>
      </c>
      <c r="K57" s="14">
        <v>25</v>
      </c>
      <c r="L57" s="1">
        <v>228189</v>
      </c>
      <c r="M57" s="1">
        <v>1.1000000000000001</v>
      </c>
      <c r="N57" s="2">
        <f t="shared" si="1"/>
        <v>35</v>
      </c>
      <c r="P57" s="2" t="s">
        <v>88</v>
      </c>
    </row>
    <row r="58" spans="1:16">
      <c r="A58" s="5">
        <v>71886347</v>
      </c>
      <c r="B58" s="5" t="s">
        <v>25</v>
      </c>
      <c r="C58" s="4"/>
      <c r="F58" s="1">
        <v>20220609</v>
      </c>
      <c r="G58" s="1" t="s">
        <v>2</v>
      </c>
      <c r="H58" s="1">
        <v>42521805</v>
      </c>
      <c r="I58" s="1" t="s">
        <v>12</v>
      </c>
      <c r="J58" s="1">
        <v>61340489</v>
      </c>
      <c r="K58" s="14">
        <v>640</v>
      </c>
      <c r="L58" s="1">
        <v>6119191</v>
      </c>
      <c r="M58" s="1">
        <v>1.05</v>
      </c>
      <c r="N58" s="2" t="str">
        <f t="shared" si="1"/>
        <v>dz2</v>
      </c>
      <c r="P58" s="2" t="s">
        <v>85</v>
      </c>
    </row>
    <row r="59" spans="1:16">
      <c r="A59" s="5">
        <v>80540156</v>
      </c>
      <c r="B59" s="5" t="s">
        <v>29</v>
      </c>
      <c r="C59" s="4"/>
      <c r="F59" s="1">
        <v>20220609</v>
      </c>
      <c r="G59" s="1" t="s">
        <v>2</v>
      </c>
      <c r="H59" s="1">
        <v>11699762</v>
      </c>
      <c r="I59" s="1" t="s">
        <v>30</v>
      </c>
      <c r="J59" s="1">
        <v>11217526</v>
      </c>
      <c r="K59" s="14">
        <v>78</v>
      </c>
      <c r="L59" s="1">
        <v>825484</v>
      </c>
      <c r="M59" s="1">
        <v>0.94</v>
      </c>
      <c r="N59" s="2" t="str">
        <f t="shared" si="1"/>
        <v>cy1</v>
      </c>
      <c r="P59" s="2" t="s">
        <v>80</v>
      </c>
    </row>
    <row r="60" spans="1:16">
      <c r="A60" s="5">
        <v>43654504</v>
      </c>
      <c r="B60" s="5" t="s">
        <v>57</v>
      </c>
      <c r="C60" s="4"/>
      <c r="F60" s="1">
        <v>20220609</v>
      </c>
      <c r="G60" s="1" t="s">
        <v>2</v>
      </c>
      <c r="H60" s="1">
        <v>60460579</v>
      </c>
      <c r="I60" s="1" t="s">
        <v>24</v>
      </c>
      <c r="J60" s="1">
        <v>2131838</v>
      </c>
      <c r="K60" s="14">
        <v>41</v>
      </c>
      <c r="L60" s="1">
        <v>443773</v>
      </c>
      <c r="M60" s="1">
        <v>0.92</v>
      </c>
      <c r="N60" s="2" t="str">
        <f t="shared" si="1"/>
        <v>by1</v>
      </c>
    </row>
    <row r="61" spans="1:16">
      <c r="A61" s="5">
        <v>75307058</v>
      </c>
      <c r="B61" s="5" t="s">
        <v>28</v>
      </c>
      <c r="C61" s="4"/>
      <c r="F61" s="1">
        <v>20220609</v>
      </c>
      <c r="G61" s="1" t="s">
        <v>2</v>
      </c>
      <c r="H61" s="1">
        <v>61924447</v>
      </c>
      <c r="I61" s="1"/>
      <c r="J61" s="1">
        <v>0</v>
      </c>
      <c r="K61" s="14">
        <v>21</v>
      </c>
      <c r="L61" s="1">
        <v>228189</v>
      </c>
      <c r="M61" s="1">
        <v>0.92</v>
      </c>
      <c r="N61" s="2">
        <f t="shared" si="1"/>
        <v>20</v>
      </c>
      <c r="P61" s="2" t="s">
        <v>70</v>
      </c>
    </row>
    <row r="62" spans="1:16">
      <c r="A62" s="5">
        <v>63471637</v>
      </c>
      <c r="B62" s="5" t="s">
        <v>17</v>
      </c>
      <c r="C62" s="4"/>
      <c r="F62" s="1">
        <v>20220609</v>
      </c>
      <c r="G62" s="1" t="s">
        <v>2</v>
      </c>
      <c r="H62" s="1">
        <v>75307058</v>
      </c>
      <c r="I62" s="1" t="s">
        <v>28</v>
      </c>
      <c r="J62" s="1">
        <v>2262307</v>
      </c>
      <c r="K62" s="14">
        <v>15</v>
      </c>
      <c r="L62" s="1">
        <v>172142</v>
      </c>
      <c r="M62" s="1">
        <v>0.87</v>
      </c>
      <c r="N62" s="2" t="str">
        <f t="shared" si="1"/>
        <v>cx1</v>
      </c>
    </row>
    <row r="63" spans="1:16">
      <c r="A63" s="5">
        <v>11699762</v>
      </c>
      <c r="B63" s="5" t="s">
        <v>30</v>
      </c>
      <c r="C63" s="4"/>
      <c r="F63" s="1">
        <v>20220609</v>
      </c>
      <c r="G63" s="1" t="s">
        <v>2</v>
      </c>
      <c r="H63" s="1">
        <v>66045312</v>
      </c>
      <c r="I63" s="1" t="s">
        <v>16</v>
      </c>
      <c r="J63" s="1">
        <v>794458</v>
      </c>
      <c r="K63" s="14">
        <v>9</v>
      </c>
      <c r="L63" s="1">
        <v>107390</v>
      </c>
      <c r="M63" s="1">
        <v>0.84</v>
      </c>
      <c r="N63" s="2" t="str">
        <f t="shared" si="1"/>
        <v>bw2</v>
      </c>
      <c r="P63" s="2" t="s">
        <v>72</v>
      </c>
    </row>
    <row r="64" spans="1:16">
      <c r="A64" s="5">
        <v>48475658</v>
      </c>
      <c r="B64" s="5" t="s">
        <v>7</v>
      </c>
      <c r="C64" s="4"/>
      <c r="F64" s="1">
        <v>20220609</v>
      </c>
      <c r="G64" s="1" t="s">
        <v>2</v>
      </c>
      <c r="H64" s="1">
        <v>48556705</v>
      </c>
      <c r="I64" s="1"/>
      <c r="J64" s="1">
        <v>0</v>
      </c>
      <c r="K64" s="14">
        <v>17</v>
      </c>
      <c r="L64" s="1">
        <v>228189</v>
      </c>
      <c r="M64" s="1">
        <v>0.74</v>
      </c>
      <c r="N64" s="2">
        <f t="shared" si="1"/>
        <v>95</v>
      </c>
    </row>
    <row r="65" spans="1:25">
      <c r="A65" s="5">
        <v>26432027</v>
      </c>
      <c r="B65" s="5" t="s">
        <v>23</v>
      </c>
      <c r="C65" s="4"/>
      <c r="F65" s="1">
        <v>20220609</v>
      </c>
      <c r="G65" s="1" t="s">
        <v>2</v>
      </c>
      <c r="H65" s="1">
        <v>90913527</v>
      </c>
      <c r="I65" s="1"/>
      <c r="J65" s="1">
        <v>0</v>
      </c>
      <c r="K65" s="14">
        <v>17</v>
      </c>
      <c r="L65" s="1">
        <v>228189</v>
      </c>
      <c r="M65" s="1">
        <v>0.74</v>
      </c>
      <c r="N65" s="2">
        <f t="shared" ref="N65:N79" si="2">VLOOKUP(H65,A:B,2,0)</f>
        <v>90</v>
      </c>
      <c r="P65" s="2" t="s">
        <v>86</v>
      </c>
      <c r="X65" s="10"/>
    </row>
    <row r="66" spans="1:25">
      <c r="A66" s="5">
        <v>29924575</v>
      </c>
      <c r="B66" s="5" t="s">
        <v>9</v>
      </c>
      <c r="C66" s="4"/>
      <c r="F66" s="1">
        <v>20220609</v>
      </c>
      <c r="G66" s="1" t="s">
        <v>2</v>
      </c>
      <c r="H66" s="1">
        <v>35574482</v>
      </c>
      <c r="I66" s="1"/>
      <c r="J66" s="1">
        <v>0</v>
      </c>
      <c r="K66" s="14">
        <v>16</v>
      </c>
      <c r="L66" s="1">
        <v>228189</v>
      </c>
      <c r="M66" s="1">
        <v>0.7</v>
      </c>
      <c r="N66" s="2">
        <f t="shared" si="2"/>
        <v>30</v>
      </c>
      <c r="P66" s="2" t="s">
        <v>76</v>
      </c>
      <c r="X66" s="10"/>
    </row>
    <row r="67" spans="1:25">
      <c r="A67" s="5">
        <v>59309411</v>
      </c>
      <c r="B67" s="5" t="s">
        <v>58</v>
      </c>
      <c r="C67" s="4"/>
      <c r="F67" s="1">
        <v>20220609</v>
      </c>
      <c r="G67" s="1" t="s">
        <v>2</v>
      </c>
      <c r="H67" s="1">
        <v>16253703</v>
      </c>
      <c r="I67" s="1"/>
      <c r="J67" s="1">
        <v>0</v>
      </c>
      <c r="K67" s="14">
        <v>16</v>
      </c>
      <c r="L67" s="1">
        <v>228189</v>
      </c>
      <c r="M67" s="1">
        <v>0.7</v>
      </c>
      <c r="N67" s="2">
        <f t="shared" si="2"/>
        <v>70</v>
      </c>
      <c r="P67" s="2" t="s">
        <v>79</v>
      </c>
      <c r="X67" s="10"/>
    </row>
    <row r="68" spans="1:25">
      <c r="A68" s="5">
        <v>37274475</v>
      </c>
      <c r="B68" s="5" t="s">
        <v>19</v>
      </c>
      <c r="C68" s="4"/>
      <c r="F68" s="1">
        <v>20220609</v>
      </c>
      <c r="G68" s="1" t="s">
        <v>2</v>
      </c>
      <c r="H68" s="1">
        <v>77898600</v>
      </c>
      <c r="I68" s="1"/>
      <c r="J68" s="1">
        <v>0</v>
      </c>
      <c r="K68" s="14">
        <v>15</v>
      </c>
      <c r="L68" s="1">
        <v>228189</v>
      </c>
      <c r="M68" s="1">
        <v>0.66</v>
      </c>
      <c r="N68" s="2">
        <f t="shared" si="2"/>
        <v>100</v>
      </c>
      <c r="P68" s="2" t="s">
        <v>82</v>
      </c>
      <c r="X68" s="10"/>
    </row>
    <row r="69" spans="1:25">
      <c r="A69" s="5">
        <v>59184263</v>
      </c>
      <c r="B69" s="5" t="s">
        <v>59</v>
      </c>
      <c r="C69" s="4"/>
      <c r="F69" s="1">
        <v>20220609</v>
      </c>
      <c r="G69" s="1" t="s">
        <v>2</v>
      </c>
      <c r="H69" s="1">
        <v>22061596</v>
      </c>
      <c r="I69" s="1" t="s">
        <v>13</v>
      </c>
      <c r="J69" s="1">
        <v>50485403</v>
      </c>
      <c r="K69" s="14">
        <v>281</v>
      </c>
      <c r="L69" s="1">
        <v>4267171</v>
      </c>
      <c r="M69" s="1">
        <v>0.66</v>
      </c>
      <c r="N69" s="2" t="str">
        <f t="shared" si="2"/>
        <v>dy2</v>
      </c>
      <c r="P69" s="2" t="s">
        <v>83</v>
      </c>
      <c r="X69" s="10"/>
    </row>
    <row r="70" spans="1:25">
      <c r="A70" s="5">
        <v>42442916</v>
      </c>
      <c r="B70" s="5" t="s">
        <v>60</v>
      </c>
      <c r="C70" s="4"/>
      <c r="F70" s="1">
        <v>20220609</v>
      </c>
      <c r="G70" s="1" t="s">
        <v>2</v>
      </c>
      <c r="H70" s="1">
        <v>23448635</v>
      </c>
      <c r="I70" s="1" t="s">
        <v>20</v>
      </c>
      <c r="J70" s="1">
        <v>95463688</v>
      </c>
      <c r="K70" s="14">
        <v>444</v>
      </c>
      <c r="L70" s="1">
        <v>6810341</v>
      </c>
      <c r="M70" s="1">
        <v>0.65</v>
      </c>
      <c r="N70" s="2" t="str">
        <f t="shared" si="2"/>
        <v>dz1</v>
      </c>
      <c r="X70" s="10"/>
    </row>
    <row r="71" spans="1:25">
      <c r="A71" s="5">
        <v>71155600</v>
      </c>
      <c r="B71" s="5" t="s">
        <v>42</v>
      </c>
      <c r="C71" s="4"/>
      <c r="F71" s="1">
        <v>20220609</v>
      </c>
      <c r="G71" s="1" t="s">
        <v>2</v>
      </c>
      <c r="H71" s="1">
        <v>63471637</v>
      </c>
      <c r="I71" s="1" t="s">
        <v>17</v>
      </c>
      <c r="J71" s="1">
        <v>5805045</v>
      </c>
      <c r="K71" s="14">
        <v>31</v>
      </c>
      <c r="L71" s="1">
        <v>508147</v>
      </c>
      <c r="M71" s="1">
        <v>0.61</v>
      </c>
      <c r="N71" s="2" t="str">
        <f t="shared" si="2"/>
        <v>cx2</v>
      </c>
      <c r="P71" s="2" t="s">
        <v>89</v>
      </c>
    </row>
    <row r="72" spans="1:25">
      <c r="A72" s="5">
        <v>22061596</v>
      </c>
      <c r="B72" s="5" t="s">
        <v>13</v>
      </c>
      <c r="C72" s="4"/>
      <c r="F72" s="1">
        <v>20220609</v>
      </c>
      <c r="G72" s="1" t="s">
        <v>2</v>
      </c>
      <c r="H72" s="1">
        <v>89972445</v>
      </c>
      <c r="I72" s="1"/>
      <c r="J72" s="1">
        <v>0</v>
      </c>
      <c r="K72" s="14">
        <v>12</v>
      </c>
      <c r="L72" s="1">
        <v>228189</v>
      </c>
      <c r="M72" s="1">
        <v>0.53</v>
      </c>
      <c r="N72" s="2">
        <f t="shared" si="2"/>
        <v>75</v>
      </c>
    </row>
    <row r="73" spans="1:25">
      <c r="A73" s="5">
        <v>23448635</v>
      </c>
      <c r="B73" s="5" t="s">
        <v>20</v>
      </c>
      <c r="C73" s="4"/>
      <c r="F73" s="1">
        <v>20220609</v>
      </c>
      <c r="G73" s="1" t="s">
        <v>2</v>
      </c>
      <c r="H73" s="1">
        <v>24956129</v>
      </c>
      <c r="I73" s="1"/>
      <c r="J73" s="1">
        <v>0</v>
      </c>
      <c r="K73" s="14">
        <v>12</v>
      </c>
      <c r="L73" s="1">
        <v>228189</v>
      </c>
      <c r="M73" s="1">
        <v>0.53</v>
      </c>
      <c r="N73" s="2">
        <f t="shared" si="2"/>
        <v>80</v>
      </c>
      <c r="P73" s="2" t="s">
        <v>77</v>
      </c>
      <c r="X73" s="10"/>
    </row>
    <row r="74" spans="1:25">
      <c r="A74" s="5">
        <v>42521805</v>
      </c>
      <c r="B74" s="5" t="s">
        <v>12</v>
      </c>
      <c r="C74" s="4"/>
      <c r="F74" s="1">
        <v>20220609</v>
      </c>
      <c r="G74" s="1" t="s">
        <v>2</v>
      </c>
      <c r="H74" s="1">
        <v>31787067</v>
      </c>
      <c r="I74" s="1"/>
      <c r="J74" s="1">
        <v>0</v>
      </c>
      <c r="K74" s="14">
        <v>12</v>
      </c>
      <c r="L74" s="1">
        <v>228189</v>
      </c>
      <c r="M74" s="1">
        <v>0.53</v>
      </c>
      <c r="N74" s="2">
        <f t="shared" si="2"/>
        <v>25</v>
      </c>
      <c r="X74" s="10"/>
    </row>
    <row r="75" spans="1:25">
      <c r="A75" s="5">
        <v>98573962</v>
      </c>
      <c r="B75" s="5" t="s">
        <v>43</v>
      </c>
      <c r="C75" s="4"/>
      <c r="F75" s="1">
        <v>20220609</v>
      </c>
      <c r="G75" s="1" t="s">
        <v>2</v>
      </c>
      <c r="H75" s="1">
        <v>15439303</v>
      </c>
      <c r="I75" s="1" t="s">
        <v>27</v>
      </c>
      <c r="J75" s="1">
        <v>544726</v>
      </c>
      <c r="K75" s="14">
        <v>2</v>
      </c>
      <c r="L75" s="1">
        <v>45842</v>
      </c>
      <c r="M75" s="1">
        <v>0.44</v>
      </c>
      <c r="N75" s="2" t="str">
        <f t="shared" si="2"/>
        <v>bx1</v>
      </c>
      <c r="P75" s="2" t="s">
        <v>73</v>
      </c>
      <c r="X75" s="10"/>
    </row>
    <row r="76" spans="1:25">
      <c r="A76" s="5">
        <v>66422694</v>
      </c>
      <c r="B76" s="5" t="s">
        <v>44</v>
      </c>
      <c r="C76" s="4"/>
      <c r="F76" s="1">
        <v>20220609</v>
      </c>
      <c r="G76" s="1" t="s">
        <v>2</v>
      </c>
      <c r="H76" s="1">
        <v>87394227</v>
      </c>
      <c r="I76" s="1"/>
      <c r="J76" s="1">
        <v>0</v>
      </c>
      <c r="K76" s="14">
        <v>8</v>
      </c>
      <c r="L76" s="1">
        <v>228189</v>
      </c>
      <c r="M76" s="1">
        <v>0.35</v>
      </c>
      <c r="N76" s="2">
        <f t="shared" si="2"/>
        <v>40</v>
      </c>
      <c r="P76" s="2" t="s">
        <v>78</v>
      </c>
      <c r="X76" s="10"/>
    </row>
    <row r="77" spans="1:25">
      <c r="A77" s="5">
        <v>28206264</v>
      </c>
      <c r="B77" s="5" t="s">
        <v>45</v>
      </c>
      <c r="C77" s="4"/>
      <c r="F77" s="1">
        <v>20220609</v>
      </c>
      <c r="G77" s="1" t="s">
        <v>2</v>
      </c>
      <c r="H77" s="1">
        <v>11818548</v>
      </c>
      <c r="I77" s="1"/>
      <c r="J77" s="1">
        <v>0</v>
      </c>
      <c r="K77" s="14">
        <v>7</v>
      </c>
      <c r="L77" s="1">
        <v>228189</v>
      </c>
      <c r="M77" s="1">
        <v>0.31</v>
      </c>
      <c r="N77" s="2">
        <f t="shared" si="2"/>
        <v>45</v>
      </c>
      <c r="X77" s="10"/>
    </row>
    <row r="78" spans="1:25">
      <c r="A78" s="5">
        <v>19194551</v>
      </c>
      <c r="B78" s="5" t="s">
        <v>46</v>
      </c>
      <c r="F78" s="1">
        <v>20220609</v>
      </c>
      <c r="G78" s="1" t="s">
        <v>2</v>
      </c>
      <c r="H78" s="1">
        <v>53137662</v>
      </c>
      <c r="I78" s="1"/>
      <c r="J78" s="1">
        <v>0</v>
      </c>
      <c r="K78" s="14">
        <v>5</v>
      </c>
      <c r="L78" s="1">
        <v>228189</v>
      </c>
      <c r="M78" s="1">
        <v>0.22</v>
      </c>
      <c r="N78" s="2">
        <f t="shared" si="2"/>
        <v>50</v>
      </c>
      <c r="X78" s="10"/>
    </row>
    <row r="79" spans="1:25">
      <c r="A79" s="5">
        <v>26241235</v>
      </c>
      <c r="B79" s="5" t="s">
        <v>47</v>
      </c>
      <c r="F79" s="1">
        <v>20220609</v>
      </c>
      <c r="G79" s="1" t="s">
        <v>2</v>
      </c>
      <c r="H79" s="1">
        <v>71687809</v>
      </c>
      <c r="I79" s="1"/>
      <c r="J79" s="1">
        <v>0</v>
      </c>
      <c r="K79" s="14">
        <v>3</v>
      </c>
      <c r="L79" s="1">
        <v>228189</v>
      </c>
      <c r="M79" s="1">
        <v>0.13</v>
      </c>
      <c r="N79" s="2">
        <f t="shared" si="2"/>
        <v>85</v>
      </c>
      <c r="P79" s="2" t="s">
        <v>75</v>
      </c>
      <c r="X79" s="10"/>
    </row>
    <row r="80" spans="1:25">
      <c r="A80" s="5">
        <v>83810538</v>
      </c>
      <c r="B80" s="5" t="s">
        <v>48</v>
      </c>
      <c r="C80" s="4"/>
      <c r="F80" s="1"/>
      <c r="G80" s="1"/>
      <c r="H80" s="1"/>
      <c r="I80" s="1"/>
      <c r="J80" s="1"/>
      <c r="K80" s="14"/>
      <c r="L80" s="1"/>
      <c r="M80" s="1"/>
      <c r="Y80" s="3"/>
    </row>
    <row r="81" spans="1:25">
      <c r="A81" s="5">
        <v>10981429</v>
      </c>
      <c r="B81" s="5" t="s">
        <v>49</v>
      </c>
      <c r="C81" s="4"/>
      <c r="F81" s="1"/>
      <c r="L81" s="14"/>
      <c r="M81" s="14"/>
      <c r="X81" s="10"/>
    </row>
    <row r="82" spans="1:25">
      <c r="A82" s="5">
        <v>37117838</v>
      </c>
      <c r="B82" s="5" t="s">
        <v>50</v>
      </c>
      <c r="C82" s="4"/>
      <c r="F82" s="1"/>
      <c r="L82" s="14"/>
      <c r="M82" s="14"/>
      <c r="X82" s="10"/>
    </row>
    <row r="83" spans="1:25">
      <c r="A83" s="5">
        <v>13460893</v>
      </c>
      <c r="B83" s="5" t="s">
        <v>40</v>
      </c>
      <c r="C83" s="4"/>
      <c r="F83" s="1"/>
      <c r="L83" s="14"/>
      <c r="M83" s="14"/>
      <c r="X83" s="10"/>
    </row>
    <row r="84" spans="1:25">
      <c r="A84" s="5">
        <v>67532545</v>
      </c>
      <c r="B84" s="5" t="s">
        <v>51</v>
      </c>
      <c r="C84" s="4"/>
      <c r="F84" s="1"/>
      <c r="L84" s="14"/>
      <c r="M84" s="14"/>
      <c r="X84" s="10"/>
    </row>
    <row r="85" spans="1:25">
      <c r="A85" s="5">
        <v>53021546</v>
      </c>
      <c r="B85" s="5" t="s">
        <v>37</v>
      </c>
      <c r="C85" s="4"/>
      <c r="F85" s="1"/>
      <c r="L85" s="14"/>
      <c r="M85" s="14"/>
      <c r="Y85" s="3"/>
    </row>
    <row r="86" spans="1:25">
      <c r="A86" s="5">
        <v>76861097</v>
      </c>
      <c r="B86" s="5" t="s">
        <v>41</v>
      </c>
      <c r="C86" s="4"/>
      <c r="F86" s="1"/>
      <c r="L86" s="14"/>
      <c r="M86" s="14"/>
      <c r="X86" s="10"/>
    </row>
    <row r="87" spans="1:25">
      <c r="A87" s="5">
        <v>47670659</v>
      </c>
      <c r="B87" s="5" t="s">
        <v>32</v>
      </c>
      <c r="C87" s="4"/>
      <c r="F87" s="1"/>
      <c r="L87" s="14"/>
      <c r="M87" s="14"/>
      <c r="X87" s="10"/>
    </row>
    <row r="88" spans="1:25">
      <c r="A88" s="5">
        <v>26375733</v>
      </c>
      <c r="B88" s="5" t="s">
        <v>4</v>
      </c>
      <c r="C88" s="4"/>
      <c r="F88" s="1"/>
      <c r="L88" s="14"/>
      <c r="M88" s="14"/>
      <c r="X88" s="10"/>
    </row>
    <row r="89" spans="1:25">
      <c r="A89" s="5">
        <v>64597581</v>
      </c>
      <c r="B89" s="5" t="s">
        <v>31</v>
      </c>
      <c r="C89" s="4"/>
      <c r="F89" s="1"/>
      <c r="L89" s="14"/>
      <c r="M89" s="14"/>
      <c r="X89" s="10"/>
    </row>
    <row r="90" spans="1:25">
      <c r="A90" s="5">
        <v>53323328</v>
      </c>
      <c r="B90" s="5" t="s">
        <v>34</v>
      </c>
      <c r="C90" s="4"/>
      <c r="F90" s="1"/>
      <c r="L90" s="14"/>
      <c r="M90" s="14"/>
      <c r="X90" s="10"/>
    </row>
    <row r="91" spans="1:25">
      <c r="A91" s="5">
        <v>63461870</v>
      </c>
      <c r="B91" s="5" t="s">
        <v>18</v>
      </c>
      <c r="C91" s="4"/>
      <c r="F91" s="1"/>
      <c r="L91" s="14"/>
      <c r="M91" s="14"/>
      <c r="X91" s="10"/>
    </row>
    <row r="92" spans="1:25">
      <c r="A92" s="5">
        <v>26418491</v>
      </c>
      <c r="B92" s="5" t="s">
        <v>5</v>
      </c>
      <c r="C92" s="4"/>
      <c r="F92" s="1"/>
      <c r="L92" s="14"/>
      <c r="M92" s="14"/>
      <c r="X92" s="10"/>
    </row>
    <row r="93" spans="1:25">
      <c r="A93" s="5">
        <v>99750919</v>
      </c>
      <c r="B93" s="5" t="s">
        <v>36</v>
      </c>
      <c r="C93" s="4"/>
      <c r="F93" s="1"/>
      <c r="L93" s="14"/>
      <c r="M93" s="14"/>
      <c r="X93" s="10"/>
    </row>
    <row r="94" spans="1:25">
      <c r="A94" s="5">
        <v>79407096</v>
      </c>
      <c r="B94" s="5" t="s">
        <v>26</v>
      </c>
      <c r="C94" s="4"/>
      <c r="F94" s="1"/>
      <c r="L94" s="14"/>
      <c r="M94" s="14"/>
      <c r="X94" s="10"/>
    </row>
    <row r="95" spans="1:25">
      <c r="A95" s="5">
        <v>44044721</v>
      </c>
      <c r="B95" s="5" t="s">
        <v>6</v>
      </c>
      <c r="C95" s="4"/>
      <c r="F95" s="1"/>
      <c r="L95" s="14"/>
      <c r="M95" s="14"/>
      <c r="V95" s="11"/>
    </row>
    <row r="96" spans="1:25">
      <c r="A96" s="5">
        <v>24496659</v>
      </c>
      <c r="B96" s="5" t="s">
        <v>10</v>
      </c>
      <c r="C96" s="4"/>
      <c r="F96" s="1"/>
      <c r="L96" s="14"/>
      <c r="M96" s="14"/>
    </row>
    <row r="97" spans="1:13">
      <c r="A97" s="6">
        <v>26418491</v>
      </c>
      <c r="B97" s="6" t="s">
        <v>5</v>
      </c>
      <c r="C97" s="4"/>
      <c r="F97" s="1"/>
      <c r="L97" s="14"/>
      <c r="M97" s="14"/>
    </row>
    <row r="98" spans="1:13">
      <c r="A98" s="6">
        <v>99750919</v>
      </c>
      <c r="B98" s="6" t="s">
        <v>36</v>
      </c>
      <c r="C98" s="4"/>
      <c r="F98" s="1"/>
      <c r="L98" s="14"/>
      <c r="M98" s="14"/>
    </row>
    <row r="99" spans="1:13">
      <c r="A99" s="6">
        <v>79407096</v>
      </c>
      <c r="B99" s="6" t="s">
        <v>26</v>
      </c>
      <c r="C99" s="4"/>
      <c r="F99" s="1"/>
      <c r="L99" s="14"/>
      <c r="M99" s="14"/>
    </row>
    <row r="100" spans="1:13">
      <c r="A100" s="6">
        <v>44044721</v>
      </c>
      <c r="B100" s="6" t="s">
        <v>6</v>
      </c>
      <c r="C100" s="4"/>
      <c r="F100" s="1"/>
      <c r="L100" s="14"/>
      <c r="M100" s="14"/>
    </row>
    <row r="101" spans="1:13">
      <c r="A101" s="6">
        <v>24496659</v>
      </c>
      <c r="B101" s="6" t="s">
        <v>10</v>
      </c>
      <c r="C101" s="4"/>
      <c r="F101" s="1"/>
      <c r="L101" s="14"/>
      <c r="M101" s="14"/>
    </row>
    <row r="102" spans="1:13">
      <c r="F102" s="1"/>
      <c r="L102" s="14"/>
      <c r="M102" s="14"/>
    </row>
    <row r="103" spans="1:13">
      <c r="F103" s="1"/>
      <c r="L103" s="14"/>
      <c r="M103" s="14"/>
    </row>
    <row r="104" spans="1:13">
      <c r="F104" s="1"/>
      <c r="L104" s="14"/>
      <c r="M104" s="14"/>
    </row>
    <row r="105" spans="1:13">
      <c r="F105" s="1"/>
      <c r="L105" s="14"/>
      <c r="M105" s="14"/>
    </row>
    <row r="106" spans="1:13">
      <c r="F106" s="1"/>
      <c r="L106" s="14"/>
      <c r="M106" s="14"/>
    </row>
    <row r="107" spans="1:13">
      <c r="F107" s="1"/>
      <c r="L107" s="14"/>
      <c r="M107" s="14"/>
    </row>
    <row r="108" spans="1:13">
      <c r="F108" s="1"/>
      <c r="L108" s="14"/>
      <c r="M108" s="14"/>
    </row>
    <row r="109" spans="1:13">
      <c r="F109" s="1"/>
      <c r="L109" s="14"/>
      <c r="M109" s="14"/>
    </row>
    <row r="110" spans="1:13">
      <c r="F110" s="1"/>
      <c r="L110" s="14"/>
      <c r="M110" s="14"/>
    </row>
    <row r="111" spans="1:13">
      <c r="F111" s="1"/>
      <c r="L111" s="14"/>
      <c r="M111" s="14"/>
    </row>
    <row r="112" spans="1:13">
      <c r="F112" s="1"/>
      <c r="L112" s="14"/>
      <c r="M112" s="14"/>
    </row>
    <row r="113" spans="6:13">
      <c r="F113" s="1"/>
      <c r="L113" s="14"/>
      <c r="M113" s="14"/>
    </row>
    <row r="114" spans="6:13">
      <c r="F114" s="1"/>
      <c r="L114" s="14"/>
      <c r="M114" s="14"/>
    </row>
    <row r="115" spans="6:13">
      <c r="F115" s="1"/>
      <c r="L115" s="14"/>
      <c r="M115" s="14"/>
    </row>
    <row r="116" spans="6:13">
      <c r="F116" s="1"/>
      <c r="L116" s="14"/>
      <c r="M116" s="14"/>
    </row>
    <row r="117" spans="6:13">
      <c r="F117" s="1"/>
      <c r="L117" s="14"/>
      <c r="M117" s="14"/>
    </row>
    <row r="118" spans="6:13">
      <c r="F118" s="1"/>
      <c r="L118" s="14"/>
      <c r="M118" s="14"/>
    </row>
    <row r="119" spans="6:13">
      <c r="F119" s="1"/>
      <c r="L119" s="14"/>
      <c r="M119" s="14"/>
    </row>
    <row r="120" spans="6:13">
      <c r="F120" s="1"/>
      <c r="L120" s="14"/>
      <c r="M120" s="14"/>
    </row>
    <row r="121" spans="6:13">
      <c r="F121" s="1"/>
      <c r="L121" s="14"/>
      <c r="M121" s="14"/>
    </row>
    <row r="122" spans="6:13">
      <c r="F122" s="1"/>
      <c r="L122" s="14"/>
      <c r="M122" s="14"/>
    </row>
    <row r="123" spans="6:13">
      <c r="F123" s="1"/>
      <c r="L123" s="14"/>
      <c r="M123" s="14"/>
    </row>
    <row r="124" spans="6:13">
      <c r="F124" s="1"/>
      <c r="L124" s="14"/>
      <c r="M124" s="14"/>
    </row>
    <row r="125" spans="6:13">
      <c r="F125" s="1"/>
      <c r="L125" s="14"/>
      <c r="M125" s="14"/>
    </row>
    <row r="126" spans="6:13">
      <c r="F126" s="1"/>
      <c r="L126" s="14"/>
      <c r="M126" s="14"/>
    </row>
    <row r="127" spans="6:13">
      <c r="F127" s="1"/>
      <c r="L127" s="14"/>
      <c r="M127" s="14"/>
    </row>
    <row r="128" spans="6:13">
      <c r="F128" s="1"/>
      <c r="L128" s="14"/>
      <c r="M128" s="14"/>
    </row>
    <row r="129" spans="6:13">
      <c r="F129" s="1"/>
      <c r="L129" s="14"/>
      <c r="M129" s="14"/>
    </row>
    <row r="130" spans="6:13">
      <c r="F130" s="1"/>
      <c r="L130" s="14"/>
      <c r="M130" s="14"/>
    </row>
    <row r="131" spans="6:13">
      <c r="F131" s="1"/>
      <c r="L131" s="14"/>
      <c r="M131" s="14"/>
    </row>
    <row r="132" spans="6:13">
      <c r="F132" s="1"/>
      <c r="L132" s="14"/>
      <c r="M132" s="14"/>
    </row>
    <row r="133" spans="6:13">
      <c r="F133" s="1"/>
      <c r="L133" s="14"/>
      <c r="M133" s="14"/>
    </row>
    <row r="134" spans="6:13">
      <c r="F134" s="1"/>
      <c r="L134" s="14"/>
      <c r="M134" s="14"/>
    </row>
    <row r="135" spans="6:13">
      <c r="F135" s="1"/>
      <c r="L135" s="14"/>
      <c r="M135" s="14"/>
    </row>
    <row r="136" spans="6:13">
      <c r="F136" s="1"/>
      <c r="L136" s="14"/>
      <c r="M136" s="14"/>
    </row>
    <row r="137" spans="6:13">
      <c r="F137" s="1"/>
      <c r="L137" s="14"/>
      <c r="M137" s="14"/>
    </row>
    <row r="138" spans="6:13">
      <c r="F138" s="1"/>
      <c r="L138" s="14"/>
      <c r="M138" s="14"/>
    </row>
    <row r="139" spans="6:13">
      <c r="F139" s="1"/>
      <c r="L139" s="14"/>
      <c r="M139" s="14"/>
    </row>
    <row r="140" spans="6:13">
      <c r="F140" s="1"/>
      <c r="L140" s="14"/>
      <c r="M140" s="14"/>
    </row>
    <row r="141" spans="6:13">
      <c r="F141" s="1"/>
      <c r="L141" s="14"/>
      <c r="M141" s="14"/>
    </row>
    <row r="142" spans="6:13">
      <c r="F142" s="1"/>
      <c r="L142" s="14"/>
      <c r="M142" s="14"/>
    </row>
    <row r="143" spans="6:13">
      <c r="F143" s="1"/>
      <c r="L143" s="14"/>
      <c r="M143" s="14"/>
    </row>
    <row r="144" spans="6:13">
      <c r="F144" s="1"/>
      <c r="L144" s="14"/>
      <c r="M144" s="14"/>
    </row>
    <row r="145" spans="6:13">
      <c r="F145" s="1"/>
      <c r="L145" s="14"/>
      <c r="M145" s="14"/>
    </row>
    <row r="146" spans="6:13">
      <c r="F146" s="1"/>
      <c r="L146" s="14"/>
      <c r="M146" s="14"/>
    </row>
    <row r="147" spans="6:13">
      <c r="F147" s="1"/>
      <c r="L147" s="14"/>
      <c r="M147" s="14"/>
    </row>
    <row r="148" spans="6:13">
      <c r="F148" s="1"/>
      <c r="L148" s="14"/>
      <c r="M148" s="14"/>
    </row>
    <row r="149" spans="6:13">
      <c r="F149" s="1"/>
      <c r="L149" s="14"/>
      <c r="M149" s="14"/>
    </row>
    <row r="150" spans="6:13">
      <c r="F150" s="1"/>
      <c r="L150" s="14"/>
      <c r="M150" s="14"/>
    </row>
    <row r="151" spans="6:13">
      <c r="F151" s="1"/>
      <c r="L151" s="14"/>
      <c r="M151" s="14"/>
    </row>
    <row r="152" spans="6:13">
      <c r="F152" s="1"/>
      <c r="L152" s="14"/>
      <c r="M152" s="14"/>
    </row>
    <row r="153" spans="6:13">
      <c r="F153" s="1"/>
      <c r="L153" s="14"/>
      <c r="M153" s="14"/>
    </row>
    <row r="154" spans="6:13">
      <c r="F154" s="1"/>
      <c r="L154" s="14"/>
      <c r="M154" s="14"/>
    </row>
    <row r="155" spans="6:13">
      <c r="F155" s="1"/>
      <c r="L155" s="14"/>
      <c r="M155" s="14"/>
    </row>
    <row r="156" spans="6:13">
      <c r="F156" s="1"/>
      <c r="L156" s="14"/>
      <c r="M156" s="14"/>
    </row>
    <row r="157" spans="6:13">
      <c r="F157" s="1"/>
      <c r="L157" s="14"/>
      <c r="M157" s="14"/>
    </row>
    <row r="158" spans="6:13">
      <c r="F158" s="1"/>
      <c r="L158" s="14"/>
      <c r="M158" s="14"/>
    </row>
    <row r="159" spans="6:13">
      <c r="F159" s="1"/>
      <c r="L159" s="14"/>
      <c r="M159" s="14"/>
    </row>
    <row r="160" spans="6:13">
      <c r="F160" s="1"/>
      <c r="L160" s="14"/>
      <c r="M160" s="14"/>
    </row>
    <row r="161" spans="6:13">
      <c r="F161" s="1"/>
      <c r="L161" s="14"/>
      <c r="M161" s="14"/>
    </row>
    <row r="162" spans="6:13">
      <c r="F162" s="1"/>
      <c r="L162" s="14"/>
      <c r="M162" s="14"/>
    </row>
    <row r="163" spans="6:13">
      <c r="F163" s="1"/>
      <c r="L163" s="14"/>
      <c r="M163" s="14"/>
    </row>
    <row r="164" spans="6:13">
      <c r="F164" s="1"/>
      <c r="L164" s="14"/>
      <c r="M164" s="14"/>
    </row>
    <row r="165" spans="6:13">
      <c r="F165" s="1"/>
      <c r="L165" s="14"/>
      <c r="M165" s="14"/>
    </row>
    <row r="166" spans="6:13">
      <c r="F166" s="1"/>
      <c r="L166" s="14"/>
      <c r="M166" s="14"/>
    </row>
    <row r="167" spans="6:13">
      <c r="F167" s="1"/>
      <c r="L167" s="14"/>
      <c r="M167" s="14"/>
    </row>
    <row r="168" spans="6:13">
      <c r="F168" s="1"/>
      <c r="L168" s="14"/>
      <c r="M168" s="14"/>
    </row>
    <row r="169" spans="6:13">
      <c r="F169" s="1"/>
      <c r="L169" s="14"/>
      <c r="M169" s="14"/>
    </row>
    <row r="170" spans="6:13">
      <c r="F170" s="1"/>
      <c r="L170" s="14"/>
      <c r="M170" s="14"/>
    </row>
    <row r="171" spans="6:13">
      <c r="F171" s="1"/>
      <c r="L171" s="14"/>
      <c r="M171" s="14"/>
    </row>
    <row r="172" spans="6:13">
      <c r="F172" s="1"/>
      <c r="L172" s="14"/>
      <c r="M172" s="14"/>
    </row>
    <row r="173" spans="6:13">
      <c r="F173" s="1"/>
      <c r="L173" s="14"/>
      <c r="M173" s="14"/>
    </row>
    <row r="174" spans="6:13">
      <c r="F174" s="1"/>
      <c r="L174" s="14"/>
      <c r="M174" s="14"/>
    </row>
    <row r="175" spans="6:13">
      <c r="F175" s="1"/>
      <c r="L175" s="14"/>
      <c r="M175" s="14"/>
    </row>
    <row r="176" spans="6:13">
      <c r="F176" s="1"/>
      <c r="L176" s="14"/>
      <c r="M176" s="14"/>
    </row>
    <row r="177" spans="6:13">
      <c r="F177" s="1"/>
      <c r="L177" s="14"/>
      <c r="M177" s="14"/>
    </row>
    <row r="178" spans="6:13">
      <c r="F178" s="1"/>
      <c r="L178" s="14"/>
      <c r="M178" s="14"/>
    </row>
    <row r="179" spans="6:13">
      <c r="F179" s="1"/>
      <c r="L179" s="14"/>
      <c r="M179" s="14"/>
    </row>
    <row r="180" spans="6:13">
      <c r="F180" s="1"/>
      <c r="L180" s="14"/>
      <c r="M180" s="14"/>
    </row>
  </sheetData>
  <sortState xmlns:xlrd2="http://schemas.microsoft.com/office/spreadsheetml/2017/richdata2" ref="G2:N180">
    <sortCondition ref="G2:G180"/>
  </sortState>
  <mergeCells count="1">
    <mergeCell ref="S1:W11"/>
  </mergeCells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BD7B-D98B-2041-968C-719CCD34D796}">
  <dimension ref="B1:AK53"/>
  <sheetViews>
    <sheetView tabSelected="1" workbookViewId="0">
      <selection activeCell="G35" sqref="G35"/>
    </sheetView>
  </sheetViews>
  <sheetFormatPr baseColWidth="10" defaultRowHeight="16"/>
  <cols>
    <col min="8" max="8" width="17.5" bestFit="1" customWidth="1"/>
    <col min="14" max="14" width="5.5" bestFit="1" customWidth="1"/>
    <col min="15" max="29" width="5.5" customWidth="1"/>
    <col min="30" max="30" width="4" customWidth="1"/>
    <col min="31" max="31" width="22.33203125" bestFit="1" customWidth="1"/>
    <col min="37" max="37" width="5.5" bestFit="1" customWidth="1"/>
  </cols>
  <sheetData>
    <row r="1" spans="2:36" ht="18">
      <c r="B1" s="17" t="s">
        <v>65</v>
      </c>
      <c r="C1" s="17" t="s">
        <v>66</v>
      </c>
      <c r="D1" s="18" t="s">
        <v>90</v>
      </c>
      <c r="E1" s="17" t="s">
        <v>92</v>
      </c>
      <c r="H1" s="13" t="s">
        <v>62</v>
      </c>
      <c r="I1" s="13" t="s">
        <v>65</v>
      </c>
      <c r="J1" s="13" t="s">
        <v>66</v>
      </c>
      <c r="K1" s="18" t="s">
        <v>90</v>
      </c>
      <c r="L1" s="23" t="s">
        <v>1</v>
      </c>
      <c r="M1" s="23"/>
      <c r="AE1" s="13" t="s">
        <v>62</v>
      </c>
      <c r="AF1" s="13" t="s">
        <v>65</v>
      </c>
      <c r="AG1" s="13" t="s">
        <v>66</v>
      </c>
      <c r="AH1" s="18" t="s">
        <v>90</v>
      </c>
      <c r="AI1" s="23" t="s">
        <v>1</v>
      </c>
      <c r="AJ1" s="23"/>
    </row>
    <row r="2" spans="2:36" ht="19">
      <c r="B2" s="14">
        <v>603</v>
      </c>
      <c r="C2" s="14">
        <v>1758253</v>
      </c>
      <c r="D2" s="14">
        <v>3.43</v>
      </c>
      <c r="E2" s="2" t="s">
        <v>25</v>
      </c>
      <c r="H2" s="8" t="s">
        <v>2</v>
      </c>
      <c r="I2" s="16">
        <v>2139</v>
      </c>
      <c r="J2" s="2">
        <v>7114112</v>
      </c>
      <c r="K2" s="15">
        <v>3.01</v>
      </c>
      <c r="L2" s="2" t="s">
        <v>25</v>
      </c>
      <c r="M2" s="2"/>
      <c r="AE2" s="8" t="s">
        <v>61</v>
      </c>
      <c r="AF2" s="16">
        <v>17</v>
      </c>
      <c r="AG2" s="2">
        <v>18751</v>
      </c>
      <c r="AH2" s="15">
        <v>9.07</v>
      </c>
      <c r="AI2" s="2" t="s">
        <v>15</v>
      </c>
      <c r="AJ2" s="2"/>
    </row>
    <row r="3" spans="2:36" ht="19">
      <c r="B3" s="14">
        <v>68</v>
      </c>
      <c r="C3" s="14">
        <v>217505</v>
      </c>
      <c r="D3" s="14">
        <v>3.13</v>
      </c>
      <c r="E3" s="2" t="s">
        <v>3</v>
      </c>
      <c r="H3" s="8" t="s">
        <v>2</v>
      </c>
      <c r="I3" s="14">
        <v>3989</v>
      </c>
      <c r="J3" s="14">
        <v>15478739</v>
      </c>
      <c r="K3" s="14">
        <v>2.58</v>
      </c>
      <c r="L3" s="2" t="s">
        <v>9</v>
      </c>
      <c r="M3" s="2"/>
      <c r="AE3" s="8" t="s">
        <v>61</v>
      </c>
      <c r="AF3" s="14">
        <v>1144</v>
      </c>
      <c r="AG3" s="14">
        <v>1989521</v>
      </c>
      <c r="AH3" s="14">
        <v>5.75</v>
      </c>
      <c r="AI3" s="2" t="s">
        <v>25</v>
      </c>
      <c r="AJ3" s="2"/>
    </row>
    <row r="4" spans="2:36" ht="19">
      <c r="B4" s="14">
        <v>57</v>
      </c>
      <c r="C4" s="14">
        <v>217507</v>
      </c>
      <c r="D4" s="14">
        <v>2.62</v>
      </c>
      <c r="E4" s="2" t="s">
        <v>15</v>
      </c>
      <c r="H4" s="8" t="s">
        <v>2</v>
      </c>
      <c r="I4" s="14">
        <v>186</v>
      </c>
      <c r="J4" s="14">
        <v>739173</v>
      </c>
      <c r="K4" s="14">
        <v>2.52</v>
      </c>
      <c r="L4" s="2" t="s">
        <v>3</v>
      </c>
      <c r="M4" s="2"/>
      <c r="AE4" s="8" t="s">
        <v>61</v>
      </c>
      <c r="AF4" s="14">
        <v>470</v>
      </c>
      <c r="AG4" s="14">
        <v>847274</v>
      </c>
      <c r="AH4" s="14">
        <v>5.55</v>
      </c>
      <c r="AI4" s="2" t="s">
        <v>21</v>
      </c>
      <c r="AJ4" s="2"/>
    </row>
    <row r="5" spans="2:36" ht="19">
      <c r="B5" s="14">
        <v>981</v>
      </c>
      <c r="C5" s="14">
        <v>4021520</v>
      </c>
      <c r="D5" s="14">
        <v>2.44</v>
      </c>
      <c r="E5" s="2" t="s">
        <v>9</v>
      </c>
      <c r="H5" s="8" t="s">
        <v>2</v>
      </c>
      <c r="I5" s="14">
        <v>1059</v>
      </c>
      <c r="J5" s="14">
        <v>4412206</v>
      </c>
      <c r="K5" s="14">
        <v>2.4</v>
      </c>
      <c r="L5" s="2" t="s">
        <v>11</v>
      </c>
      <c r="M5" s="2"/>
      <c r="AE5" s="8" t="s">
        <v>61</v>
      </c>
      <c r="AF5" s="14">
        <v>2382</v>
      </c>
      <c r="AG5" s="14">
        <v>4307197</v>
      </c>
      <c r="AH5" s="14">
        <v>5.53</v>
      </c>
      <c r="AI5" s="2" t="s">
        <v>14</v>
      </c>
      <c r="AJ5" s="2"/>
    </row>
    <row r="6" spans="2:36" ht="19">
      <c r="B6" s="14">
        <v>414</v>
      </c>
      <c r="C6" s="14">
        <v>1928073</v>
      </c>
      <c r="D6" s="14">
        <v>2.15</v>
      </c>
      <c r="E6" s="2" t="s">
        <v>11</v>
      </c>
      <c r="H6" s="8" t="s">
        <v>2</v>
      </c>
      <c r="I6" s="14">
        <v>161</v>
      </c>
      <c r="J6" s="14">
        <v>684863</v>
      </c>
      <c r="K6" s="14">
        <v>2.35</v>
      </c>
      <c r="L6" s="2" t="s">
        <v>15</v>
      </c>
      <c r="M6" s="2"/>
      <c r="AE6" s="8" t="s">
        <v>61</v>
      </c>
      <c r="AF6" s="14">
        <v>99</v>
      </c>
      <c r="AG6" s="14">
        <v>181447</v>
      </c>
      <c r="AH6" s="14">
        <v>5.46</v>
      </c>
      <c r="AI6" s="2" t="s">
        <v>3</v>
      </c>
      <c r="AJ6" s="2"/>
    </row>
    <row r="7" spans="2:36" ht="19">
      <c r="B7" s="14">
        <v>321</v>
      </c>
      <c r="C7" s="14">
        <v>1568232</v>
      </c>
      <c r="D7" s="14">
        <v>2.0499999999999998</v>
      </c>
      <c r="E7" s="2" t="s">
        <v>21</v>
      </c>
      <c r="H7" s="8" t="s">
        <v>2</v>
      </c>
      <c r="I7" s="14">
        <v>3618</v>
      </c>
      <c r="J7" s="14">
        <v>15460694</v>
      </c>
      <c r="K7" s="14">
        <v>2.34</v>
      </c>
      <c r="L7" s="2" t="s">
        <v>14</v>
      </c>
      <c r="M7" s="2"/>
      <c r="AE7" s="8" t="s">
        <v>61</v>
      </c>
      <c r="AF7" s="14">
        <v>2421</v>
      </c>
      <c r="AG7" s="14">
        <v>4822368</v>
      </c>
      <c r="AH7" s="14">
        <v>5.0199999999999996</v>
      </c>
      <c r="AI7" s="2" t="s">
        <v>9</v>
      </c>
      <c r="AJ7" s="2"/>
    </row>
    <row r="8" spans="2:36" ht="19">
      <c r="B8" s="14">
        <v>1368</v>
      </c>
      <c r="C8" s="14">
        <v>6804237</v>
      </c>
      <c r="D8" s="14">
        <v>2.0099999999999998</v>
      </c>
      <c r="E8" s="2" t="s">
        <v>14</v>
      </c>
      <c r="H8" s="8" t="s">
        <v>2</v>
      </c>
      <c r="I8" s="14">
        <v>913</v>
      </c>
      <c r="J8" s="14">
        <v>4478816</v>
      </c>
      <c r="K8" s="14">
        <v>2.04</v>
      </c>
      <c r="L8" s="2" t="s">
        <v>21</v>
      </c>
      <c r="M8" s="2"/>
      <c r="AE8" s="8" t="s">
        <v>61</v>
      </c>
      <c r="AF8" s="14">
        <v>621</v>
      </c>
      <c r="AG8" s="14">
        <v>1305717</v>
      </c>
      <c r="AH8" s="14">
        <v>4.76</v>
      </c>
      <c r="AI8" s="2" t="s">
        <v>11</v>
      </c>
      <c r="AJ8" s="2"/>
    </row>
    <row r="9" spans="2:36" ht="19">
      <c r="B9" s="16">
        <v>268</v>
      </c>
      <c r="C9" s="2">
        <v>1490030</v>
      </c>
      <c r="D9" s="15">
        <v>1.8</v>
      </c>
      <c r="E9" s="2" t="s">
        <v>8</v>
      </c>
      <c r="H9" s="8" t="s">
        <v>2</v>
      </c>
      <c r="I9" s="14">
        <v>2846</v>
      </c>
      <c r="J9" s="14">
        <v>14012042</v>
      </c>
      <c r="K9" s="14">
        <v>2.0299999999999998</v>
      </c>
      <c r="L9" s="2" t="s">
        <v>7</v>
      </c>
      <c r="M9" s="2"/>
      <c r="AE9" s="8" t="s">
        <v>61</v>
      </c>
      <c r="AF9" s="14">
        <v>529</v>
      </c>
      <c r="AG9" s="14">
        <v>1308261</v>
      </c>
      <c r="AH9" s="14">
        <v>4.04</v>
      </c>
      <c r="AI9" s="2" t="s">
        <v>8</v>
      </c>
      <c r="AJ9" s="2"/>
    </row>
    <row r="10" spans="2:36" ht="19">
      <c r="B10" s="14">
        <v>83</v>
      </c>
      <c r="C10" s="14">
        <v>614349</v>
      </c>
      <c r="D10" s="14">
        <v>1.35</v>
      </c>
      <c r="E10" s="2" t="s">
        <v>23</v>
      </c>
      <c r="H10" s="8" t="s">
        <v>2</v>
      </c>
      <c r="I10" s="16">
        <v>2807</v>
      </c>
      <c r="J10" s="2">
        <v>14681834</v>
      </c>
      <c r="K10" s="15">
        <v>1.91</v>
      </c>
      <c r="L10" s="2" t="s">
        <v>12</v>
      </c>
      <c r="M10" s="2"/>
      <c r="AE10" s="8" t="s">
        <v>61</v>
      </c>
      <c r="AF10" s="16">
        <v>7</v>
      </c>
      <c r="AG10" s="2">
        <v>18750</v>
      </c>
      <c r="AH10" s="15">
        <v>3.73</v>
      </c>
      <c r="AI10" s="2" t="s">
        <v>22</v>
      </c>
      <c r="AJ10" s="2"/>
    </row>
    <row r="11" spans="2:36" ht="19">
      <c r="B11" s="16">
        <v>322</v>
      </c>
      <c r="C11" s="2">
        <v>2404916</v>
      </c>
      <c r="D11" s="15">
        <v>1.34</v>
      </c>
      <c r="E11" s="2" t="s">
        <v>7</v>
      </c>
      <c r="H11" s="8" t="s">
        <v>2</v>
      </c>
      <c r="I11" s="14">
        <v>524</v>
      </c>
      <c r="J11" s="14">
        <v>2761059</v>
      </c>
      <c r="K11" s="14">
        <v>1.9</v>
      </c>
      <c r="L11" s="2" t="s">
        <v>23</v>
      </c>
      <c r="M11" s="2"/>
      <c r="AE11" s="8" t="s">
        <v>61</v>
      </c>
      <c r="AF11" s="14">
        <v>1577</v>
      </c>
      <c r="AG11" s="14">
        <v>4714934</v>
      </c>
      <c r="AH11" s="14">
        <v>3.34</v>
      </c>
      <c r="AI11" s="2" t="s">
        <v>7</v>
      </c>
      <c r="AJ11" s="2"/>
    </row>
    <row r="12" spans="2:36" ht="19">
      <c r="B12" s="14">
        <v>640</v>
      </c>
      <c r="C12" s="14">
        <v>6119191</v>
      </c>
      <c r="D12" s="14">
        <v>1.05</v>
      </c>
      <c r="E12" s="2" t="s">
        <v>12</v>
      </c>
      <c r="H12" s="8" t="s">
        <v>2</v>
      </c>
      <c r="I12" s="16">
        <v>47</v>
      </c>
      <c r="J12" s="2">
        <v>272849</v>
      </c>
      <c r="K12" s="15">
        <v>1.72</v>
      </c>
      <c r="L12" s="2" t="s">
        <v>24</v>
      </c>
      <c r="M12" s="2"/>
      <c r="AE12" s="8" t="s">
        <v>61</v>
      </c>
      <c r="AF12" s="16">
        <v>20</v>
      </c>
      <c r="AG12" s="2">
        <v>64569</v>
      </c>
      <c r="AH12" s="15">
        <v>3.1</v>
      </c>
      <c r="AI12" s="2" t="s">
        <v>16</v>
      </c>
      <c r="AJ12" s="2"/>
    </row>
    <row r="13" spans="2:36" ht="19">
      <c r="B13" s="16">
        <v>78</v>
      </c>
      <c r="C13" s="2">
        <v>825484</v>
      </c>
      <c r="D13" s="15">
        <v>0.94</v>
      </c>
      <c r="E13" s="2" t="s">
        <v>30</v>
      </c>
      <c r="H13" s="8" t="s">
        <v>2</v>
      </c>
      <c r="I13" s="14">
        <v>222</v>
      </c>
      <c r="J13" s="14">
        <v>1363017</v>
      </c>
      <c r="K13" s="14">
        <v>1.63</v>
      </c>
      <c r="L13" s="2" t="s">
        <v>13</v>
      </c>
      <c r="M13" s="2"/>
      <c r="AE13" s="8" t="s">
        <v>61</v>
      </c>
      <c r="AF13" s="14">
        <v>317</v>
      </c>
      <c r="AG13" s="14">
        <v>1113025</v>
      </c>
      <c r="AH13" s="14">
        <v>2.85</v>
      </c>
      <c r="AI13" s="2" t="s">
        <v>12</v>
      </c>
      <c r="AJ13" s="2"/>
    </row>
    <row r="14" spans="2:36" ht="19">
      <c r="B14" s="14">
        <v>41</v>
      </c>
      <c r="C14" s="14">
        <v>443773</v>
      </c>
      <c r="D14" s="14">
        <v>0.92</v>
      </c>
      <c r="E14" s="2" t="s">
        <v>24</v>
      </c>
      <c r="H14" s="8" t="s">
        <v>2</v>
      </c>
      <c r="I14" s="16">
        <v>695</v>
      </c>
      <c r="J14" s="2">
        <v>4590790</v>
      </c>
      <c r="K14" s="15">
        <v>1.51</v>
      </c>
      <c r="L14" s="2" t="s">
        <v>30</v>
      </c>
      <c r="M14" s="2"/>
      <c r="AE14" s="8" t="s">
        <v>61</v>
      </c>
      <c r="AF14" s="14">
        <v>5</v>
      </c>
      <c r="AG14" s="14">
        <v>18751</v>
      </c>
      <c r="AH14" s="14">
        <v>2.67</v>
      </c>
      <c r="AI14" s="2" t="s">
        <v>27</v>
      </c>
      <c r="AJ14" s="2"/>
    </row>
    <row r="15" spans="2:36" ht="19">
      <c r="B15" s="14">
        <v>15</v>
      </c>
      <c r="C15" s="14">
        <v>172142</v>
      </c>
      <c r="D15" s="14">
        <v>0.87</v>
      </c>
      <c r="E15" s="2" t="s">
        <v>28</v>
      </c>
      <c r="H15" s="8" t="s">
        <v>2</v>
      </c>
      <c r="I15" s="14">
        <v>494</v>
      </c>
      <c r="J15" s="14">
        <v>3335507</v>
      </c>
      <c r="K15" s="14">
        <v>1.48</v>
      </c>
      <c r="L15" s="2" t="s">
        <v>17</v>
      </c>
      <c r="M15" s="2"/>
      <c r="AE15" s="8" t="s">
        <v>61</v>
      </c>
      <c r="AF15" s="14">
        <v>26</v>
      </c>
      <c r="AG15" s="14">
        <v>113185</v>
      </c>
      <c r="AH15" s="14">
        <v>2.2999999999999998</v>
      </c>
      <c r="AI15" s="2" t="s">
        <v>17</v>
      </c>
      <c r="AJ15" s="2"/>
    </row>
    <row r="16" spans="2:36" ht="19">
      <c r="B16" s="14">
        <v>9</v>
      </c>
      <c r="C16" s="14">
        <v>107390</v>
      </c>
      <c r="D16" s="14">
        <v>0.84</v>
      </c>
      <c r="E16" s="2" t="s">
        <v>16</v>
      </c>
      <c r="H16" s="8" t="s">
        <v>2</v>
      </c>
      <c r="I16" s="14">
        <v>1087</v>
      </c>
      <c r="J16" s="14">
        <v>7419383</v>
      </c>
      <c r="K16" s="14">
        <v>1.47</v>
      </c>
      <c r="L16" s="2" t="s">
        <v>8</v>
      </c>
      <c r="M16" s="2"/>
      <c r="AE16" s="8" t="s">
        <v>61</v>
      </c>
      <c r="AF16" s="14">
        <v>16</v>
      </c>
      <c r="AG16" s="14">
        <v>73343</v>
      </c>
      <c r="AH16" s="14">
        <v>2.1800000000000002</v>
      </c>
      <c r="AI16" s="2" t="s">
        <v>23</v>
      </c>
      <c r="AJ16" s="2"/>
    </row>
    <row r="17" spans="2:37" ht="19">
      <c r="B17" s="14">
        <v>281</v>
      </c>
      <c r="C17" s="14">
        <v>4267171</v>
      </c>
      <c r="D17" s="14">
        <v>0.66</v>
      </c>
      <c r="E17" s="2" t="s">
        <v>13</v>
      </c>
      <c r="H17" s="8" t="s">
        <v>2</v>
      </c>
      <c r="I17" s="14">
        <v>487</v>
      </c>
      <c r="J17" s="14">
        <v>3666080</v>
      </c>
      <c r="K17" s="14">
        <v>1.33</v>
      </c>
      <c r="L17" s="2" t="s">
        <v>20</v>
      </c>
      <c r="M17" s="2"/>
      <c r="AE17" s="8" t="s">
        <v>61</v>
      </c>
      <c r="AF17" s="14">
        <v>183</v>
      </c>
      <c r="AG17" s="14">
        <v>872371</v>
      </c>
      <c r="AH17" s="14">
        <v>2.1</v>
      </c>
      <c r="AI17" s="2" t="s">
        <v>13</v>
      </c>
      <c r="AJ17" s="2"/>
    </row>
    <row r="18" spans="2:37" ht="19">
      <c r="B18" s="14">
        <v>444</v>
      </c>
      <c r="C18" s="14">
        <v>6810341</v>
      </c>
      <c r="D18" s="14">
        <v>0.65</v>
      </c>
      <c r="E18" s="2" t="s">
        <v>20</v>
      </c>
      <c r="H18" s="8" t="s">
        <v>2</v>
      </c>
      <c r="I18" s="14">
        <v>43</v>
      </c>
      <c r="J18" s="14">
        <v>353893</v>
      </c>
      <c r="K18" s="14">
        <v>1.22</v>
      </c>
      <c r="L18" s="2" t="s">
        <v>27</v>
      </c>
      <c r="M18" s="2"/>
      <c r="AE18" s="8" t="s">
        <v>61</v>
      </c>
      <c r="AF18" s="14">
        <v>23</v>
      </c>
      <c r="AG18" s="14">
        <v>153153</v>
      </c>
      <c r="AH18" s="14">
        <v>1.5</v>
      </c>
      <c r="AI18" s="2" t="s">
        <v>30</v>
      </c>
      <c r="AJ18" s="2"/>
    </row>
    <row r="19" spans="2:37" ht="19">
      <c r="B19" s="14">
        <v>31</v>
      </c>
      <c r="C19" s="14">
        <v>508147</v>
      </c>
      <c r="D19" s="14">
        <v>0.61</v>
      </c>
      <c r="E19" s="2" t="s">
        <v>17</v>
      </c>
      <c r="H19" s="8" t="s">
        <v>2</v>
      </c>
      <c r="I19" s="14">
        <v>130</v>
      </c>
      <c r="J19" s="14">
        <v>1104126</v>
      </c>
      <c r="K19" s="14">
        <v>1.18</v>
      </c>
      <c r="L19" s="2" t="s">
        <v>28</v>
      </c>
      <c r="M19" s="2"/>
      <c r="AE19" s="8" t="s">
        <v>61</v>
      </c>
      <c r="AF19" s="14">
        <v>4</v>
      </c>
      <c r="AG19" s="14">
        <v>33471</v>
      </c>
      <c r="AH19" s="14">
        <v>1.2</v>
      </c>
      <c r="AI19" s="2" t="s">
        <v>28</v>
      </c>
      <c r="AJ19" s="2"/>
    </row>
    <row r="20" spans="2:37" ht="19">
      <c r="B20" s="14">
        <v>2</v>
      </c>
      <c r="C20" s="14">
        <v>45842</v>
      </c>
      <c r="D20" s="14">
        <v>0.44</v>
      </c>
      <c r="E20" s="2" t="s">
        <v>27</v>
      </c>
      <c r="H20" s="8" t="s">
        <v>2</v>
      </c>
      <c r="I20" s="14">
        <v>8</v>
      </c>
      <c r="J20" s="14">
        <v>73856</v>
      </c>
      <c r="K20" s="14">
        <v>1.08</v>
      </c>
      <c r="L20" s="2" t="s">
        <v>29</v>
      </c>
      <c r="M20" s="2"/>
      <c r="AE20" s="8" t="s">
        <v>61</v>
      </c>
      <c r="AF20" s="14">
        <v>9</v>
      </c>
      <c r="AG20" s="14">
        <v>76969</v>
      </c>
      <c r="AH20" s="14">
        <v>1.17</v>
      </c>
      <c r="AI20" s="2" t="s">
        <v>24</v>
      </c>
      <c r="AJ20" s="2"/>
      <c r="AK20" s="19">
        <f>9870/2203</f>
        <v>4.4802541988197913</v>
      </c>
    </row>
    <row r="21" spans="2:37" ht="19">
      <c r="B21" s="14"/>
      <c r="C21" s="14"/>
      <c r="D21" s="14"/>
      <c r="E21" s="2"/>
      <c r="H21" s="8" t="s">
        <v>2</v>
      </c>
      <c r="I21" s="14">
        <v>97</v>
      </c>
      <c r="J21" s="14">
        <v>910527</v>
      </c>
      <c r="K21" s="14">
        <v>1.07</v>
      </c>
      <c r="L21" s="2" t="s">
        <v>16</v>
      </c>
      <c r="M21" s="2"/>
    </row>
    <row r="22" spans="2:37" ht="19">
      <c r="B22" s="14">
        <v>68</v>
      </c>
      <c r="C22" s="14">
        <v>228189</v>
      </c>
      <c r="D22" s="14">
        <v>2.98</v>
      </c>
      <c r="E22" s="2">
        <v>5</v>
      </c>
      <c r="H22" s="8" t="s">
        <v>2</v>
      </c>
      <c r="I22" s="14">
        <v>0</v>
      </c>
      <c r="J22" s="14">
        <v>24282</v>
      </c>
      <c r="K22" s="14">
        <v>0</v>
      </c>
      <c r="L22" s="2" t="s">
        <v>29</v>
      </c>
      <c r="M22" s="2"/>
      <c r="N22" s="19">
        <f>2155/1029</f>
        <v>2.0942662779397474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2:37" ht="19">
      <c r="B23" s="14">
        <v>40</v>
      </c>
      <c r="C23" s="14">
        <v>228189</v>
      </c>
      <c r="D23" s="14">
        <v>1.75</v>
      </c>
      <c r="E23" s="2">
        <v>60</v>
      </c>
      <c r="H23" s="8"/>
      <c r="I23" s="14"/>
      <c r="J23" s="14"/>
      <c r="K23" s="14"/>
      <c r="L23" s="2"/>
      <c r="M23" s="2"/>
    </row>
    <row r="24" spans="2:37" ht="19">
      <c r="B24" s="14">
        <v>31</v>
      </c>
      <c r="C24" s="14">
        <v>228189</v>
      </c>
      <c r="D24" s="14">
        <v>1.36</v>
      </c>
      <c r="E24" s="2">
        <v>55</v>
      </c>
      <c r="H24" s="8" t="s">
        <v>2</v>
      </c>
      <c r="I24" s="14">
        <v>123</v>
      </c>
      <c r="J24" s="14">
        <v>634356</v>
      </c>
      <c r="K24" s="14">
        <v>1.94</v>
      </c>
      <c r="L24" s="2">
        <v>35</v>
      </c>
      <c r="M24" s="2" t="s">
        <v>71</v>
      </c>
      <c r="AE24" s="8" t="s">
        <v>69</v>
      </c>
      <c r="AF24" s="14">
        <v>104</v>
      </c>
      <c r="AG24" s="14">
        <v>354390</v>
      </c>
      <c r="AH24" s="14">
        <v>2.93</v>
      </c>
      <c r="AI24" s="2">
        <v>50</v>
      </c>
      <c r="AJ24" s="2" t="s">
        <v>70</v>
      </c>
    </row>
    <row r="25" spans="2:37" ht="19">
      <c r="B25" s="14">
        <v>28</v>
      </c>
      <c r="C25" s="14">
        <v>228189</v>
      </c>
      <c r="D25" s="14">
        <v>1.23</v>
      </c>
      <c r="E25" s="2">
        <v>10</v>
      </c>
      <c r="H25" s="8" t="s">
        <v>2</v>
      </c>
      <c r="I25" s="14">
        <v>112</v>
      </c>
      <c r="J25" s="14">
        <v>634356</v>
      </c>
      <c r="K25" s="14">
        <v>1.77</v>
      </c>
      <c r="L25" s="2">
        <v>30</v>
      </c>
      <c r="M25" s="2" t="s">
        <v>74</v>
      </c>
      <c r="AE25" s="8" t="s">
        <v>61</v>
      </c>
      <c r="AF25" s="16">
        <v>104</v>
      </c>
      <c r="AG25" s="2">
        <v>354390</v>
      </c>
      <c r="AH25" s="15">
        <v>2.93</v>
      </c>
      <c r="AI25" s="2">
        <v>35</v>
      </c>
      <c r="AJ25" s="2" t="s">
        <v>71</v>
      </c>
    </row>
    <row r="26" spans="2:37" ht="19">
      <c r="B26" s="14">
        <v>27</v>
      </c>
      <c r="C26" s="14">
        <v>228189</v>
      </c>
      <c r="D26" s="14">
        <v>1.18</v>
      </c>
      <c r="E26" s="2">
        <v>65</v>
      </c>
      <c r="H26" s="8" t="s">
        <v>2</v>
      </c>
      <c r="I26" s="14">
        <v>106</v>
      </c>
      <c r="J26" s="14">
        <v>634356</v>
      </c>
      <c r="K26" s="14">
        <v>1.67</v>
      </c>
      <c r="L26" s="2">
        <v>45</v>
      </c>
      <c r="M26" s="2" t="s">
        <v>87</v>
      </c>
      <c r="AE26" s="8" t="s">
        <v>61</v>
      </c>
      <c r="AF26" s="14">
        <v>103</v>
      </c>
      <c r="AG26" s="14">
        <v>354390</v>
      </c>
      <c r="AH26" s="14">
        <v>2.91</v>
      </c>
      <c r="AI26" s="2">
        <v>40</v>
      </c>
      <c r="AJ26" s="2" t="s">
        <v>72</v>
      </c>
    </row>
    <row r="27" spans="2:37" ht="19">
      <c r="B27" s="14">
        <v>27</v>
      </c>
      <c r="C27" s="14">
        <v>228189</v>
      </c>
      <c r="D27" s="14">
        <v>1.18</v>
      </c>
      <c r="E27" s="2">
        <v>15</v>
      </c>
      <c r="H27" s="8" t="s">
        <v>2</v>
      </c>
      <c r="I27" s="14">
        <v>101</v>
      </c>
      <c r="J27" s="14">
        <v>634356</v>
      </c>
      <c r="K27" s="14">
        <v>1.59</v>
      </c>
      <c r="L27" s="2">
        <v>10</v>
      </c>
      <c r="M27" s="2" t="s">
        <v>81</v>
      </c>
      <c r="AE27" s="8" t="s">
        <v>61</v>
      </c>
      <c r="AF27" s="14">
        <v>102</v>
      </c>
      <c r="AG27" s="14">
        <v>354390</v>
      </c>
      <c r="AH27" s="14">
        <v>2.88</v>
      </c>
      <c r="AI27" s="2">
        <v>95</v>
      </c>
      <c r="AJ27" s="2" t="s">
        <v>73</v>
      </c>
    </row>
    <row r="28" spans="2:37" ht="19">
      <c r="B28" s="14">
        <v>25</v>
      </c>
      <c r="C28" s="14">
        <v>228189</v>
      </c>
      <c r="D28" s="14">
        <v>1.1000000000000001</v>
      </c>
      <c r="E28" s="2">
        <v>35</v>
      </c>
      <c r="H28" s="8" t="s">
        <v>2</v>
      </c>
      <c r="I28" s="14">
        <v>100</v>
      </c>
      <c r="J28" s="14">
        <v>634356</v>
      </c>
      <c r="K28" s="14">
        <v>1.58</v>
      </c>
      <c r="L28" s="2">
        <v>25</v>
      </c>
      <c r="M28" s="2" t="s">
        <v>88</v>
      </c>
      <c r="AE28" s="8" t="s">
        <v>61</v>
      </c>
      <c r="AF28" s="14">
        <v>101</v>
      </c>
      <c r="AG28" s="14">
        <v>354390</v>
      </c>
      <c r="AH28" s="14">
        <v>2.85</v>
      </c>
      <c r="AI28" s="2">
        <v>30</v>
      </c>
      <c r="AJ28" s="2" t="s">
        <v>74</v>
      </c>
    </row>
    <row r="29" spans="2:37" ht="19">
      <c r="B29" s="14">
        <v>21</v>
      </c>
      <c r="C29" s="14">
        <v>228189</v>
      </c>
      <c r="D29" s="14">
        <v>0.92</v>
      </c>
      <c r="E29" s="2">
        <v>20</v>
      </c>
      <c r="H29" s="8" t="s">
        <v>2</v>
      </c>
      <c r="I29" s="14">
        <v>99</v>
      </c>
      <c r="J29" s="14">
        <v>634356</v>
      </c>
      <c r="K29" s="14">
        <v>1.56</v>
      </c>
      <c r="L29" s="2">
        <v>15</v>
      </c>
      <c r="M29" s="2" t="s">
        <v>85</v>
      </c>
      <c r="AE29" s="8" t="s">
        <v>61</v>
      </c>
      <c r="AF29" s="14">
        <v>100</v>
      </c>
      <c r="AG29" s="14">
        <v>354390</v>
      </c>
      <c r="AH29" s="14">
        <v>2.82</v>
      </c>
      <c r="AI29" s="2">
        <v>90</v>
      </c>
      <c r="AJ29" s="2" t="s">
        <v>75</v>
      </c>
    </row>
    <row r="30" spans="2:37" ht="19">
      <c r="B30" s="14">
        <v>17</v>
      </c>
      <c r="C30" s="14">
        <v>228189</v>
      </c>
      <c r="D30" s="14">
        <v>0.74</v>
      </c>
      <c r="E30" s="2">
        <v>95</v>
      </c>
      <c r="H30" s="8" t="s">
        <v>2</v>
      </c>
      <c r="I30" s="14">
        <v>98</v>
      </c>
      <c r="J30" s="14">
        <v>634356</v>
      </c>
      <c r="K30" s="14">
        <v>1.54</v>
      </c>
      <c r="L30" s="2">
        <v>60</v>
      </c>
      <c r="M30" s="2" t="s">
        <v>80</v>
      </c>
      <c r="AE30" s="8" t="s">
        <v>61</v>
      </c>
      <c r="AF30" s="14">
        <v>98</v>
      </c>
      <c r="AG30" s="14">
        <v>354390</v>
      </c>
      <c r="AH30" s="14">
        <v>2.77</v>
      </c>
      <c r="AI30" s="2">
        <v>85</v>
      </c>
      <c r="AJ30" s="2" t="s">
        <v>77</v>
      </c>
    </row>
    <row r="31" spans="2:37" ht="19">
      <c r="B31" s="14">
        <v>17</v>
      </c>
      <c r="C31" s="14">
        <v>228189</v>
      </c>
      <c r="D31" s="14">
        <v>0.74</v>
      </c>
      <c r="E31" s="2">
        <v>90</v>
      </c>
      <c r="H31" s="8" t="s">
        <v>2</v>
      </c>
      <c r="I31" s="14">
        <v>95</v>
      </c>
      <c r="J31" s="14">
        <v>634356</v>
      </c>
      <c r="K31" s="14">
        <v>1.5</v>
      </c>
      <c r="L31" s="2">
        <v>50</v>
      </c>
      <c r="M31" s="2" t="s">
        <v>70</v>
      </c>
      <c r="AE31" s="8" t="s">
        <v>61</v>
      </c>
      <c r="AF31" s="14">
        <v>98</v>
      </c>
      <c r="AG31" s="14">
        <v>354390</v>
      </c>
      <c r="AH31" s="14">
        <v>2.77</v>
      </c>
      <c r="AI31" s="2">
        <v>55</v>
      </c>
      <c r="AJ31" s="2" t="s">
        <v>76</v>
      </c>
    </row>
    <row r="32" spans="2:37" ht="19">
      <c r="B32" s="14">
        <v>16</v>
      </c>
      <c r="C32" s="14">
        <v>228189</v>
      </c>
      <c r="D32" s="14">
        <v>0.7</v>
      </c>
      <c r="E32" s="2">
        <v>70</v>
      </c>
      <c r="H32" s="8" t="s">
        <v>2</v>
      </c>
      <c r="I32" s="14">
        <v>94</v>
      </c>
      <c r="J32" s="14">
        <v>634356</v>
      </c>
      <c r="K32" s="14">
        <v>1.48</v>
      </c>
      <c r="L32" s="2">
        <v>40</v>
      </c>
      <c r="M32" s="2" t="s">
        <v>72</v>
      </c>
      <c r="AE32" s="8" t="s">
        <v>61</v>
      </c>
      <c r="AF32" s="14">
        <v>97</v>
      </c>
      <c r="AG32" s="14">
        <v>354390</v>
      </c>
      <c r="AH32" s="14">
        <v>2.74</v>
      </c>
      <c r="AI32" s="2">
        <v>100</v>
      </c>
      <c r="AJ32" s="2" t="s">
        <v>78</v>
      </c>
    </row>
    <row r="33" spans="2:37" ht="19">
      <c r="B33" s="14">
        <v>16</v>
      </c>
      <c r="C33" s="14">
        <v>228189</v>
      </c>
      <c r="D33" s="14">
        <v>0.7</v>
      </c>
      <c r="E33" s="2">
        <v>30</v>
      </c>
      <c r="H33" s="8" t="s">
        <v>2</v>
      </c>
      <c r="I33" s="14">
        <v>92</v>
      </c>
      <c r="J33" s="14">
        <v>634356</v>
      </c>
      <c r="K33" s="14">
        <v>1.45</v>
      </c>
      <c r="L33" s="2">
        <v>75</v>
      </c>
      <c r="M33" s="2" t="s">
        <v>86</v>
      </c>
      <c r="AE33" s="8" t="s">
        <v>61</v>
      </c>
      <c r="AF33" s="14">
        <v>95</v>
      </c>
      <c r="AG33" s="14">
        <v>354390</v>
      </c>
      <c r="AH33" s="14">
        <v>2.68</v>
      </c>
      <c r="AI33" s="2">
        <v>60</v>
      </c>
      <c r="AJ33" s="2" t="s">
        <v>80</v>
      </c>
    </row>
    <row r="34" spans="2:37" ht="19">
      <c r="B34" s="14">
        <v>15</v>
      </c>
      <c r="C34" s="14">
        <v>228189</v>
      </c>
      <c r="D34" s="14">
        <v>0.66</v>
      </c>
      <c r="E34" s="2">
        <v>100</v>
      </c>
      <c r="H34" s="8" t="s">
        <v>2</v>
      </c>
      <c r="I34" s="14">
        <v>90</v>
      </c>
      <c r="J34" s="14">
        <v>634356</v>
      </c>
      <c r="K34" s="14">
        <v>1.42</v>
      </c>
      <c r="L34" s="2">
        <v>55</v>
      </c>
      <c r="M34" s="2" t="s">
        <v>76</v>
      </c>
      <c r="AE34" s="8" t="s">
        <v>61</v>
      </c>
      <c r="AF34" s="14">
        <v>95</v>
      </c>
      <c r="AG34" s="14">
        <v>354390</v>
      </c>
      <c r="AH34" s="14">
        <v>2.68</v>
      </c>
      <c r="AI34" s="2">
        <v>20</v>
      </c>
      <c r="AJ34" s="2" t="s">
        <v>79</v>
      </c>
    </row>
    <row r="35" spans="2:37" ht="19">
      <c r="B35" s="14">
        <v>12</v>
      </c>
      <c r="C35" s="14">
        <v>228189</v>
      </c>
      <c r="D35" s="14">
        <v>0.53</v>
      </c>
      <c r="E35" s="2">
        <v>80</v>
      </c>
      <c r="H35" s="8" t="s">
        <v>2</v>
      </c>
      <c r="I35" s="14">
        <v>90</v>
      </c>
      <c r="J35" s="14">
        <v>634356</v>
      </c>
      <c r="K35" s="14">
        <v>1.42</v>
      </c>
      <c r="L35" s="2">
        <v>20</v>
      </c>
      <c r="M35" s="2" t="s">
        <v>79</v>
      </c>
      <c r="AE35" s="8" t="s">
        <v>61</v>
      </c>
      <c r="AF35" s="14">
        <v>95</v>
      </c>
      <c r="AG35" s="14">
        <v>354390</v>
      </c>
      <c r="AH35" s="14">
        <v>2.68</v>
      </c>
      <c r="AI35" s="2">
        <v>10</v>
      </c>
      <c r="AJ35" s="2" t="s">
        <v>81</v>
      </c>
    </row>
    <row r="36" spans="2:37" ht="19">
      <c r="B36" s="14">
        <v>12</v>
      </c>
      <c r="C36" s="14">
        <v>228189</v>
      </c>
      <c r="D36" s="14">
        <v>0.53</v>
      </c>
      <c r="E36" s="2">
        <v>75</v>
      </c>
      <c r="H36" s="8" t="s">
        <v>2</v>
      </c>
      <c r="I36" s="14">
        <v>89</v>
      </c>
      <c r="J36" s="14">
        <v>634356</v>
      </c>
      <c r="K36" s="14">
        <v>1.4</v>
      </c>
      <c r="L36" s="2">
        <v>80</v>
      </c>
      <c r="M36" s="2" t="s">
        <v>82</v>
      </c>
      <c r="AE36" s="8" t="s">
        <v>61</v>
      </c>
      <c r="AF36" s="14">
        <v>94</v>
      </c>
      <c r="AG36" s="14">
        <v>354390</v>
      </c>
      <c r="AH36" s="14">
        <v>2.65</v>
      </c>
      <c r="AI36" s="2">
        <v>80</v>
      </c>
      <c r="AJ36" s="2" t="s">
        <v>82</v>
      </c>
    </row>
    <row r="37" spans="2:37" ht="19">
      <c r="B37" s="14">
        <v>12</v>
      </c>
      <c r="C37" s="14">
        <v>228189</v>
      </c>
      <c r="D37" s="14">
        <v>0.53</v>
      </c>
      <c r="E37" s="2">
        <v>25</v>
      </c>
      <c r="H37" s="8" t="s">
        <v>2</v>
      </c>
      <c r="I37" s="14">
        <v>85</v>
      </c>
      <c r="J37" s="14">
        <v>634356</v>
      </c>
      <c r="K37" s="14">
        <v>1.34</v>
      </c>
      <c r="L37" s="2">
        <v>5</v>
      </c>
      <c r="M37" s="2" t="s">
        <v>83</v>
      </c>
      <c r="AE37" s="8" t="s">
        <v>61</v>
      </c>
      <c r="AF37" s="14">
        <v>92</v>
      </c>
      <c r="AG37" s="14">
        <v>354390</v>
      </c>
      <c r="AH37" s="14">
        <v>2.6</v>
      </c>
      <c r="AI37" s="2">
        <v>5</v>
      </c>
      <c r="AJ37" s="2" t="s">
        <v>83</v>
      </c>
    </row>
    <row r="38" spans="2:37" ht="19">
      <c r="B38" s="14">
        <v>8</v>
      </c>
      <c r="C38" s="14">
        <v>228189</v>
      </c>
      <c r="D38" s="14">
        <v>0.35</v>
      </c>
      <c r="E38" s="2">
        <v>40</v>
      </c>
      <c r="H38" s="8" t="s">
        <v>2</v>
      </c>
      <c r="I38" s="14">
        <v>78</v>
      </c>
      <c r="J38" s="14">
        <v>634356</v>
      </c>
      <c r="K38" s="14">
        <v>1.23</v>
      </c>
      <c r="L38" s="2">
        <v>65</v>
      </c>
      <c r="M38" s="2" t="s">
        <v>89</v>
      </c>
      <c r="AE38" s="8" t="s">
        <v>61</v>
      </c>
      <c r="AF38" s="14">
        <v>91</v>
      </c>
      <c r="AG38" s="14">
        <v>354390</v>
      </c>
      <c r="AH38" s="14">
        <v>2.57</v>
      </c>
      <c r="AI38" s="2">
        <v>70</v>
      </c>
      <c r="AJ38" s="2" t="s">
        <v>84</v>
      </c>
    </row>
    <row r="39" spans="2:37" ht="19">
      <c r="B39" s="14">
        <v>7</v>
      </c>
      <c r="C39" s="14">
        <v>228189</v>
      </c>
      <c r="D39" s="14">
        <v>0.31</v>
      </c>
      <c r="E39" s="2">
        <v>45</v>
      </c>
      <c r="H39" s="8" t="s">
        <v>2</v>
      </c>
      <c r="I39" s="14">
        <v>77</v>
      </c>
      <c r="J39" s="14">
        <v>634356</v>
      </c>
      <c r="K39" s="14">
        <v>1.21</v>
      </c>
      <c r="L39" s="2">
        <v>85</v>
      </c>
      <c r="M39" s="2" t="s">
        <v>77</v>
      </c>
      <c r="AE39" s="8" t="s">
        <v>61</v>
      </c>
      <c r="AF39" s="14">
        <v>91</v>
      </c>
      <c r="AG39" s="14">
        <v>354390</v>
      </c>
      <c r="AH39" s="14">
        <v>2.57</v>
      </c>
      <c r="AI39" s="2">
        <v>15</v>
      </c>
      <c r="AJ39" s="2" t="s">
        <v>85</v>
      </c>
    </row>
    <row r="40" spans="2:37" ht="19">
      <c r="B40" s="14">
        <v>5</v>
      </c>
      <c r="C40" s="14">
        <v>228189</v>
      </c>
      <c r="D40" s="14">
        <v>0.22</v>
      </c>
      <c r="E40" s="2">
        <v>50</v>
      </c>
      <c r="H40" s="8" t="s">
        <v>2</v>
      </c>
      <c r="I40" s="14">
        <v>73</v>
      </c>
      <c r="J40" s="14">
        <v>634356</v>
      </c>
      <c r="K40" s="14">
        <v>1.1499999999999999</v>
      </c>
      <c r="L40" s="2">
        <v>95</v>
      </c>
      <c r="M40" s="2" t="s">
        <v>73</v>
      </c>
      <c r="AE40" s="8" t="s">
        <v>61</v>
      </c>
      <c r="AF40" s="14">
        <v>89</v>
      </c>
      <c r="AG40" s="14">
        <v>354390</v>
      </c>
      <c r="AH40" s="14">
        <v>2.5099999999999998</v>
      </c>
      <c r="AI40" s="2">
        <v>75</v>
      </c>
      <c r="AJ40" s="2" t="s">
        <v>86</v>
      </c>
    </row>
    <row r="41" spans="2:37" ht="19">
      <c r="B41" s="14">
        <v>3</v>
      </c>
      <c r="C41" s="14">
        <v>228189</v>
      </c>
      <c r="D41" s="14">
        <v>0.13</v>
      </c>
      <c r="E41" s="2">
        <v>85</v>
      </c>
      <c r="H41" s="8" t="s">
        <v>2</v>
      </c>
      <c r="I41" s="14">
        <v>71</v>
      </c>
      <c r="J41" s="14">
        <v>634356</v>
      </c>
      <c r="K41" s="14">
        <v>1.1200000000000001</v>
      </c>
      <c r="L41" s="2">
        <v>100</v>
      </c>
      <c r="M41" s="2" t="s">
        <v>78</v>
      </c>
      <c r="AE41" s="8" t="s">
        <v>61</v>
      </c>
      <c r="AF41" s="14">
        <v>88</v>
      </c>
      <c r="AG41" s="14">
        <v>354390</v>
      </c>
      <c r="AH41" s="14">
        <v>2.48</v>
      </c>
      <c r="AI41" s="2">
        <v>45</v>
      </c>
      <c r="AJ41" s="2" t="s">
        <v>87</v>
      </c>
    </row>
    <row r="42" spans="2:37" ht="19">
      <c r="B42" s="14"/>
      <c r="C42" s="14"/>
      <c r="D42" s="14"/>
      <c r="E42" s="2"/>
      <c r="H42" s="8" t="s">
        <v>2</v>
      </c>
      <c r="I42" s="14">
        <v>67</v>
      </c>
      <c r="J42" s="14">
        <v>634356</v>
      </c>
      <c r="K42" s="14">
        <v>1.06</v>
      </c>
      <c r="L42" s="2">
        <v>90</v>
      </c>
      <c r="M42" s="2" t="s">
        <v>75</v>
      </c>
      <c r="AE42" s="8" t="s">
        <v>61</v>
      </c>
      <c r="AF42" s="14">
        <v>87</v>
      </c>
      <c r="AG42" s="14">
        <v>354390</v>
      </c>
      <c r="AH42" s="14">
        <v>2.4500000000000002</v>
      </c>
      <c r="AI42" s="2">
        <v>25</v>
      </c>
      <c r="AJ42" s="2" t="s">
        <v>88</v>
      </c>
    </row>
    <row r="43" spans="2:37" ht="19">
      <c r="H43" s="8" t="s">
        <v>2</v>
      </c>
      <c r="I43" s="14">
        <v>67</v>
      </c>
      <c r="J43" s="14">
        <v>634356</v>
      </c>
      <c r="K43" s="14">
        <v>1.06</v>
      </c>
      <c r="L43" s="2">
        <v>70</v>
      </c>
      <c r="M43" s="2" t="s">
        <v>84</v>
      </c>
      <c r="N43" s="19">
        <f>1807/1269</f>
        <v>1.4239558707643813</v>
      </c>
      <c r="O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E43" s="8" t="s">
        <v>61</v>
      </c>
      <c r="AF43" s="14">
        <v>85</v>
      </c>
      <c r="AG43" s="14">
        <v>354390</v>
      </c>
      <c r="AH43" s="14">
        <v>2.4</v>
      </c>
      <c r="AI43" s="2">
        <v>65</v>
      </c>
      <c r="AJ43" s="2" t="s">
        <v>89</v>
      </c>
      <c r="AK43" s="19">
        <f>19/7</f>
        <v>2.7142857142857144</v>
      </c>
    </row>
    <row r="47" spans="2:37">
      <c r="P47">
        <v>3.01</v>
      </c>
    </row>
    <row r="48" spans="2:37">
      <c r="P48">
        <v>1.07</v>
      </c>
    </row>
    <row r="49" spans="16:16">
      <c r="P49">
        <v>2.09</v>
      </c>
    </row>
    <row r="51" spans="16:16">
      <c r="P51">
        <v>1.94</v>
      </c>
    </row>
    <row r="52" spans="16:16">
      <c r="P52">
        <v>1.06</v>
      </c>
    </row>
    <row r="53" spans="16:16">
      <c r="P53">
        <v>1.42</v>
      </c>
    </row>
  </sheetData>
  <sortState xmlns:xlrd2="http://schemas.microsoft.com/office/spreadsheetml/2017/richdata2" ref="B22:E41">
    <sortCondition descending="1" ref="D22:D41"/>
  </sortState>
  <mergeCells count="2">
    <mergeCell ref="L1:M1"/>
    <mergeCell ref="AI1:AJ1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F11" sqref="A1:F11"/>
    </sheetView>
  </sheetViews>
  <sheetFormatPr baseColWidth="10" defaultRowHeight="16"/>
  <sheetData>
    <row r="1" spans="1:6" ht="19">
      <c r="A1" s="9"/>
      <c r="B1" s="9"/>
      <c r="C1" s="9"/>
      <c r="D1" s="9"/>
      <c r="E1" s="9"/>
      <c r="F1" s="9"/>
    </row>
    <row r="2" spans="1:6" ht="19">
      <c r="A2" s="9"/>
      <c r="B2" s="9"/>
      <c r="C2" s="9"/>
      <c r="D2" s="9"/>
      <c r="E2" s="9"/>
      <c r="F2" s="9"/>
    </row>
    <row r="3" spans="1:6" ht="19">
      <c r="A3" s="9"/>
      <c r="B3" s="9"/>
      <c r="C3" s="9"/>
      <c r="D3" s="9"/>
      <c r="E3" s="9"/>
      <c r="F3" s="9"/>
    </row>
    <row r="4" spans="1:6" ht="19">
      <c r="A4" s="7"/>
      <c r="B4" s="7"/>
      <c r="C4" s="8"/>
      <c r="D4" s="7"/>
      <c r="E4" s="7"/>
      <c r="F4" s="7"/>
    </row>
    <row r="5" spans="1:6" ht="19">
      <c r="A5" s="9"/>
      <c r="B5" s="9"/>
      <c r="C5" s="9"/>
      <c r="D5" s="9"/>
      <c r="E5" s="9"/>
      <c r="F5" s="9"/>
    </row>
    <row r="6" spans="1:6" ht="19">
      <c r="A6" s="7"/>
      <c r="B6" s="7"/>
      <c r="C6" s="8"/>
      <c r="D6" s="7"/>
      <c r="E6" s="7"/>
      <c r="F6" s="7"/>
    </row>
    <row r="7" spans="1:6" ht="19">
      <c r="A7" s="7"/>
      <c r="B7" s="7"/>
      <c r="C7" s="8"/>
      <c r="D7" s="7"/>
      <c r="E7" s="7"/>
      <c r="F7" s="7"/>
    </row>
    <row r="8" spans="1:6" ht="19">
      <c r="A8" s="9"/>
      <c r="B8" s="9"/>
      <c r="C8" s="9"/>
      <c r="D8" s="9"/>
      <c r="E8" s="9"/>
      <c r="F8" s="9"/>
    </row>
    <row r="9" spans="1:6" ht="19">
      <c r="A9" s="9"/>
      <c r="B9" s="9"/>
      <c r="C9" s="9"/>
      <c r="D9" s="9"/>
      <c r="E9" s="9"/>
      <c r="F9" s="9"/>
    </row>
    <row r="10" spans="1:6" ht="19">
      <c r="A10" s="9"/>
      <c r="B10" s="9"/>
      <c r="C10" s="9"/>
      <c r="D10" s="9"/>
      <c r="E10" s="9"/>
      <c r="F10" s="9"/>
    </row>
    <row r="17" spans="1:3">
      <c r="A17">
        <v>5</v>
      </c>
      <c r="B17" t="str">
        <f>C17&amp;"~"&amp;A17</f>
        <v>0~5</v>
      </c>
      <c r="C17">
        <v>0</v>
      </c>
    </row>
    <row r="18" spans="1:3">
      <c r="A18">
        <v>10</v>
      </c>
      <c r="B18" t="str">
        <f t="shared" ref="B18:B36" si="0">C18&amp;"~"&amp;A18</f>
        <v>5~10</v>
      </c>
      <c r="C18">
        <v>5</v>
      </c>
    </row>
    <row r="19" spans="1:3">
      <c r="A19">
        <v>15</v>
      </c>
      <c r="B19" t="str">
        <f t="shared" si="0"/>
        <v>10~15</v>
      </c>
      <c r="C19">
        <v>10</v>
      </c>
    </row>
    <row r="20" spans="1:3">
      <c r="A20">
        <v>20</v>
      </c>
      <c r="B20" t="str">
        <f t="shared" si="0"/>
        <v>15~20</v>
      </c>
      <c r="C20">
        <v>15</v>
      </c>
    </row>
    <row r="21" spans="1:3">
      <c r="A21">
        <v>25</v>
      </c>
      <c r="B21" t="str">
        <f t="shared" si="0"/>
        <v>20~25</v>
      </c>
      <c r="C21">
        <v>20</v>
      </c>
    </row>
    <row r="22" spans="1:3">
      <c r="A22">
        <v>30</v>
      </c>
      <c r="B22" t="str">
        <f t="shared" si="0"/>
        <v>25~30</v>
      </c>
      <c r="C22">
        <v>25</v>
      </c>
    </row>
    <row r="23" spans="1:3">
      <c r="A23">
        <v>35</v>
      </c>
      <c r="B23" t="str">
        <f t="shared" si="0"/>
        <v>30~35</v>
      </c>
      <c r="C23">
        <v>30</v>
      </c>
    </row>
    <row r="24" spans="1:3">
      <c r="A24">
        <v>40</v>
      </c>
      <c r="B24" t="str">
        <f t="shared" si="0"/>
        <v>35~40</v>
      </c>
      <c r="C24">
        <v>35</v>
      </c>
    </row>
    <row r="25" spans="1:3">
      <c r="A25">
        <v>45</v>
      </c>
      <c r="B25" t="str">
        <f t="shared" si="0"/>
        <v>40~45</v>
      </c>
      <c r="C25">
        <v>40</v>
      </c>
    </row>
    <row r="26" spans="1:3">
      <c r="A26">
        <v>50</v>
      </c>
      <c r="B26" t="str">
        <f t="shared" si="0"/>
        <v>45~50</v>
      </c>
      <c r="C26">
        <v>45</v>
      </c>
    </row>
    <row r="27" spans="1:3">
      <c r="A27">
        <v>55</v>
      </c>
      <c r="B27" t="str">
        <f t="shared" si="0"/>
        <v>50~55</v>
      </c>
      <c r="C27">
        <v>50</v>
      </c>
    </row>
    <row r="28" spans="1:3">
      <c r="A28">
        <v>60</v>
      </c>
      <c r="B28" t="str">
        <f t="shared" si="0"/>
        <v>55~60</v>
      </c>
      <c r="C28">
        <v>55</v>
      </c>
    </row>
    <row r="29" spans="1:3">
      <c r="A29">
        <v>65</v>
      </c>
      <c r="B29" t="str">
        <f t="shared" si="0"/>
        <v>60~65</v>
      </c>
      <c r="C29">
        <v>60</v>
      </c>
    </row>
    <row r="30" spans="1:3">
      <c r="A30">
        <v>70</v>
      </c>
      <c r="B30" t="str">
        <f t="shared" si="0"/>
        <v>65~70</v>
      </c>
      <c r="C30">
        <v>65</v>
      </c>
    </row>
    <row r="31" spans="1:3">
      <c r="A31">
        <v>75</v>
      </c>
      <c r="B31" t="str">
        <f t="shared" si="0"/>
        <v>70~75</v>
      </c>
      <c r="C31">
        <v>70</v>
      </c>
    </row>
    <row r="32" spans="1:3">
      <c r="A32">
        <v>80</v>
      </c>
      <c r="B32" t="str">
        <f t="shared" si="0"/>
        <v>75~80</v>
      </c>
      <c r="C32">
        <v>75</v>
      </c>
    </row>
    <row r="33" spans="1:3">
      <c r="A33">
        <v>85</v>
      </c>
      <c r="B33" t="str">
        <f t="shared" si="0"/>
        <v>80~85</v>
      </c>
      <c r="C33">
        <v>80</v>
      </c>
    </row>
    <row r="34" spans="1:3">
      <c r="A34">
        <v>90</v>
      </c>
      <c r="B34" t="str">
        <f t="shared" si="0"/>
        <v>85~90</v>
      </c>
      <c r="C34">
        <v>85</v>
      </c>
    </row>
    <row r="35" spans="1:3">
      <c r="A35">
        <v>95</v>
      </c>
      <c r="B35" t="str">
        <f t="shared" si="0"/>
        <v>90~95</v>
      </c>
      <c r="C35">
        <v>90</v>
      </c>
    </row>
    <row r="36" spans="1:3">
      <c r="A36">
        <v>100</v>
      </c>
      <c r="B36" t="str">
        <f t="shared" si="0"/>
        <v>95~100</v>
      </c>
      <c r="C36">
        <v>95</v>
      </c>
    </row>
  </sheetData>
  <sortState xmlns:xlrd2="http://schemas.microsoft.com/office/spreadsheetml/2017/richdata2" ref="A17:B36">
    <sortCondition ref="A17:A36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lable_cr</vt:lpstr>
      <vt:lpstr>结果汇总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2022-05-13T12:58:34Z</dcterms:created>
  <dcterms:modified xsi:type="dcterms:W3CDTF">2022-06-14T03:50:45Z</dcterms:modified>
</cp:coreProperties>
</file>