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Zoho Docs\qldt2\qldt2\"/>
    </mc:Choice>
  </mc:AlternateContent>
  <bookViews>
    <workbookView xWindow="10590" yWindow="0" windowWidth="11385" windowHeight="8070" activeTab="1"/>
  </bookViews>
  <sheets>
    <sheet name="GPA" sheetId="1" r:id="rId1"/>
    <sheet name="Credit" sheetId="3" r:id="rId2"/>
    <sheet name="data1" sheetId="2" r:id="rId3"/>
    <sheet name="data2" sheetId="4" r:id="rId4"/>
  </sheets>
  <definedNames>
    <definedName name="_xlnm._FilterDatabase" localSheetId="2" hidden="1">data1!$G$8:$O$8</definedName>
    <definedName name="data" localSheetId="2">data1!$J$7:$N$91</definedName>
  </definedNames>
  <calcPr calcId="152511"/>
</workbook>
</file>

<file path=xl/calcChain.xml><?xml version="1.0" encoding="utf-8"?>
<calcChain xmlns="http://schemas.openxmlformats.org/spreadsheetml/2006/main">
  <c r="A83" i="3" l="1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D90" i="2"/>
  <c r="C90" i="2" s="1"/>
  <c r="G90" i="2"/>
  <c r="E90" i="2" s="1"/>
  <c r="H90" i="2"/>
  <c r="I90" i="2"/>
  <c r="D91" i="2"/>
  <c r="C91" i="2" s="1"/>
  <c r="G91" i="2"/>
  <c r="E91" i="2" s="1"/>
  <c r="H91" i="2"/>
  <c r="I91" i="2"/>
  <c r="D92" i="2"/>
  <c r="C92" i="2" s="1"/>
  <c r="G92" i="2"/>
  <c r="E92" i="2" s="1"/>
  <c r="H92" i="2"/>
  <c r="I92" i="2"/>
  <c r="D93" i="2"/>
  <c r="C93" i="2" s="1"/>
  <c r="B93" i="2" s="1"/>
  <c r="A93" i="2" s="1"/>
  <c r="G93" i="2"/>
  <c r="E93" i="2" s="1"/>
  <c r="H93" i="2"/>
  <c r="I93" i="2"/>
  <c r="D94" i="2"/>
  <c r="C94" i="2" s="1"/>
  <c r="B94" i="2" s="1"/>
  <c r="A94" i="2" s="1"/>
  <c r="G94" i="2"/>
  <c r="E94" i="2" s="1"/>
  <c r="H94" i="2"/>
  <c r="I94" i="2"/>
  <c r="D95" i="2"/>
  <c r="C95" i="2" s="1"/>
  <c r="B95" i="2" s="1"/>
  <c r="A95" i="2" s="1"/>
  <c r="G95" i="2"/>
  <c r="E95" i="2" s="1"/>
  <c r="H95" i="2"/>
  <c r="I95" i="2"/>
  <c r="D96" i="2"/>
  <c r="C96" i="2" s="1"/>
  <c r="B96" i="2" s="1"/>
  <c r="A96" i="2" s="1"/>
  <c r="G96" i="2"/>
  <c r="E96" i="2" s="1"/>
  <c r="H96" i="2"/>
  <c r="I96" i="2"/>
  <c r="D97" i="2"/>
  <c r="C97" i="2" s="1"/>
  <c r="B97" i="2" s="1"/>
  <c r="A97" i="2" s="1"/>
  <c r="G97" i="2"/>
  <c r="E97" i="2" s="1"/>
  <c r="H97" i="2"/>
  <c r="I97" i="2"/>
  <c r="D98" i="2"/>
  <c r="C98" i="2" s="1"/>
  <c r="B98" i="2" s="1"/>
  <c r="A98" i="2" s="1"/>
  <c r="G98" i="2"/>
  <c r="E98" i="2" s="1"/>
  <c r="H98" i="2"/>
  <c r="I98" i="2"/>
  <c r="D99" i="2"/>
  <c r="C99" i="2" s="1"/>
  <c r="B99" i="2" s="1"/>
  <c r="A99" i="2" s="1"/>
  <c r="G99" i="2"/>
  <c r="E99" i="2" s="1"/>
  <c r="H99" i="2"/>
  <c r="I99" i="2"/>
  <c r="D100" i="2"/>
  <c r="C100" i="2" s="1"/>
  <c r="B100" i="2" s="1"/>
  <c r="A100" i="2" s="1"/>
  <c r="G100" i="2"/>
  <c r="E100" i="2" s="1"/>
  <c r="H100" i="2"/>
  <c r="I100" i="2"/>
  <c r="F100" i="2" l="1"/>
  <c r="F99" i="2"/>
  <c r="F98" i="2"/>
  <c r="F97" i="2"/>
  <c r="F96" i="2"/>
  <c r="F95" i="2"/>
  <c r="F94" i="2"/>
  <c r="F93" i="2"/>
  <c r="F92" i="2"/>
  <c r="F91" i="2"/>
  <c r="F90" i="2"/>
  <c r="F7" i="1"/>
  <c r="F6" i="1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G10" i="2"/>
  <c r="H10" i="2"/>
  <c r="I10" i="2"/>
  <c r="C3" i="3" s="1"/>
  <c r="G11" i="2"/>
  <c r="F11" i="2" s="1"/>
  <c r="H11" i="2"/>
  <c r="I11" i="2"/>
  <c r="C4" i="3" s="1"/>
  <c r="E4" i="3" s="1"/>
  <c r="G12" i="2"/>
  <c r="H12" i="2"/>
  <c r="I12" i="2"/>
  <c r="C5" i="3" s="1"/>
  <c r="E5" i="3" s="1"/>
  <c r="G13" i="2"/>
  <c r="E13" i="2" s="1"/>
  <c r="H13" i="2"/>
  <c r="I13" i="2"/>
  <c r="C6" i="3" s="1"/>
  <c r="G14" i="2"/>
  <c r="H14" i="2"/>
  <c r="I14" i="2"/>
  <c r="C7" i="3" s="1"/>
  <c r="G15" i="2"/>
  <c r="F15" i="2" s="1"/>
  <c r="H15" i="2"/>
  <c r="I15" i="2"/>
  <c r="C8" i="3" s="1"/>
  <c r="E8" i="3" s="1"/>
  <c r="G16" i="2"/>
  <c r="E16" i="2" s="1"/>
  <c r="H16" i="2"/>
  <c r="I16" i="2"/>
  <c r="C9" i="3" s="1"/>
  <c r="E9" i="3" s="1"/>
  <c r="G17" i="2"/>
  <c r="E17" i="2" s="1"/>
  <c r="H17" i="2"/>
  <c r="I17" i="2"/>
  <c r="C10" i="3" s="1"/>
  <c r="G18" i="2"/>
  <c r="H18" i="2"/>
  <c r="I18" i="2"/>
  <c r="C11" i="3" s="1"/>
  <c r="G19" i="2"/>
  <c r="H19" i="2"/>
  <c r="I19" i="2"/>
  <c r="C12" i="3" s="1"/>
  <c r="E12" i="3" s="1"/>
  <c r="G20" i="2"/>
  <c r="E20" i="2" s="1"/>
  <c r="H20" i="2"/>
  <c r="I20" i="2"/>
  <c r="C13" i="3" s="1"/>
  <c r="E13" i="3" s="1"/>
  <c r="G21" i="2"/>
  <c r="E21" i="2" s="1"/>
  <c r="H21" i="2"/>
  <c r="I21" i="2"/>
  <c r="C14" i="3" s="1"/>
  <c r="G22" i="2"/>
  <c r="H22" i="2"/>
  <c r="I22" i="2"/>
  <c r="C15" i="3" s="1"/>
  <c r="G23" i="2"/>
  <c r="H23" i="2"/>
  <c r="I23" i="2"/>
  <c r="C16" i="3" s="1"/>
  <c r="E16" i="3" s="1"/>
  <c r="G24" i="2"/>
  <c r="E24" i="2" s="1"/>
  <c r="H24" i="2"/>
  <c r="I24" i="2"/>
  <c r="C17" i="3" s="1"/>
  <c r="E17" i="3" s="1"/>
  <c r="G25" i="2"/>
  <c r="E25" i="2" s="1"/>
  <c r="H25" i="2"/>
  <c r="I25" i="2"/>
  <c r="C18" i="3" s="1"/>
  <c r="G26" i="2"/>
  <c r="H26" i="2"/>
  <c r="I26" i="2"/>
  <c r="C19" i="3" s="1"/>
  <c r="G27" i="2"/>
  <c r="H27" i="2"/>
  <c r="I27" i="2"/>
  <c r="C20" i="3" s="1"/>
  <c r="E20" i="3" s="1"/>
  <c r="G28" i="2"/>
  <c r="E28" i="2" s="1"/>
  <c r="H28" i="2"/>
  <c r="I28" i="2"/>
  <c r="C21" i="3" s="1"/>
  <c r="E21" i="3" s="1"/>
  <c r="G29" i="2"/>
  <c r="E29" i="2" s="1"/>
  <c r="H29" i="2"/>
  <c r="I29" i="2"/>
  <c r="C22" i="3" s="1"/>
  <c r="G30" i="2"/>
  <c r="H30" i="2"/>
  <c r="I30" i="2"/>
  <c r="C23" i="3" s="1"/>
  <c r="G31" i="2"/>
  <c r="F31" i="2" s="1"/>
  <c r="H31" i="2"/>
  <c r="I31" i="2"/>
  <c r="C24" i="3" s="1"/>
  <c r="E24" i="3" s="1"/>
  <c r="G32" i="2"/>
  <c r="E32" i="2" s="1"/>
  <c r="H32" i="2"/>
  <c r="I32" i="2"/>
  <c r="C25" i="3" s="1"/>
  <c r="E25" i="3" s="1"/>
  <c r="G33" i="2"/>
  <c r="E33" i="2" s="1"/>
  <c r="H33" i="2"/>
  <c r="I33" i="2"/>
  <c r="C26" i="3" s="1"/>
  <c r="G34" i="2"/>
  <c r="H34" i="2"/>
  <c r="I34" i="2"/>
  <c r="C27" i="3" s="1"/>
  <c r="G35" i="2"/>
  <c r="H35" i="2"/>
  <c r="I35" i="2"/>
  <c r="C28" i="3" s="1"/>
  <c r="E28" i="3" s="1"/>
  <c r="G36" i="2"/>
  <c r="E36" i="2" s="1"/>
  <c r="H36" i="2"/>
  <c r="I36" i="2"/>
  <c r="C29" i="3" s="1"/>
  <c r="E29" i="3" s="1"/>
  <c r="G37" i="2"/>
  <c r="E37" i="2" s="1"/>
  <c r="H37" i="2"/>
  <c r="I37" i="2"/>
  <c r="C30" i="3" s="1"/>
  <c r="G38" i="2"/>
  <c r="H38" i="2"/>
  <c r="I38" i="2"/>
  <c r="C31" i="3" s="1"/>
  <c r="G39" i="2"/>
  <c r="H39" i="2"/>
  <c r="I39" i="2"/>
  <c r="C32" i="3" s="1"/>
  <c r="E32" i="3" s="1"/>
  <c r="G40" i="2"/>
  <c r="E40" i="2" s="1"/>
  <c r="H40" i="2"/>
  <c r="I40" i="2"/>
  <c r="C33" i="3" s="1"/>
  <c r="E33" i="3" s="1"/>
  <c r="G41" i="2"/>
  <c r="E41" i="2" s="1"/>
  <c r="H41" i="2"/>
  <c r="I41" i="2"/>
  <c r="C34" i="3" s="1"/>
  <c r="G42" i="2"/>
  <c r="H42" i="2"/>
  <c r="I42" i="2"/>
  <c r="C35" i="3" s="1"/>
  <c r="G43" i="2"/>
  <c r="H43" i="2"/>
  <c r="I43" i="2"/>
  <c r="C36" i="3" s="1"/>
  <c r="E36" i="3" s="1"/>
  <c r="G44" i="2"/>
  <c r="E44" i="2" s="1"/>
  <c r="H44" i="2"/>
  <c r="I44" i="2"/>
  <c r="C37" i="3" s="1"/>
  <c r="E37" i="3" s="1"/>
  <c r="G45" i="2"/>
  <c r="E45" i="2" s="1"/>
  <c r="H45" i="2"/>
  <c r="I45" i="2"/>
  <c r="C38" i="3" s="1"/>
  <c r="G46" i="2"/>
  <c r="H46" i="2"/>
  <c r="I46" i="2"/>
  <c r="C39" i="3" s="1"/>
  <c r="G47" i="2"/>
  <c r="F47" i="2" s="1"/>
  <c r="H47" i="2"/>
  <c r="I47" i="2"/>
  <c r="C40" i="3" s="1"/>
  <c r="E40" i="3" s="1"/>
  <c r="G48" i="2"/>
  <c r="E48" i="2" s="1"/>
  <c r="H48" i="2"/>
  <c r="I48" i="2"/>
  <c r="C41" i="3" s="1"/>
  <c r="E41" i="3" s="1"/>
  <c r="G49" i="2"/>
  <c r="F49" i="2" s="1"/>
  <c r="H49" i="2"/>
  <c r="I49" i="2"/>
  <c r="C42" i="3" s="1"/>
  <c r="G50" i="2"/>
  <c r="H50" i="2"/>
  <c r="I50" i="2"/>
  <c r="C43" i="3" s="1"/>
  <c r="G51" i="2"/>
  <c r="H51" i="2"/>
  <c r="I51" i="2"/>
  <c r="C44" i="3" s="1"/>
  <c r="E44" i="3" s="1"/>
  <c r="G52" i="2"/>
  <c r="F52" i="2" s="1"/>
  <c r="H52" i="2"/>
  <c r="I52" i="2"/>
  <c r="C45" i="3" s="1"/>
  <c r="E45" i="3" s="1"/>
  <c r="G53" i="2"/>
  <c r="E53" i="2" s="1"/>
  <c r="H53" i="2"/>
  <c r="I53" i="2"/>
  <c r="C46" i="3" s="1"/>
  <c r="G54" i="2"/>
  <c r="H54" i="2"/>
  <c r="I54" i="2"/>
  <c r="C47" i="3" s="1"/>
  <c r="G55" i="2"/>
  <c r="F55" i="2" s="1"/>
  <c r="H55" i="2"/>
  <c r="I55" i="2"/>
  <c r="C48" i="3" s="1"/>
  <c r="E48" i="3" s="1"/>
  <c r="G56" i="2"/>
  <c r="E56" i="2" s="1"/>
  <c r="H56" i="2"/>
  <c r="I56" i="2"/>
  <c r="C49" i="3" s="1"/>
  <c r="E49" i="3" s="1"/>
  <c r="D57" i="2"/>
  <c r="C57" i="2" s="1"/>
  <c r="G57" i="2"/>
  <c r="E57" i="2" s="1"/>
  <c r="H57" i="2"/>
  <c r="I57" i="2"/>
  <c r="C50" i="3" s="1"/>
  <c r="G58" i="2"/>
  <c r="H58" i="2"/>
  <c r="I58" i="2"/>
  <c r="C51" i="3" s="1"/>
  <c r="G59" i="2"/>
  <c r="F59" i="2" s="1"/>
  <c r="H59" i="2"/>
  <c r="I59" i="2"/>
  <c r="C52" i="3" s="1"/>
  <c r="E52" i="3" s="1"/>
  <c r="G60" i="2"/>
  <c r="E60" i="2" s="1"/>
  <c r="H60" i="2"/>
  <c r="I60" i="2"/>
  <c r="C53" i="3" s="1"/>
  <c r="E53" i="3" s="1"/>
  <c r="G61" i="2"/>
  <c r="E61" i="2" s="1"/>
  <c r="H61" i="2"/>
  <c r="I61" i="2"/>
  <c r="C54" i="3" s="1"/>
  <c r="D62" i="2"/>
  <c r="C62" i="2" s="1"/>
  <c r="G62" i="2"/>
  <c r="H62" i="2"/>
  <c r="I62" i="2"/>
  <c r="C55" i="3" s="1"/>
  <c r="G63" i="2"/>
  <c r="F63" i="2" s="1"/>
  <c r="H63" i="2"/>
  <c r="I63" i="2"/>
  <c r="C56" i="3" s="1"/>
  <c r="E56" i="3" s="1"/>
  <c r="G64" i="2"/>
  <c r="H64" i="2"/>
  <c r="I64" i="2"/>
  <c r="C57" i="3" s="1"/>
  <c r="E57" i="3" s="1"/>
  <c r="G65" i="2"/>
  <c r="E65" i="2" s="1"/>
  <c r="H65" i="2"/>
  <c r="I65" i="2"/>
  <c r="C58" i="3" s="1"/>
  <c r="G66" i="2"/>
  <c r="F66" i="2" s="1"/>
  <c r="H66" i="2"/>
  <c r="I66" i="2"/>
  <c r="C59" i="3" s="1"/>
  <c r="G67" i="2"/>
  <c r="H67" i="2"/>
  <c r="I67" i="2"/>
  <c r="C60" i="3" s="1"/>
  <c r="E60" i="3" s="1"/>
  <c r="G68" i="2"/>
  <c r="F68" i="2" s="1"/>
  <c r="H68" i="2"/>
  <c r="I68" i="2"/>
  <c r="C61" i="3" s="1"/>
  <c r="E61" i="3" s="1"/>
  <c r="G69" i="2"/>
  <c r="H69" i="2"/>
  <c r="I69" i="2"/>
  <c r="C62" i="3" s="1"/>
  <c r="G70" i="2"/>
  <c r="D71" i="2" s="1"/>
  <c r="H70" i="2"/>
  <c r="I70" i="2"/>
  <c r="C63" i="3" s="1"/>
  <c r="G71" i="2"/>
  <c r="H71" i="2"/>
  <c r="I71" i="2"/>
  <c r="C64" i="3" s="1"/>
  <c r="E64" i="3" s="1"/>
  <c r="G72" i="2"/>
  <c r="F72" i="2" s="1"/>
  <c r="H72" i="2"/>
  <c r="I72" i="2"/>
  <c r="C65" i="3" s="1"/>
  <c r="E65" i="3" s="1"/>
  <c r="G73" i="2"/>
  <c r="H73" i="2"/>
  <c r="I73" i="2"/>
  <c r="C66" i="3" s="1"/>
  <c r="G74" i="2"/>
  <c r="E74" i="2" s="1"/>
  <c r="H74" i="2"/>
  <c r="I74" i="2"/>
  <c r="C67" i="3" s="1"/>
  <c r="G75" i="2"/>
  <c r="H75" i="2"/>
  <c r="I75" i="2"/>
  <c r="C68" i="3" s="1"/>
  <c r="E68" i="3" s="1"/>
  <c r="G76" i="2"/>
  <c r="H76" i="2"/>
  <c r="I76" i="2"/>
  <c r="C69" i="3" s="1"/>
  <c r="E69" i="3" s="1"/>
  <c r="G77" i="2"/>
  <c r="E77" i="2" s="1"/>
  <c r="H77" i="2"/>
  <c r="I77" i="2"/>
  <c r="C70" i="3" s="1"/>
  <c r="G78" i="2"/>
  <c r="E78" i="2" s="1"/>
  <c r="H78" i="2"/>
  <c r="I78" i="2"/>
  <c r="C71" i="3" s="1"/>
  <c r="G79" i="2"/>
  <c r="H79" i="2"/>
  <c r="I79" i="2"/>
  <c r="C72" i="3" s="1"/>
  <c r="E72" i="3" s="1"/>
  <c r="G80" i="2"/>
  <c r="H80" i="2"/>
  <c r="I80" i="2"/>
  <c r="C73" i="3" s="1"/>
  <c r="E73" i="3" s="1"/>
  <c r="G81" i="2"/>
  <c r="E81" i="2" s="1"/>
  <c r="H81" i="2"/>
  <c r="I81" i="2"/>
  <c r="C74" i="3" s="1"/>
  <c r="G82" i="2"/>
  <c r="E82" i="2" s="1"/>
  <c r="H82" i="2"/>
  <c r="I82" i="2"/>
  <c r="C75" i="3" s="1"/>
  <c r="G83" i="2"/>
  <c r="H83" i="2"/>
  <c r="I83" i="2"/>
  <c r="C76" i="3" s="1"/>
  <c r="E76" i="3" s="1"/>
  <c r="G84" i="2"/>
  <c r="F84" i="2" s="1"/>
  <c r="H84" i="2"/>
  <c r="I84" i="2"/>
  <c r="C77" i="3" s="1"/>
  <c r="E77" i="3" s="1"/>
  <c r="G85" i="2"/>
  <c r="H85" i="2"/>
  <c r="I85" i="2"/>
  <c r="C78" i="3" s="1"/>
  <c r="G86" i="2"/>
  <c r="E86" i="2" s="1"/>
  <c r="H86" i="2"/>
  <c r="I86" i="2"/>
  <c r="C79" i="3" s="1"/>
  <c r="D87" i="2"/>
  <c r="G87" i="2"/>
  <c r="H87" i="2"/>
  <c r="I87" i="2"/>
  <c r="C80" i="3" s="1"/>
  <c r="E80" i="3" s="1"/>
  <c r="G88" i="2"/>
  <c r="F88" i="2" s="1"/>
  <c r="H88" i="2"/>
  <c r="I88" i="2"/>
  <c r="C81" i="3" s="1"/>
  <c r="E81" i="3" s="1"/>
  <c r="G89" i="2"/>
  <c r="H89" i="2"/>
  <c r="I89" i="2"/>
  <c r="C82" i="3" s="1"/>
  <c r="C83" i="3"/>
  <c r="C84" i="3"/>
  <c r="E84" i="3" s="1"/>
  <c r="C85" i="3"/>
  <c r="E85" i="3" s="1"/>
  <c r="C86" i="3"/>
  <c r="C87" i="3"/>
  <c r="C88" i="3"/>
  <c r="E88" i="3" s="1"/>
  <c r="C89" i="3"/>
  <c r="E89" i="3" s="1"/>
  <c r="C90" i="3"/>
  <c r="C91" i="3"/>
  <c r="C92" i="3"/>
  <c r="E92" i="3" s="1"/>
  <c r="C93" i="3"/>
  <c r="E93" i="3" s="1"/>
  <c r="G101" i="2"/>
  <c r="H101" i="2"/>
  <c r="I101" i="2"/>
  <c r="C94" i="3" s="1"/>
  <c r="G102" i="2"/>
  <c r="E102" i="2" s="1"/>
  <c r="H102" i="2"/>
  <c r="I102" i="2"/>
  <c r="C95" i="3" s="1"/>
  <c r="G103" i="2"/>
  <c r="H103" i="2"/>
  <c r="I103" i="2"/>
  <c r="C96" i="3" s="1"/>
  <c r="E96" i="3" s="1"/>
  <c r="G104" i="2"/>
  <c r="F104" i="2" s="1"/>
  <c r="H104" i="2"/>
  <c r="I104" i="2"/>
  <c r="C97" i="3" s="1"/>
  <c r="E97" i="3" s="1"/>
  <c r="G105" i="2"/>
  <c r="E105" i="2" s="1"/>
  <c r="H105" i="2"/>
  <c r="I105" i="2"/>
  <c r="C98" i="3" s="1"/>
  <c r="G106" i="2"/>
  <c r="F106" i="2" s="1"/>
  <c r="H106" i="2"/>
  <c r="I106" i="2"/>
  <c r="C99" i="3" s="1"/>
  <c r="G107" i="2"/>
  <c r="D108" i="2" s="1"/>
  <c r="C108" i="2" s="1"/>
  <c r="H107" i="2"/>
  <c r="I107" i="2"/>
  <c r="C100" i="3" s="1"/>
  <c r="E100" i="3" s="1"/>
  <c r="G108" i="2"/>
  <c r="H108" i="2"/>
  <c r="I108" i="2"/>
  <c r="C101" i="3" s="1"/>
  <c r="E101" i="3" s="1"/>
  <c r="G109" i="2"/>
  <c r="H109" i="2"/>
  <c r="I109" i="2"/>
  <c r="C102" i="3" s="1"/>
  <c r="G110" i="2"/>
  <c r="E110" i="2" s="1"/>
  <c r="H110" i="2"/>
  <c r="I110" i="2"/>
  <c r="C103" i="3" s="1"/>
  <c r="G111" i="2"/>
  <c r="F111" i="2" s="1"/>
  <c r="H111" i="2"/>
  <c r="I111" i="2"/>
  <c r="C104" i="3" s="1"/>
  <c r="E104" i="3" s="1"/>
  <c r="G112" i="2"/>
  <c r="F112" i="2" s="1"/>
  <c r="H112" i="2"/>
  <c r="I112" i="2"/>
  <c r="C105" i="3" s="1"/>
  <c r="E105" i="3" s="1"/>
  <c r="G113" i="2"/>
  <c r="H113" i="2"/>
  <c r="I113" i="2"/>
  <c r="C106" i="3" s="1"/>
  <c r="G114" i="2"/>
  <c r="E114" i="2" s="1"/>
  <c r="H114" i="2"/>
  <c r="I114" i="2"/>
  <c r="C107" i="3" s="1"/>
  <c r="G115" i="2"/>
  <c r="F115" i="2" s="1"/>
  <c r="H115" i="2"/>
  <c r="I115" i="2"/>
  <c r="C108" i="3" s="1"/>
  <c r="E108" i="3" s="1"/>
  <c r="G116" i="2"/>
  <c r="H116" i="2"/>
  <c r="I116" i="2"/>
  <c r="C109" i="3" s="1"/>
  <c r="E109" i="3" s="1"/>
  <c r="G117" i="2"/>
  <c r="H117" i="2"/>
  <c r="I117" i="2"/>
  <c r="C110" i="3" s="1"/>
  <c r="G118" i="2"/>
  <c r="E118" i="2" s="1"/>
  <c r="H118" i="2"/>
  <c r="I118" i="2"/>
  <c r="G119" i="2"/>
  <c r="F119" i="2" s="1"/>
  <c r="H119" i="2"/>
  <c r="I119" i="2"/>
  <c r="D120" i="2"/>
  <c r="C120" i="2" s="1"/>
  <c r="G120" i="2"/>
  <c r="E120" i="2" s="1"/>
  <c r="H120" i="2"/>
  <c r="I120" i="2"/>
  <c r="E89" i="2" l="1"/>
  <c r="C87" i="2"/>
  <c r="E85" i="2"/>
  <c r="E69" i="2"/>
  <c r="D110" i="3"/>
  <c r="E110" i="3"/>
  <c r="E107" i="3"/>
  <c r="D107" i="3"/>
  <c r="D106" i="3"/>
  <c r="E106" i="3"/>
  <c r="F120" i="2"/>
  <c r="F118" i="2"/>
  <c r="F114" i="2"/>
  <c r="D115" i="2"/>
  <c r="C115" i="2" s="1"/>
  <c r="B115" i="2" s="1"/>
  <c r="E103" i="3"/>
  <c r="D103" i="3"/>
  <c r="D102" i="3"/>
  <c r="E102" i="3"/>
  <c r="B108" i="2"/>
  <c r="E99" i="3"/>
  <c r="D99" i="3"/>
  <c r="D98" i="3"/>
  <c r="E98" i="3"/>
  <c r="E95" i="3"/>
  <c r="D95" i="3"/>
  <c r="F102" i="2"/>
  <c r="D94" i="3"/>
  <c r="E94" i="3"/>
  <c r="D103" i="2"/>
  <c r="C103" i="2" s="1"/>
  <c r="B103" i="2" s="1"/>
  <c r="E91" i="3"/>
  <c r="D91" i="3"/>
  <c r="D90" i="3"/>
  <c r="E90" i="3"/>
  <c r="E87" i="3"/>
  <c r="D87" i="3"/>
  <c r="D86" i="3"/>
  <c r="E86" i="3"/>
  <c r="E83" i="3"/>
  <c r="D83" i="3"/>
  <c r="D82" i="3"/>
  <c r="E82" i="3"/>
  <c r="F89" i="2"/>
  <c r="E79" i="3"/>
  <c r="D79" i="3"/>
  <c r="F86" i="2"/>
  <c r="D78" i="3"/>
  <c r="E78" i="3"/>
  <c r="E75" i="3"/>
  <c r="D75" i="3"/>
  <c r="D74" i="3"/>
  <c r="E74" i="3"/>
  <c r="F81" i="2"/>
  <c r="E71" i="3"/>
  <c r="D71" i="3"/>
  <c r="D70" i="3"/>
  <c r="E70" i="3"/>
  <c r="F77" i="2"/>
  <c r="E67" i="3"/>
  <c r="D67" i="3"/>
  <c r="F74" i="2"/>
  <c r="D66" i="3"/>
  <c r="E66" i="3"/>
  <c r="D75" i="2"/>
  <c r="C75" i="2" s="1"/>
  <c r="E63" i="3"/>
  <c r="D63" i="3"/>
  <c r="C71" i="2"/>
  <c r="D62" i="3"/>
  <c r="E62" i="3"/>
  <c r="F69" i="2"/>
  <c r="E59" i="3"/>
  <c r="D59" i="3"/>
  <c r="D58" i="3"/>
  <c r="E58" i="3"/>
  <c r="F65" i="2"/>
  <c r="D66" i="2"/>
  <c r="C66" i="2" s="1"/>
  <c r="E55" i="3"/>
  <c r="D55" i="3"/>
  <c r="B62" i="2"/>
  <c r="D54" i="3"/>
  <c r="E54" i="3"/>
  <c r="F61" i="2"/>
  <c r="E51" i="3"/>
  <c r="D51" i="3"/>
  <c r="D50" i="3"/>
  <c r="E50" i="3"/>
  <c r="B57" i="2"/>
  <c r="F56" i="2"/>
  <c r="E47" i="3"/>
  <c r="D47" i="3"/>
  <c r="D46" i="3"/>
  <c r="E46" i="3"/>
  <c r="F53" i="2"/>
  <c r="E43" i="3"/>
  <c r="D43" i="3"/>
  <c r="D42" i="3"/>
  <c r="E42" i="3"/>
  <c r="E39" i="3"/>
  <c r="D39" i="3"/>
  <c r="D38" i="3"/>
  <c r="E38" i="3"/>
  <c r="F45" i="2"/>
  <c r="F44" i="2"/>
  <c r="D46" i="2"/>
  <c r="C46" i="2" s="1"/>
  <c r="E35" i="3"/>
  <c r="D35" i="3"/>
  <c r="D34" i="3"/>
  <c r="E34" i="3"/>
  <c r="F41" i="2"/>
  <c r="E31" i="3"/>
  <c r="D31" i="3"/>
  <c r="D30" i="3"/>
  <c r="E30" i="3"/>
  <c r="F37" i="2"/>
  <c r="E27" i="3"/>
  <c r="D27" i="3"/>
  <c r="D26" i="3"/>
  <c r="E26" i="3"/>
  <c r="E23" i="3"/>
  <c r="D23" i="3"/>
  <c r="D22" i="3"/>
  <c r="E22" i="3"/>
  <c r="F29" i="2"/>
  <c r="F28" i="2"/>
  <c r="D30" i="2"/>
  <c r="C30" i="2" s="1"/>
  <c r="E19" i="3"/>
  <c r="D19" i="3"/>
  <c r="D18" i="3"/>
  <c r="E18" i="3"/>
  <c r="F25" i="2"/>
  <c r="E15" i="3"/>
  <c r="D15" i="3"/>
  <c r="D14" i="3"/>
  <c r="E14" i="3"/>
  <c r="F21" i="2"/>
  <c r="E11" i="3"/>
  <c r="D11" i="3"/>
  <c r="D10" i="3"/>
  <c r="E10" i="3"/>
  <c r="E7" i="3"/>
  <c r="D7" i="3"/>
  <c r="D6" i="3"/>
  <c r="E6" i="3"/>
  <c r="F13" i="2"/>
  <c r="D14" i="2"/>
  <c r="C14" i="2" s="1"/>
  <c r="B14" i="2" s="1"/>
  <c r="E3" i="3"/>
  <c r="D3" i="3"/>
  <c r="D109" i="3"/>
  <c r="D108" i="3"/>
  <c r="D105" i="3"/>
  <c r="D104" i="3"/>
  <c r="D101" i="3"/>
  <c r="D100" i="3"/>
  <c r="D97" i="3"/>
  <c r="D96" i="3"/>
  <c r="D93" i="3"/>
  <c r="D92" i="3"/>
  <c r="D89" i="3"/>
  <c r="D88" i="3"/>
  <c r="D85" i="3"/>
  <c r="D84" i="3"/>
  <c r="D81" i="3"/>
  <c r="D80" i="3"/>
  <c r="D77" i="3"/>
  <c r="D76" i="3"/>
  <c r="D73" i="3"/>
  <c r="D72" i="3"/>
  <c r="D69" i="3"/>
  <c r="D68" i="3"/>
  <c r="D65" i="3"/>
  <c r="D64" i="3"/>
  <c r="D61" i="3"/>
  <c r="D60" i="3"/>
  <c r="D57" i="3"/>
  <c r="D56" i="3"/>
  <c r="D53" i="3"/>
  <c r="D52" i="3"/>
  <c r="D49" i="3"/>
  <c r="D48" i="3"/>
  <c r="D45" i="3"/>
  <c r="D44" i="3"/>
  <c r="D41" i="3"/>
  <c r="D40" i="3"/>
  <c r="D37" i="3"/>
  <c r="D36" i="3"/>
  <c r="D33" i="3"/>
  <c r="D32" i="3"/>
  <c r="D29" i="3"/>
  <c r="D28" i="3"/>
  <c r="D25" i="3"/>
  <c r="D24" i="3"/>
  <c r="D21" i="3"/>
  <c r="D20" i="3"/>
  <c r="D17" i="3"/>
  <c r="D16" i="3"/>
  <c r="D13" i="3"/>
  <c r="D12" i="3"/>
  <c r="D9" i="3"/>
  <c r="D8" i="3"/>
  <c r="D5" i="3"/>
  <c r="D4" i="3"/>
  <c r="D107" i="2"/>
  <c r="C107" i="2" s="1"/>
  <c r="B107" i="2" s="1"/>
  <c r="D102" i="2"/>
  <c r="C102" i="2" s="1"/>
  <c r="F101" i="2"/>
  <c r="D50" i="2"/>
  <c r="C50" i="2" s="1"/>
  <c r="B50" i="2" s="1"/>
  <c r="A50" i="2" s="1"/>
  <c r="F43" i="2"/>
  <c r="F40" i="2"/>
  <c r="F36" i="2"/>
  <c r="D34" i="2"/>
  <c r="C34" i="2" s="1"/>
  <c r="B34" i="2" s="1"/>
  <c r="A34" i="2" s="1"/>
  <c r="F33" i="2"/>
  <c r="F27" i="2"/>
  <c r="F24" i="2"/>
  <c r="D25" i="2"/>
  <c r="C25" i="2" s="1"/>
  <c r="B25" i="2" s="1"/>
  <c r="A25" i="2" s="1"/>
  <c r="F20" i="2"/>
  <c r="D18" i="2"/>
  <c r="C18" i="2" s="1"/>
  <c r="B18" i="2" s="1"/>
  <c r="A18" i="2" s="1"/>
  <c r="F17" i="2"/>
  <c r="D13" i="2"/>
  <c r="C13" i="2" s="1"/>
  <c r="B13" i="2" s="1"/>
  <c r="A13" i="2" s="1"/>
  <c r="F12" i="2"/>
  <c r="E115" i="2"/>
  <c r="E113" i="2"/>
  <c r="F110" i="2"/>
  <c r="D110" i="2"/>
  <c r="C110" i="2" s="1"/>
  <c r="B110" i="2" s="1"/>
  <c r="A110" i="2" s="1"/>
  <c r="E106" i="2"/>
  <c r="F105" i="2"/>
  <c r="E101" i="2"/>
  <c r="D86" i="2"/>
  <c r="C86" i="2" s="1"/>
  <c r="F85" i="2"/>
  <c r="F82" i="2"/>
  <c r="F78" i="2"/>
  <c r="E73" i="2"/>
  <c r="F70" i="2"/>
  <c r="E66" i="2"/>
  <c r="E64" i="2"/>
  <c r="D61" i="2"/>
  <c r="C61" i="2" s="1"/>
  <c r="B61" i="2" s="1"/>
  <c r="A61" i="2" s="1"/>
  <c r="F60" i="2"/>
  <c r="F57" i="2"/>
  <c r="E52" i="2"/>
  <c r="E49" i="2"/>
  <c r="F48" i="2"/>
  <c r="F32" i="2"/>
  <c r="F16" i="2"/>
  <c r="E12" i="2"/>
  <c r="D114" i="2"/>
  <c r="C114" i="2" s="1"/>
  <c r="F113" i="2"/>
  <c r="D74" i="2"/>
  <c r="C74" i="2" s="1"/>
  <c r="F73" i="2"/>
  <c r="D67" i="2"/>
  <c r="C67" i="2" s="1"/>
  <c r="D65" i="2"/>
  <c r="C65" i="2" s="1"/>
  <c r="D118" i="2"/>
  <c r="C118" i="2" s="1"/>
  <c r="B118" i="2" s="1"/>
  <c r="A118" i="2" s="1"/>
  <c r="D112" i="2"/>
  <c r="C112" i="2" s="1"/>
  <c r="B112" i="2" s="1"/>
  <c r="A112" i="2" s="1"/>
  <c r="A115" i="2"/>
  <c r="A103" i="2"/>
  <c r="B120" i="2"/>
  <c r="A120" i="2" s="1"/>
  <c r="A108" i="2"/>
  <c r="A57" i="2"/>
  <c r="A107" i="2"/>
  <c r="B114" i="2"/>
  <c r="A114" i="2" s="1"/>
  <c r="B102" i="2"/>
  <c r="A102" i="2" s="1"/>
  <c r="B46" i="2"/>
  <c r="A46" i="2" s="1"/>
  <c r="B30" i="2"/>
  <c r="A30" i="2" s="1"/>
  <c r="E116" i="2"/>
  <c r="D117" i="2"/>
  <c r="C117" i="2" s="1"/>
  <c r="E108" i="2"/>
  <c r="D109" i="2"/>
  <c r="C109" i="2" s="1"/>
  <c r="E80" i="2"/>
  <c r="D81" i="2"/>
  <c r="C81" i="2" s="1"/>
  <c r="E71" i="2"/>
  <c r="D72" i="2"/>
  <c r="C72" i="2" s="1"/>
  <c r="F71" i="2"/>
  <c r="E62" i="2"/>
  <c r="D63" i="2"/>
  <c r="C63" i="2" s="1"/>
  <c r="F62" i="2"/>
  <c r="E26" i="2"/>
  <c r="D27" i="2"/>
  <c r="C27" i="2" s="1"/>
  <c r="F26" i="2"/>
  <c r="F109" i="2"/>
  <c r="D82" i="2"/>
  <c r="C82" i="2" s="1"/>
  <c r="F80" i="2"/>
  <c r="E76" i="2"/>
  <c r="D77" i="2"/>
  <c r="C77" i="2" s="1"/>
  <c r="A62" i="2"/>
  <c r="E51" i="2"/>
  <c r="D52" i="2"/>
  <c r="C52" i="2" s="1"/>
  <c r="D54" i="2"/>
  <c r="C54" i="2" s="1"/>
  <c r="F51" i="2"/>
  <c r="D53" i="2"/>
  <c r="C53" i="2" s="1"/>
  <c r="E42" i="2"/>
  <c r="D43" i="2"/>
  <c r="C43" i="2" s="1"/>
  <c r="F42" i="2"/>
  <c r="E39" i="2"/>
  <c r="D40" i="2"/>
  <c r="C40" i="2" s="1"/>
  <c r="D42" i="2"/>
  <c r="C42" i="2" s="1"/>
  <c r="D29" i="2"/>
  <c r="C29" i="2" s="1"/>
  <c r="F23" i="2"/>
  <c r="E14" i="2"/>
  <c r="D15" i="2"/>
  <c r="C15" i="2" s="1"/>
  <c r="F14" i="2"/>
  <c r="D17" i="2"/>
  <c r="C17" i="2" s="1"/>
  <c r="E119" i="2"/>
  <c r="E117" i="2"/>
  <c r="D116" i="2"/>
  <c r="C116" i="2" s="1"/>
  <c r="E112" i="2"/>
  <c r="D113" i="2"/>
  <c r="C113" i="2" s="1"/>
  <c r="E111" i="2"/>
  <c r="E109" i="2"/>
  <c r="E104" i="2"/>
  <c r="D105" i="2"/>
  <c r="C105" i="2" s="1"/>
  <c r="E88" i="2"/>
  <c r="D89" i="2"/>
  <c r="C89" i="2" s="1"/>
  <c r="D83" i="2"/>
  <c r="C83" i="2" s="1"/>
  <c r="E79" i="2"/>
  <c r="D80" i="2"/>
  <c r="C80" i="2" s="1"/>
  <c r="F79" i="2"/>
  <c r="D78" i="2"/>
  <c r="C78" i="2" s="1"/>
  <c r="F76" i="2"/>
  <c r="E72" i="2"/>
  <c r="D73" i="2"/>
  <c r="C73" i="2" s="1"/>
  <c r="E70" i="2"/>
  <c r="E68" i="2"/>
  <c r="D69" i="2"/>
  <c r="C69" i="2" s="1"/>
  <c r="E58" i="2"/>
  <c r="D59" i="2"/>
  <c r="C59" i="2" s="1"/>
  <c r="F58" i="2"/>
  <c r="E55" i="2"/>
  <c r="D56" i="2"/>
  <c r="C56" i="2" s="1"/>
  <c r="D58" i="2"/>
  <c r="C58" i="2" s="1"/>
  <c r="D45" i="2"/>
  <c r="C45" i="2" s="1"/>
  <c r="F39" i="2"/>
  <c r="E30" i="2"/>
  <c r="D31" i="2"/>
  <c r="C31" i="2" s="1"/>
  <c r="F30" i="2"/>
  <c r="D33" i="2"/>
  <c r="C33" i="2" s="1"/>
  <c r="A14" i="2"/>
  <c r="E103" i="2"/>
  <c r="D104" i="2"/>
  <c r="C104" i="2" s="1"/>
  <c r="F103" i="2"/>
  <c r="E87" i="2"/>
  <c r="D88" i="2"/>
  <c r="C88" i="2" s="1"/>
  <c r="F87" i="2"/>
  <c r="E67" i="2"/>
  <c r="D68" i="2"/>
  <c r="C68" i="2" s="1"/>
  <c r="F67" i="2"/>
  <c r="E35" i="2"/>
  <c r="D36" i="2"/>
  <c r="C36" i="2" s="1"/>
  <c r="D38" i="2"/>
  <c r="C38" i="2" s="1"/>
  <c r="F35" i="2"/>
  <c r="D37" i="2"/>
  <c r="C37" i="2" s="1"/>
  <c r="E23" i="2"/>
  <c r="D24" i="2"/>
  <c r="C24" i="2" s="1"/>
  <c r="D26" i="2"/>
  <c r="C26" i="2" s="1"/>
  <c r="F117" i="2"/>
  <c r="F116" i="2"/>
  <c r="F108" i="2"/>
  <c r="E83" i="2"/>
  <c r="D84" i="2"/>
  <c r="C84" i="2" s="1"/>
  <c r="F83" i="2"/>
  <c r="D119" i="2"/>
  <c r="C119" i="2" s="1"/>
  <c r="D111" i="2"/>
  <c r="C111" i="2" s="1"/>
  <c r="E107" i="2"/>
  <c r="F107" i="2"/>
  <c r="D106" i="2"/>
  <c r="C106" i="2" s="1"/>
  <c r="D101" i="2"/>
  <c r="C101" i="2" s="1"/>
  <c r="E84" i="2"/>
  <c r="D85" i="2"/>
  <c r="C85" i="2" s="1"/>
  <c r="D79" i="2"/>
  <c r="C79" i="2" s="1"/>
  <c r="E75" i="2"/>
  <c r="D76" i="2"/>
  <c r="C76" i="2" s="1"/>
  <c r="B76" i="2" s="1"/>
  <c r="F75" i="2"/>
  <c r="D70" i="2"/>
  <c r="C70" i="2" s="1"/>
  <c r="F64" i="2"/>
  <c r="E46" i="2"/>
  <c r="D47" i="2"/>
  <c r="C47" i="2" s="1"/>
  <c r="F46" i="2"/>
  <c r="D49" i="2"/>
  <c r="C49" i="2" s="1"/>
  <c r="D41" i="2"/>
  <c r="C41" i="2" s="1"/>
  <c r="E19" i="2"/>
  <c r="D20" i="2"/>
  <c r="C20" i="2" s="1"/>
  <c r="D22" i="2"/>
  <c r="C22" i="2" s="1"/>
  <c r="F19" i="2"/>
  <c r="D21" i="2"/>
  <c r="C21" i="2" s="1"/>
  <c r="E10" i="2"/>
  <c r="F10" i="2"/>
  <c r="E63" i="2"/>
  <c r="D64" i="2"/>
  <c r="C64" i="2" s="1"/>
  <c r="E54" i="2"/>
  <c r="D55" i="2"/>
  <c r="C55" i="2" s="1"/>
  <c r="F54" i="2"/>
  <c r="E47" i="2"/>
  <c r="D48" i="2"/>
  <c r="C48" i="2" s="1"/>
  <c r="E38" i="2"/>
  <c r="D39" i="2"/>
  <c r="C39" i="2" s="1"/>
  <c r="F38" i="2"/>
  <c r="E31" i="2"/>
  <c r="D32" i="2"/>
  <c r="C32" i="2" s="1"/>
  <c r="E22" i="2"/>
  <c r="D23" i="2"/>
  <c r="C23" i="2" s="1"/>
  <c r="F22" i="2"/>
  <c r="E15" i="2"/>
  <c r="D16" i="2"/>
  <c r="C16" i="2" s="1"/>
  <c r="E59" i="2"/>
  <c r="D60" i="2"/>
  <c r="C60" i="2" s="1"/>
  <c r="E50" i="2"/>
  <c r="D51" i="2"/>
  <c r="C51" i="2" s="1"/>
  <c r="F50" i="2"/>
  <c r="E43" i="2"/>
  <c r="D44" i="2"/>
  <c r="C44" i="2" s="1"/>
  <c r="E34" i="2"/>
  <c r="D35" i="2"/>
  <c r="C35" i="2" s="1"/>
  <c r="F34" i="2"/>
  <c r="E27" i="2"/>
  <c r="D28" i="2"/>
  <c r="C28" i="2" s="1"/>
  <c r="E18" i="2"/>
  <c r="D19" i="2"/>
  <c r="C19" i="2" s="1"/>
  <c r="F18" i="2"/>
  <c r="E11" i="2"/>
  <c r="D9" i="2"/>
  <c r="C9" i="2" s="1"/>
  <c r="B92" i="2" l="1"/>
  <c r="A92" i="2" s="1"/>
  <c r="B91" i="2"/>
  <c r="A91" i="2" s="1"/>
  <c r="B90" i="2"/>
  <c r="A90" i="2" s="1"/>
  <c r="B86" i="2"/>
  <c r="A86" i="2" s="1"/>
  <c r="B74" i="2"/>
  <c r="A74" i="2" s="1"/>
  <c r="B75" i="2"/>
  <c r="A75" i="2" s="1"/>
  <c r="B79" i="2"/>
  <c r="A79" i="2" s="1"/>
  <c r="B65" i="2"/>
  <c r="B87" i="2"/>
  <c r="A87" i="2" s="1"/>
  <c r="B78" i="2"/>
  <c r="A78" i="2" s="1"/>
  <c r="B67" i="2"/>
  <c r="A67" i="2" s="1"/>
  <c r="B66" i="2"/>
  <c r="A66" i="2" s="1"/>
  <c r="B16" i="2"/>
  <c r="A16" i="2" s="1"/>
  <c r="B21" i="2"/>
  <c r="A21" i="2" s="1"/>
  <c r="B101" i="2"/>
  <c r="A101" i="2" s="1"/>
  <c r="B37" i="2"/>
  <c r="A37" i="2" s="1"/>
  <c r="B58" i="2"/>
  <c r="A58" i="2" s="1"/>
  <c r="B53" i="2"/>
  <c r="A53" i="2" s="1"/>
  <c r="B44" i="2"/>
  <c r="A44" i="2" s="1"/>
  <c r="B41" i="2"/>
  <c r="A41" i="2" s="1"/>
  <c r="B111" i="2"/>
  <c r="A111" i="2" s="1"/>
  <c r="B26" i="2"/>
  <c r="A26" i="2" s="1"/>
  <c r="B56" i="2"/>
  <c r="A56" i="2" s="1"/>
  <c r="B29" i="2"/>
  <c r="A29" i="2" s="1"/>
  <c r="B82" i="2"/>
  <c r="A82" i="2" s="1"/>
  <c r="B109" i="2"/>
  <c r="A109" i="2" s="1"/>
  <c r="B19" i="2"/>
  <c r="A19" i="2" s="1"/>
  <c r="B60" i="2"/>
  <c r="A60" i="2" s="1"/>
  <c r="B48" i="2"/>
  <c r="A48" i="2" s="1"/>
  <c r="B22" i="2"/>
  <c r="A22" i="2" s="1"/>
  <c r="B49" i="2"/>
  <c r="A49" i="2" s="1"/>
  <c r="A65" i="2"/>
  <c r="B106" i="2"/>
  <c r="A106" i="2" s="1"/>
  <c r="B119" i="2"/>
  <c r="A119" i="2" s="1"/>
  <c r="B24" i="2"/>
  <c r="A24" i="2" s="1"/>
  <c r="B38" i="2"/>
  <c r="A38" i="2" s="1"/>
  <c r="B88" i="2"/>
  <c r="A88" i="2" s="1"/>
  <c r="B33" i="2"/>
  <c r="A33" i="2" s="1"/>
  <c r="B69" i="2"/>
  <c r="A69" i="2" s="1"/>
  <c r="B80" i="2"/>
  <c r="A80" i="2" s="1"/>
  <c r="B15" i="2"/>
  <c r="A15" i="2" s="1"/>
  <c r="B42" i="2"/>
  <c r="A42" i="2" s="1"/>
  <c r="B43" i="2"/>
  <c r="A43" i="2" s="1"/>
  <c r="B54" i="2"/>
  <c r="A54" i="2" s="1"/>
  <c r="B77" i="2"/>
  <c r="A77" i="2" s="1"/>
  <c r="B63" i="2"/>
  <c r="A63" i="2" s="1"/>
  <c r="B28" i="2"/>
  <c r="A28" i="2" s="1"/>
  <c r="B51" i="2"/>
  <c r="A51" i="2" s="1"/>
  <c r="B39" i="2"/>
  <c r="A39" i="2" s="1"/>
  <c r="B47" i="2"/>
  <c r="A47" i="2" s="1"/>
  <c r="B84" i="2"/>
  <c r="A84" i="2" s="1"/>
  <c r="B31" i="2"/>
  <c r="A31" i="2" s="1"/>
  <c r="B59" i="2"/>
  <c r="A59" i="2" s="1"/>
  <c r="B71" i="2"/>
  <c r="A71" i="2" s="1"/>
  <c r="B83" i="2"/>
  <c r="A83" i="2" s="1"/>
  <c r="B17" i="2"/>
  <c r="A17" i="2" s="1"/>
  <c r="B32" i="2"/>
  <c r="A32" i="2" s="1"/>
  <c r="B55" i="2"/>
  <c r="A55" i="2" s="1"/>
  <c r="B85" i="2"/>
  <c r="A85" i="2" s="1"/>
  <c r="B73" i="2"/>
  <c r="A73" i="2" s="1"/>
  <c r="B89" i="2"/>
  <c r="A89" i="2" s="1"/>
  <c r="B116" i="2"/>
  <c r="A116" i="2" s="1"/>
  <c r="B72" i="2"/>
  <c r="A72" i="2" s="1"/>
  <c r="B35" i="2"/>
  <c r="A35" i="2" s="1"/>
  <c r="B23" i="2"/>
  <c r="A23" i="2" s="1"/>
  <c r="B64" i="2"/>
  <c r="A64" i="2" s="1"/>
  <c r="B20" i="2"/>
  <c r="A20" i="2" s="1"/>
  <c r="B70" i="2"/>
  <c r="A70" i="2" s="1"/>
  <c r="B36" i="2"/>
  <c r="A36" i="2" s="1"/>
  <c r="B68" i="2"/>
  <c r="A68" i="2" s="1"/>
  <c r="B104" i="2"/>
  <c r="A104" i="2" s="1"/>
  <c r="B45" i="2"/>
  <c r="A45" i="2" s="1"/>
  <c r="B105" i="2"/>
  <c r="A105" i="2" s="1"/>
  <c r="B113" i="2"/>
  <c r="A113" i="2" s="1"/>
  <c r="B40" i="2"/>
  <c r="A40" i="2" s="1"/>
  <c r="B52" i="2"/>
  <c r="A52" i="2" s="1"/>
  <c r="B27" i="2"/>
  <c r="A27" i="2" s="1"/>
  <c r="B81" i="2"/>
  <c r="A81" i="2" s="1"/>
  <c r="B117" i="2"/>
  <c r="A117" i="2" s="1"/>
  <c r="A76" i="2"/>
  <c r="G9" i="2"/>
  <c r="D10" i="2" l="1"/>
  <c r="C10" i="2" s="1"/>
  <c r="B10" i="2" s="1"/>
  <c r="A10" i="2" s="1"/>
  <c r="D12" i="2"/>
  <c r="C12" i="2" s="1"/>
  <c r="B12" i="2" s="1"/>
  <c r="A12" i="2" s="1"/>
  <c r="D11" i="2"/>
  <c r="C11" i="2" s="1"/>
  <c r="B11" i="2" s="1"/>
  <c r="A11" i="2" s="1"/>
  <c r="E9" i="2"/>
  <c r="F9" i="2"/>
  <c r="H9" i="2"/>
  <c r="K4" i="2" s="1"/>
  <c r="I8" i="1" s="1"/>
  <c r="C111" i="3" l="1"/>
  <c r="C112" i="3"/>
  <c r="C113" i="3"/>
  <c r="C114" i="3"/>
  <c r="C115" i="3"/>
  <c r="C116" i="3"/>
  <c r="C117" i="3"/>
  <c r="C118" i="3"/>
  <c r="C119" i="3"/>
  <c r="C120" i="3"/>
  <c r="B111" i="3"/>
  <c r="B112" i="3"/>
  <c r="B113" i="3"/>
  <c r="B114" i="3"/>
  <c r="B115" i="3"/>
  <c r="B116" i="3"/>
  <c r="B117" i="3"/>
  <c r="B118" i="3"/>
  <c r="B119" i="3"/>
  <c r="B120" i="3"/>
  <c r="B2" i="3"/>
  <c r="A111" i="3"/>
  <c r="A112" i="3"/>
  <c r="A113" i="3"/>
  <c r="A114" i="3"/>
  <c r="A115" i="3"/>
  <c r="A116" i="3"/>
  <c r="A117" i="3"/>
  <c r="A118" i="3"/>
  <c r="A119" i="3"/>
  <c r="A120" i="3"/>
  <c r="A2" i="3"/>
  <c r="I9" i="2" l="1"/>
  <c r="B9" i="2" l="1"/>
  <c r="K1" i="2" s="1"/>
  <c r="C2" i="3"/>
  <c r="K3" i="2" l="1"/>
  <c r="A9" i="2"/>
  <c r="K2" i="2" s="1"/>
  <c r="E2" i="3"/>
  <c r="D2" i="3"/>
  <c r="K6" i="2" l="1"/>
  <c r="B6" i="1" s="1"/>
  <c r="G8" i="1"/>
  <c r="K5" i="2"/>
  <c r="H9" i="1" s="1"/>
</calcChain>
</file>

<file path=xl/comments1.xml><?xml version="1.0" encoding="utf-8"?>
<comments xmlns="http://schemas.openxmlformats.org/spreadsheetml/2006/main">
  <authors>
    <author>cloudfflies</author>
  </authors>
  <commentList>
    <comment ref="H8" authorId="0" shapeId="0">
      <text>
        <r>
          <rPr>
            <b/>
            <sz val="8"/>
            <color indexed="81"/>
            <rFont val="Tahoma"/>
            <family val="2"/>
            <charset val="163"/>
          </rPr>
          <t>cloudfflies:</t>
        </r>
        <r>
          <rPr>
            <sz val="8"/>
            <color indexed="81"/>
            <rFont val="Tahoma"/>
            <family val="2"/>
            <charset val="163"/>
          </rPr>
          <t xml:space="preserve">
1 = tính
0 = không tính
LOẠI GDTC, quốc phòng, kiểm tra t.a, môn chưa qua
</t>
        </r>
      </text>
    </comment>
    <comment ref="I8" authorId="0" shapeId="0">
      <text>
        <r>
          <rPr>
            <b/>
            <sz val="8"/>
            <color indexed="81"/>
            <rFont val="Tahoma"/>
            <family val="2"/>
            <charset val="163"/>
          </rPr>
          <t>cloudfflies:</t>
        </r>
        <r>
          <rPr>
            <sz val="8"/>
            <color indexed="81"/>
            <rFont val="Tahoma"/>
            <family val="2"/>
            <charset val="163"/>
          </rPr>
          <t xml:space="preserve">
điểm lớn nhất trong môn
</t>
        </r>
      </text>
    </comment>
  </commentList>
</comments>
</file>

<file path=xl/connections.xml><?xml version="1.0" encoding="utf-8"?>
<connections xmlns="http://schemas.openxmlformats.org/spreadsheetml/2006/main">
  <connection id="1" name="data" type="6" refreshedVersion="5" background="1" saveData="1">
    <textPr codePage="65001" sourceFile="Z:\Zoho Docs\qldt2\qldt2\data.txt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<sst xmlns="http://schemas.openxmlformats.org/spreadsheetml/2006/main" count="262" uniqueCount="221">
  <si>
    <t>KIẾN THỨC GIÁO DỤC ĐẠI CƯƠNG</t>
  </si>
  <si>
    <t>    --&gt; Giáo dục quốc phòng</t>
  </si>
  <si>
    <t>QPDL1104</t>
  </si>
  <si>
    <t>Chiến thuật và kỹ thuật bắn súng tiểu liên AK</t>
  </si>
  <si>
    <t>QPCT1101</t>
  </si>
  <si>
    <t>Công tác quốc phòng an ninh</t>
  </si>
  <si>
    <t>QPDL1103</t>
  </si>
  <si>
    <t>Đường lối quân sự của Đảng cộng sản Việt Nam</t>
  </si>
  <si>
    <t>QPCT1102</t>
  </si>
  <si>
    <t>Quân sự chung</t>
  </si>
  <si>
    <t>    --&gt; Giáo dục thể chất</t>
  </si>
  <si>
    <t>GDTC1103</t>
  </si>
  <si>
    <t>Bóng chuyền 1</t>
  </si>
  <si>
    <t>GDTC1104</t>
  </si>
  <si>
    <t>Bóng chuyền 2</t>
  </si>
  <si>
    <t>None</t>
  </si>
  <si>
    <t>GDTC1105</t>
  </si>
  <si>
    <t>Bóng chuyền 3</t>
  </si>
  <si>
    <t>GDTC1106</t>
  </si>
  <si>
    <t>Bóng rổ 1</t>
  </si>
  <si>
    <t>GDTC1107</t>
  </si>
  <si>
    <t>Bóng rổ 2</t>
  </si>
  <si>
    <t>GDTC1108</t>
  </si>
  <si>
    <t>Bóng rổ 3</t>
  </si>
  <si>
    <t>GDTC1101</t>
  </si>
  <si>
    <t>Giáo dục thể chất 1</t>
  </si>
  <si>
    <t>GDTC1102</t>
  </si>
  <si>
    <t>Giáo dục thể chất 2</t>
  </si>
  <si>
    <t>GDTC1109</t>
  </si>
  <si>
    <t>Võ 1 - KARATE</t>
  </si>
  <si>
    <t>GDTC1110</t>
  </si>
  <si>
    <t>Võ 1 - TEAKOWDO</t>
  </si>
  <si>
    <t>GDTC1111</t>
  </si>
  <si>
    <t>Võ 2 - KARATE</t>
  </si>
  <si>
    <t>GDTC1112</t>
  </si>
  <si>
    <t>Võ 2 - TEAKOWDO</t>
  </si>
  <si>
    <t>GDTC1113</t>
  </si>
  <si>
    <t>Võ 3 - KARATE</t>
  </si>
  <si>
    <t>GDTC1114</t>
  </si>
  <si>
    <t>Võ 3 - TEAKOWDO</t>
  </si>
  <si>
    <t>    --&gt; Học phần bắt buộc</t>
  </si>
  <si>
    <t>LLDL1101</t>
  </si>
  <si>
    <t>Đường lối cách mạng của Đảng Cộng sản Việt Nam</t>
  </si>
  <si>
    <t>LLNL1103</t>
  </si>
  <si>
    <t>Những nguyên lý cơ bản của chủ nghĩa Mác-Lênin 1</t>
  </si>
  <si>
    <t>LLNL1104</t>
  </si>
  <si>
    <t>Những nguyên lý cơ bản của chủ nghĩa Mác-Lênin 2</t>
  </si>
  <si>
    <t>LUCS1108</t>
  </si>
  <si>
    <t>Pháp luật đại cương</t>
  </si>
  <si>
    <t>TIKT1109</t>
  </si>
  <si>
    <t>Tin học đại cương</t>
  </si>
  <si>
    <t>TOCB1105</t>
  </si>
  <si>
    <t>Toán cho các nhà kinh tế 1</t>
  </si>
  <si>
    <t>TOCB1106</t>
  </si>
  <si>
    <t>Toán cho các nhà kinh tế 2</t>
  </si>
  <si>
    <t>LLTT1101</t>
  </si>
  <si>
    <t>Tư tưởng Hồ Chí Minh</t>
  </si>
  <si>
    <t>    --&gt; Kiến thức bắt buộc của Trường</t>
  </si>
  <si>
    <t>KHMI1101</t>
  </si>
  <si>
    <t>Kinh tế vi mô 1</t>
  </si>
  <si>
    <t>KHMA1101</t>
  </si>
  <si>
    <t>Kinh tế vĩ mô 1</t>
  </si>
  <si>
    <t>QLKT1101</t>
  </si>
  <si>
    <t>Quản lý học 1</t>
  </si>
  <si>
    <t>QTTH1102</t>
  </si>
  <si>
    <t>Quản trị kinh doanh 1</t>
  </si>
  <si>
    <t>KIẾN THỨC GIÁO DỤC CHUYÊN NGHIỆP</t>
  </si>
  <si>
    <t>NHLT1101</t>
  </si>
  <si>
    <t>Lý thuyết tài chính tiền tệ 1</t>
  </si>
  <si>
    <t>KTKE1101</t>
  </si>
  <si>
    <t>Nguyên lý kế toán</t>
  </si>
  <si>
    <t>    --&gt; Kiến thức chung của ngành</t>
  </si>
  <si>
    <t>Quản trị nhân lực</t>
  </si>
  <si>
    <t>Quản trị tài chính</t>
  </si>
  <si>
    <t>Thống kê kinh doanh</t>
  </si>
  <si>
    <t>        --&gt; Tổ hợp lựa chọn 1</t>
  </si>
  <si>
    <t>NLXH1102</t>
  </si>
  <si>
    <t>Xã hội học</t>
  </si>
  <si>
    <t>        --&gt; Tổ hợp lựa chọn 2</t>
  </si>
  <si>
    <t>        --&gt; Tổ hợp lựa chọn 3</t>
  </si>
  <si>
    <t>        --&gt; Tổ hợp lựa chọn 4</t>
  </si>
  <si>
    <t>        --&gt; Tổ hợp lựa chọn 5</t>
  </si>
  <si>
    <t>        --&gt; Tổ hợp lựa chọn 6</t>
  </si>
  <si>
    <t>CHUYÊN ĐỀ THỰC TẬP</t>
  </si>
  <si>
    <t>Điểm</t>
  </si>
  <si>
    <t>QP&amp;TC</t>
  </si>
  <si>
    <t>Thang điểm 10</t>
  </si>
  <si>
    <t>Thang điểm chữ</t>
  </si>
  <si>
    <t>Thang điểm 4</t>
  </si>
  <si>
    <t>F</t>
  </si>
  <si>
    <t>D</t>
  </si>
  <si>
    <t>D+</t>
  </si>
  <si>
    <t>C</t>
  </si>
  <si>
    <t>C+</t>
  </si>
  <si>
    <t>B</t>
  </si>
  <si>
    <t>B+</t>
  </si>
  <si>
    <t>A</t>
  </si>
  <si>
    <t>A+</t>
  </si>
  <si>
    <t>TỔ HỢP</t>
  </si>
  <si>
    <t>HỌC PHẦN</t>
  </si>
  <si>
    <t>ĐIỂM HỆ 10</t>
  </si>
  <si>
    <t>ĐIỂM CHỮ</t>
  </si>
  <si>
    <t>ĐIỂM HỆ 4</t>
  </si>
  <si>
    <t>Tổ hợp lựa</t>
  </si>
  <si>
    <t>Lựa chọn 2 học phần</t>
  </si>
  <si>
    <t>Tự chọn</t>
  </si>
  <si>
    <t>TC_nhỏ 2</t>
  </si>
  <si>
    <t>TC_nhỏ 1</t>
  </si>
  <si>
    <t>Điểm 2</t>
  </si>
  <si>
    <t>TC con</t>
  </si>
  <si>
    <t>XỬ LÝ TỔ HỢP LỰA CHỌN</t>
  </si>
  <si>
    <t>Tổng điểm</t>
  </si>
  <si>
    <t>Tổng tín chỉ đã học</t>
  </si>
  <si>
    <t>Điểm trung bình</t>
  </si>
  <si>
    <t>GPA</t>
  </si>
  <si>
    <t>Tổng điểm 10</t>
  </si>
  <si>
    <t>Tổng tín chỉ tính GPA</t>
  </si>
  <si>
    <t>Bộ Giáo dục và Đào tạo</t>
  </si>
  <si>
    <t>Trường Đại học Kinh tế Quốc dân</t>
  </si>
  <si>
    <t>Cộng hòa Xã hội Chủ nghĩa Việt Nam</t>
  </si>
  <si>
    <t>Độc lập - Tự do - Hạnh phúc</t>
  </si>
  <si>
    <t>SỔ LIÊN LẠC</t>
  </si>
  <si>
    <t>/</t>
  </si>
  <si>
    <t>Điểm hệ 10:</t>
  </si>
  <si>
    <t>Đã học:</t>
  </si>
  <si>
    <t>Phạm Thị Thanh Phương(11123148)</t>
  </si>
  <si>
    <t>Tiếng Anh thương mại</t>
  </si>
  <si>
    <t>NNTV1101</t>
  </si>
  <si>
    <t>Cơ sở văn hóa Việt nam</t>
  </si>
  <si>
    <t>NNTV1102</t>
  </si>
  <si>
    <t>Dẫn luận ngôn ngữ</t>
  </si>
  <si>
    <t>NNKC1104</t>
  </si>
  <si>
    <t>Ngoại ngữ 2.1 (Pháp/Trung)</t>
  </si>
  <si>
    <t>NNKC1105</t>
  </si>
  <si>
    <t>Ngoại ngữ 2.2 (Pháp/Trung)</t>
  </si>
  <si>
    <t>NNKC1106</t>
  </si>
  <si>
    <t>Ngoại ngữ 2.3 (Pháp/Trung)</t>
  </si>
  <si>
    <t>NNTV1105</t>
  </si>
  <si>
    <t>Tiếng Việt cơ sở 1</t>
  </si>
  <si>
    <t>NNTM1103</t>
  </si>
  <si>
    <t>Ngữ âm - âm vị học</t>
  </si>
  <si>
    <t>NNTM1104</t>
  </si>
  <si>
    <t>Ngữ âm thực hành</t>
  </si>
  <si>
    <t>NNTM1105</t>
  </si>
  <si>
    <t>Ngữ pháp 1</t>
  </si>
  <si>
    <t>NNTM1113</t>
  </si>
  <si>
    <t>Tiếng Anh Cơ bản 1 - Đọc</t>
  </si>
  <si>
    <t>NNTM1114</t>
  </si>
  <si>
    <t>Tiếng Anh Cơ bản 1 - Nghe</t>
  </si>
  <si>
    <t>NNTM1115</t>
  </si>
  <si>
    <t>Tiếng Anh Cơ bản 1 - Nói</t>
  </si>
  <si>
    <t>NNTM1116</t>
  </si>
  <si>
    <t>Tiếng Anh Cơ bản 1 - Thực hành tổng hợp</t>
  </si>
  <si>
    <t>NNTM1117</t>
  </si>
  <si>
    <t>Tiếng Anh Cơ bản 1 - Viết</t>
  </si>
  <si>
    <t>NNTM1118</t>
  </si>
  <si>
    <t>Tiếng Anh Cơ bản 2 - Đọc</t>
  </si>
  <si>
    <t>NNTM1119</t>
  </si>
  <si>
    <t>Tiếng Anh Cơ bản 2 - Nghe</t>
  </si>
  <si>
    <t>NNTM1120</t>
  </si>
  <si>
    <t>Tiếng Anh Cơ bản 2 - Nói</t>
  </si>
  <si>
    <t>NNTM1121</t>
  </si>
  <si>
    <t>Tiếng Anh Cơ bản 2 - Thực hành tổng hợp</t>
  </si>
  <si>
    <t>NNTM1122</t>
  </si>
  <si>
    <t>Tiếng Anh Cơ bản 2 - Viết</t>
  </si>
  <si>
    <t>NNTM1123</t>
  </si>
  <si>
    <t>Tiếng Anh Cơ bản 3 - Đọc</t>
  </si>
  <si>
    <t>NNTM1124</t>
  </si>
  <si>
    <t>Tiếng Anh Cơ bản 3 - Nghe</t>
  </si>
  <si>
    <t>NNTM1125</t>
  </si>
  <si>
    <t>Tiếng Anh Cơ bản 3 - Nói</t>
  </si>
  <si>
    <t>NNTM1126</t>
  </si>
  <si>
    <t>Tiếng Anh Cơ bản 3 - Thực hành tổng hợp</t>
  </si>
  <si>
    <t>NNTM1127</t>
  </si>
  <si>
    <t>Tiếng Anh Cơ bản 3 - Viết</t>
  </si>
  <si>
    <t>NNTM1128</t>
  </si>
  <si>
    <t>Tiếng Anh Cơ bản 4 - Thực hành tổng hợp</t>
  </si>
  <si>
    <t>NNTM1133</t>
  </si>
  <si>
    <t>Từ vựng học</t>
  </si>
  <si>
    <t>NNTV1103</t>
  </si>
  <si>
    <t>Giao thoa văn hoá</t>
  </si>
  <si>
    <t>DLLH1107</t>
  </si>
  <si>
    <t>Lịch sử văn minh thế giới</t>
  </si>
  <si>
    <t>NNTV1104</t>
  </si>
  <si>
    <t>Phân tích diễn ngôn</t>
  </si>
  <si>
    <t>NNTV1106</t>
  </si>
  <si>
    <t>Tiếng Việt  cở sở 2</t>
  </si>
  <si>
    <t>    --&gt; Kiến thức chuyên ngành</t>
  </si>
  <si>
    <t>NNTM1102</t>
  </si>
  <si>
    <t>Chuyên đề Giao tiếp Kinh doanh - E</t>
  </si>
  <si>
    <t>NNTM1131</t>
  </si>
  <si>
    <t>Chuyên đề Kinh doanh Quốc tế - E</t>
  </si>
  <si>
    <t>NHTM1116</t>
  </si>
  <si>
    <t>Chuyên đề Tài chính - Ngân hàng - E</t>
  </si>
  <si>
    <t>MKMA1105</t>
  </si>
  <si>
    <t>Marketing căn bản - E</t>
  </si>
  <si>
    <t>NNTM1107</t>
  </si>
  <si>
    <t>Thực hành Biên dịch 1</t>
  </si>
  <si>
    <t>NNTM1108</t>
  </si>
  <si>
    <t>Thực hành Biên dịch 2</t>
  </si>
  <si>
    <t>NNTM1110</t>
  </si>
  <si>
    <t>Thực hành Phiên dịch 1</t>
  </si>
  <si>
    <t>NNTM1111</t>
  </si>
  <si>
    <t>Thực hành Phiên dịch 2</t>
  </si>
  <si>
    <t>NNTM1129</t>
  </si>
  <si>
    <t>Tiếng Anh Học thuật - Đọc - Viết</t>
  </si>
  <si>
    <t>NNTM1130</t>
  </si>
  <si>
    <t>Tiếng Anh Học thuật - Nghe - Nói</t>
  </si>
  <si>
    <t>NNTM1106</t>
  </si>
  <si>
    <t>Ngữ pháp 2</t>
  </si>
  <si>
    <t>NNTM1109</t>
  </si>
  <si>
    <t>Thực hành Biên dịch 3</t>
  </si>
  <si>
    <t>NNTM1112</t>
  </si>
  <si>
    <t>Thực hành Phiên dịch 3</t>
  </si>
  <si>
    <t>NNTM1132</t>
  </si>
  <si>
    <t>Văn hóa Anh - Mỹ</t>
  </si>
  <si>
    <t>NLQT1104</t>
  </si>
  <si>
    <t>NHTC1101</t>
  </si>
  <si>
    <t>TKKD1105</t>
  </si>
  <si>
    <t>NNTM1101</t>
  </si>
  <si>
    <t>Chuyên đề thực tập - Tiếng Anh thương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</si>
</sst>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\-0;;@"/>
    <numFmt numFmtId="165" formatCode="0.0;\-0.0;;@"/>
    <numFmt numFmtId="166" formatCode="0.00;\-0.00;;@"/>
  </numFmts>
  <fonts count="9" x14ac:knownFonts="1">
    <font>
      <sz val="11"/>
      <color theme="1"/>
      <name val="Arial"/>
      <family val="2"/>
      <scheme val="minor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  <charset val="163"/>
    </font>
    <font>
      <sz val="10"/>
      <name val="Arial"/>
      <family val="2"/>
    </font>
    <font>
      <sz val="12"/>
      <name val="Arial"/>
      <family val="2"/>
    </font>
    <font>
      <sz val="11"/>
      <color rgb="FF444444"/>
      <name val="Segoe UI"/>
      <family val="2"/>
    </font>
    <font>
      <sz val="11"/>
      <color theme="0"/>
      <name val="Arial"/>
      <family val="2"/>
      <scheme val="minor"/>
    </font>
    <font>
      <b/>
      <sz val="15"/>
      <color theme="1"/>
      <name val="Arial"/>
      <family val="2"/>
      <charset val="163"/>
      <scheme val="minor"/>
    </font>
    <font>
      <sz val="65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3" fillId="0" borderId="0" xfId="1"/>
    <xf numFmtId="164" fontId="3" fillId="0" borderId="0" xfId="1" applyNumberFormat="1"/>
    <xf numFmtId="165" fontId="3" fillId="0" borderId="0" xfId="1" applyNumberFormat="1"/>
    <xf numFmtId="166" fontId="3" fillId="0" borderId="0" xfId="1" applyNumberFormat="1"/>
    <xf numFmtId="164" fontId="4" fillId="0" borderId="0" xfId="1" applyNumberFormat="1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0" borderId="0" xfId="0" applyAlignment="1"/>
    <xf numFmtId="0" fontId="6" fillId="8" borderId="0" xfId="0" applyFont="1" applyFill="1"/>
    <xf numFmtId="0" fontId="6" fillId="8" borderId="0" xfId="0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8" fillId="8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center" wrapText="1"/>
    </xf>
    <xf numFmtId="2" fontId="6" fillId="8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5" formatCode="0.0;\-0.0;;@"/>
    </dxf>
    <dxf>
      <numFmt numFmtId="0" formatCode="General"/>
    </dxf>
    <dxf>
      <numFmt numFmtId="165" formatCode="0.0;\-0.0;;@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;\-0;;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E110" totalsRowShown="0" headerRowDxfId="5" headerRowCellStyle="Normal 2" dataCellStyle="Normal 2">
  <autoFilter ref="A1:E110"/>
  <tableColumns count="5">
    <tableColumn id="1" name="TỔ HỢP" dataCellStyle="Normal 2">
      <calculatedColumnFormula>data1!J9</calculatedColumnFormula>
    </tableColumn>
    <tableColumn id="2" name="HỌC PHẦN" dataCellStyle="Normal 2">
      <calculatedColumnFormula>data1!L9</calculatedColumnFormula>
    </tableColumn>
    <tableColumn id="3" name="ĐIỂM HỆ 10" dataDxfId="4" dataCellStyle="Normal 2">
      <calculatedColumnFormula>data1!I9</calculatedColumnFormula>
    </tableColumn>
    <tableColumn id="4" name="ĐIỂM CHỮ" dataDxfId="3" dataCellStyle="Normal 2">
      <calculatedColumnFormula>IF((Table1[[#This Row],[HỌC PHẦN]] &lt;&gt; 0)*(Table1[[#This Row],[ĐIỂM HỆ 10]] &lt;&gt; 0)=0,"",VLOOKUP(Table1[[#This Row],[ĐIỂM HỆ 10]],data2!$A$1:$C$10,2,TRUE))</calculatedColumnFormula>
    </tableColumn>
    <tableColumn id="5" name="ĐIỂM HỆ 4" dataDxfId="2" dataCellStyle="Normal 2">
      <calculatedColumnFormula>VLOOKUP(Table1[[#This Row],[ĐIỂM HỆ 10]],data2!$A$1:$C$10,3,TRUE)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"/>
  <sheetViews>
    <sheetView showGridLines="0" view="pageBreakPreview" zoomScale="190" zoomScaleNormal="100" zoomScaleSheetLayoutView="190" workbookViewId="0">
      <selection activeCell="I6" sqref="I6"/>
    </sheetView>
  </sheetViews>
  <sheetFormatPr defaultRowHeight="14.25" x14ac:dyDescent="0.2"/>
  <cols>
    <col min="1" max="1" width="13.375" customWidth="1"/>
    <col min="2" max="2" width="5.875" customWidth="1"/>
    <col min="3" max="3" width="9" customWidth="1"/>
    <col min="4" max="4" width="6.375" customWidth="1"/>
    <col min="5" max="5" width="4.625" customWidth="1"/>
    <col min="6" max="6" width="6.5" customWidth="1"/>
    <col min="7" max="7" width="3.875" customWidth="1"/>
    <col min="8" max="8" width="1.75" customWidth="1"/>
  </cols>
  <sheetData>
    <row r="1" spans="1:12" x14ac:dyDescent="0.2">
      <c r="A1" s="24" t="s">
        <v>117</v>
      </c>
      <c r="B1" s="24"/>
      <c r="C1" s="24"/>
      <c r="D1" s="24"/>
      <c r="E1" s="24" t="s">
        <v>119</v>
      </c>
      <c r="F1" s="24"/>
      <c r="G1" s="24"/>
      <c r="H1" s="24"/>
      <c r="I1" s="24"/>
      <c r="J1" s="24"/>
      <c r="K1" s="24"/>
      <c r="L1" s="17"/>
    </row>
    <row r="2" spans="1:12" x14ac:dyDescent="0.2">
      <c r="A2" s="24" t="s">
        <v>118</v>
      </c>
      <c r="B2" s="24"/>
      <c r="C2" s="24"/>
      <c r="D2" s="24"/>
      <c r="E2" s="24" t="s">
        <v>120</v>
      </c>
      <c r="F2" s="24"/>
      <c r="G2" s="24"/>
      <c r="H2" s="24"/>
      <c r="I2" s="24"/>
      <c r="J2" s="24"/>
      <c r="K2" s="24"/>
      <c r="L2" s="17"/>
    </row>
    <row r="4" spans="1:12" ht="19.5" customHeight="1" x14ac:dyDescent="0.3">
      <c r="A4" s="22" t="s">
        <v>121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6" spans="1:12" ht="14.25" customHeight="1" x14ac:dyDescent="0.2">
      <c r="B6" s="21">
        <f ca="1">data1!K6</f>
        <v>2.5</v>
      </c>
      <c r="C6" s="21"/>
      <c r="D6" s="21"/>
      <c r="E6" s="21"/>
      <c r="F6" s="18" t="str">
        <f>data1!J7</f>
        <v>Phạm Thị Thanh Phương(11123148)</v>
      </c>
      <c r="G6" s="18"/>
      <c r="H6" s="18"/>
      <c r="I6" s="18"/>
      <c r="J6" s="18"/>
    </row>
    <row r="7" spans="1:12" ht="14.25" customHeight="1" x14ac:dyDescent="0.2">
      <c r="B7" s="21"/>
      <c r="C7" s="21"/>
      <c r="D7" s="21"/>
      <c r="E7" s="21"/>
      <c r="F7" s="18" t="str">
        <f>data1!J8</f>
        <v>Tiếng Anh thương mại</v>
      </c>
      <c r="G7" s="18"/>
      <c r="H7" s="18"/>
      <c r="I7" s="18"/>
      <c r="J7" s="18"/>
    </row>
    <row r="8" spans="1:12" ht="14.25" customHeight="1" x14ac:dyDescent="0.2">
      <c r="B8" s="21"/>
      <c r="C8" s="21"/>
      <c r="D8" s="21"/>
      <c r="E8" s="21"/>
      <c r="F8" s="18" t="s">
        <v>124</v>
      </c>
      <c r="G8" s="18">
        <f ca="1">data1!K3</f>
        <v>72</v>
      </c>
      <c r="H8" s="18" t="s">
        <v>122</v>
      </c>
      <c r="I8" s="19">
        <f ca="1">data1!K4</f>
        <v>140</v>
      </c>
      <c r="J8" s="18"/>
    </row>
    <row r="9" spans="1:12" ht="14.25" customHeight="1" x14ac:dyDescent="0.2">
      <c r="B9" s="21"/>
      <c r="C9" s="21"/>
      <c r="D9" s="21"/>
      <c r="E9" s="21"/>
      <c r="F9" s="20" t="s">
        <v>123</v>
      </c>
      <c r="G9" s="18"/>
      <c r="H9" s="23">
        <f ca="1">data1!K5</f>
        <v>6.6430555555555557</v>
      </c>
      <c r="I9" s="23"/>
      <c r="J9" s="18"/>
    </row>
  </sheetData>
  <mergeCells count="7">
    <mergeCell ref="B6:E9"/>
    <mergeCell ref="A4:L4"/>
    <mergeCell ref="H9:I9"/>
    <mergeCell ref="A2:D2"/>
    <mergeCell ref="A1:D1"/>
    <mergeCell ref="E1:K1"/>
    <mergeCell ref="E2:K2"/>
  </mergeCells>
  <pageMargins left="0.7" right="0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0"/>
  <sheetViews>
    <sheetView showGridLines="0" tabSelected="1" view="pageBreakPreview" zoomScale="130" zoomScaleNormal="100" zoomScaleSheetLayoutView="130" workbookViewId="0">
      <selection activeCell="B87" sqref="B87"/>
    </sheetView>
  </sheetViews>
  <sheetFormatPr defaultColWidth="9.125" defaultRowHeight="12.75" x14ac:dyDescent="0.2"/>
  <cols>
    <col min="1" max="1" width="37.75" style="1" customWidth="1"/>
    <col min="2" max="2" width="45.625" style="1" bestFit="1" customWidth="1"/>
    <col min="3" max="3" width="9" style="4" customWidth="1"/>
    <col min="4" max="4" width="13.75" style="1" customWidth="1"/>
    <col min="5" max="5" width="9.75" style="3" customWidth="1"/>
    <col min="6" max="16384" width="9.125" style="1"/>
  </cols>
  <sheetData>
    <row r="1" spans="1:5" s="7" customFormat="1" ht="30" x14ac:dyDescent="0.2">
      <c r="A1" s="5" t="s">
        <v>98</v>
      </c>
      <c r="B1" s="5" t="s">
        <v>99</v>
      </c>
      <c r="C1" s="6" t="s">
        <v>100</v>
      </c>
      <c r="D1" s="7" t="s">
        <v>101</v>
      </c>
      <c r="E1" s="8" t="s">
        <v>102</v>
      </c>
    </row>
    <row r="2" spans="1:5" x14ac:dyDescent="0.2">
      <c r="A2" s="2" t="str">
        <f>data1!J9</f>
        <v>KIẾN THỨC GIÁO DỤC ĐẠI CƯƠNG</v>
      </c>
      <c r="B2" s="2">
        <f>data1!L9</f>
        <v>0</v>
      </c>
      <c r="C2" s="3">
        <f>data1!I9</f>
        <v>0</v>
      </c>
      <c r="D2" s="1" t="str">
        <f>IF((Table1[[#This Row],[HỌC PHẦN]] &lt;&gt; 0)*(Table1[[#This Row],[ĐIỂM HỆ 10]] &lt;&gt; 0)=0,"",VLOOKUP(Table1[[#This Row],[ĐIỂM HỆ 10]],data2!$A$1:$C$10,2,TRUE))</f>
        <v/>
      </c>
      <c r="E2" s="3">
        <f>VLOOKUP(Table1[[#This Row],[ĐIỂM HỆ 10]],data2!$A$1:$C$10,3,TRUE)</f>
        <v>0</v>
      </c>
    </row>
    <row r="3" spans="1:5" x14ac:dyDescent="0.2">
      <c r="A3" s="2" t="str">
        <f>data1!J10</f>
        <v>    --&gt; Giáo dục quốc phòng</v>
      </c>
      <c r="B3" s="2" t="str">
        <f>data1!L10</f>
        <v>Chiến thuật và kỹ thuật bắn súng tiểu liên AK</v>
      </c>
      <c r="C3" s="3">
        <f>data1!I10</f>
        <v>8.1</v>
      </c>
      <c r="D3" s="1" t="str">
        <f>IF((Table1[[#This Row],[HỌC PHẦN]] &lt;&gt; 0)*(Table1[[#This Row],[ĐIỂM HỆ 10]] &lt;&gt; 0)=0,"",VLOOKUP(Table1[[#This Row],[ĐIỂM HỆ 10]],data2!$A$1:$C$10,2,TRUE))</f>
        <v>B+</v>
      </c>
      <c r="E3" s="3">
        <f>VLOOKUP(Table1[[#This Row],[ĐIỂM HỆ 10]],data2!$A$1:$C$10,3,TRUE)</f>
        <v>3.5</v>
      </c>
    </row>
    <row r="4" spans="1:5" x14ac:dyDescent="0.2">
      <c r="A4" s="2">
        <f>data1!J11</f>
        <v>0</v>
      </c>
      <c r="B4" s="2" t="str">
        <f>data1!L11</f>
        <v>Công tác quốc phòng an ninh</v>
      </c>
      <c r="C4" s="3">
        <f>data1!I11</f>
        <v>5.0999999999999996</v>
      </c>
      <c r="D4" s="1" t="str">
        <f>IF((Table1[[#This Row],[HỌC PHẦN]] &lt;&gt; 0)*(Table1[[#This Row],[ĐIỂM HỆ 10]] &lt;&gt; 0)=0,"",VLOOKUP(Table1[[#This Row],[ĐIỂM HỆ 10]],data2!$A$1:$C$10,2,TRUE))</f>
        <v>D+</v>
      </c>
      <c r="E4" s="3">
        <f>VLOOKUP(Table1[[#This Row],[ĐIỂM HỆ 10]],data2!$A$1:$C$10,3,TRUE)</f>
        <v>1.5</v>
      </c>
    </row>
    <row r="5" spans="1:5" x14ac:dyDescent="0.2">
      <c r="A5" s="2">
        <f>data1!J12</f>
        <v>0</v>
      </c>
      <c r="B5" s="2" t="str">
        <f>data1!L12</f>
        <v>Đường lối quân sự của Đảng cộng sản Việt Nam</v>
      </c>
      <c r="C5" s="3">
        <f>data1!I12</f>
        <v>5.7</v>
      </c>
      <c r="D5" s="1" t="str">
        <f>IF((Table1[[#This Row],[HỌC PHẦN]] &lt;&gt; 0)*(Table1[[#This Row],[ĐIỂM HỆ 10]] &lt;&gt; 0)=0,"",VLOOKUP(Table1[[#This Row],[ĐIỂM HỆ 10]],data2!$A$1:$C$10,2,TRUE))</f>
        <v>C</v>
      </c>
      <c r="E5" s="3">
        <f>VLOOKUP(Table1[[#This Row],[ĐIỂM HỆ 10]],data2!$A$1:$C$10,3,TRUE)</f>
        <v>2</v>
      </c>
    </row>
    <row r="6" spans="1:5" x14ac:dyDescent="0.2">
      <c r="A6" s="2">
        <f>data1!J13</f>
        <v>0</v>
      </c>
      <c r="B6" s="2" t="str">
        <f>data1!L13</f>
        <v>Quân sự chung</v>
      </c>
      <c r="C6" s="3">
        <f>data1!I13</f>
        <v>6.1</v>
      </c>
      <c r="D6" s="1" t="str">
        <f>IF((Table1[[#This Row],[HỌC PHẦN]] &lt;&gt; 0)*(Table1[[#This Row],[ĐIỂM HỆ 10]] &lt;&gt; 0)=0,"",VLOOKUP(Table1[[#This Row],[ĐIỂM HỆ 10]],data2!$A$1:$C$10,2,TRUE))</f>
        <v>C</v>
      </c>
      <c r="E6" s="3">
        <f>VLOOKUP(Table1[[#This Row],[ĐIỂM HỆ 10]],data2!$A$1:$C$10,3,TRUE)</f>
        <v>2</v>
      </c>
    </row>
    <row r="7" spans="1:5" x14ac:dyDescent="0.2">
      <c r="A7" s="2" t="str">
        <f>data1!J14</f>
        <v>    --&gt; Giáo dục thể chất</v>
      </c>
      <c r="B7" s="2" t="str">
        <f>data1!L14</f>
        <v>Bóng chuyền 1</v>
      </c>
      <c r="C7" s="3">
        <f>data1!I14</f>
        <v>4.5</v>
      </c>
      <c r="D7" s="1" t="str">
        <f>IF((Table1[[#This Row],[HỌC PHẦN]] &lt;&gt; 0)*(Table1[[#This Row],[ĐIỂM HỆ 10]] &lt;&gt; 0)=0,"",VLOOKUP(Table1[[#This Row],[ĐIỂM HỆ 10]],data2!$A$1:$C$10,2,TRUE))</f>
        <v>D</v>
      </c>
      <c r="E7" s="3">
        <f>VLOOKUP(Table1[[#This Row],[ĐIỂM HỆ 10]],data2!$A$1:$C$10,3,TRUE)</f>
        <v>1</v>
      </c>
    </row>
    <row r="8" spans="1:5" x14ac:dyDescent="0.2">
      <c r="A8" s="2">
        <f>data1!J15</f>
        <v>0</v>
      </c>
      <c r="B8" s="2" t="str">
        <f>data1!L15</f>
        <v>Bóng chuyền 2</v>
      </c>
      <c r="C8" s="3">
        <f>data1!I15</f>
        <v>0</v>
      </c>
      <c r="D8" s="1" t="str">
        <f>IF((Table1[[#This Row],[HỌC PHẦN]] &lt;&gt; 0)*(Table1[[#This Row],[ĐIỂM HỆ 10]] &lt;&gt; 0)=0,"",VLOOKUP(Table1[[#This Row],[ĐIỂM HỆ 10]],data2!$A$1:$C$10,2,TRUE))</f>
        <v/>
      </c>
      <c r="E8" s="3">
        <f>VLOOKUP(Table1[[#This Row],[ĐIỂM HỆ 10]],data2!$A$1:$C$10,3,TRUE)</f>
        <v>0</v>
      </c>
    </row>
    <row r="9" spans="1:5" x14ac:dyDescent="0.2">
      <c r="A9" s="2">
        <f>data1!J16</f>
        <v>0</v>
      </c>
      <c r="B9" s="2" t="str">
        <f>data1!L16</f>
        <v>Bóng chuyền 3</v>
      </c>
      <c r="C9" s="3">
        <f>data1!I16</f>
        <v>0</v>
      </c>
      <c r="D9" s="1" t="str">
        <f>IF((Table1[[#This Row],[HỌC PHẦN]] &lt;&gt; 0)*(Table1[[#This Row],[ĐIỂM HỆ 10]] &lt;&gt; 0)=0,"",VLOOKUP(Table1[[#This Row],[ĐIỂM HỆ 10]],data2!$A$1:$C$10,2,TRUE))</f>
        <v/>
      </c>
      <c r="E9" s="3">
        <f>VLOOKUP(Table1[[#This Row],[ĐIỂM HỆ 10]],data2!$A$1:$C$10,3,TRUE)</f>
        <v>0</v>
      </c>
    </row>
    <row r="10" spans="1:5" x14ac:dyDescent="0.2">
      <c r="A10" s="2">
        <f>data1!J17</f>
        <v>0</v>
      </c>
      <c r="B10" s="2" t="str">
        <f>data1!L17</f>
        <v>Bóng rổ 1</v>
      </c>
      <c r="C10" s="3">
        <f>data1!I17</f>
        <v>0</v>
      </c>
      <c r="D10" s="1" t="str">
        <f>IF((Table1[[#This Row],[HỌC PHẦN]] &lt;&gt; 0)*(Table1[[#This Row],[ĐIỂM HỆ 10]] &lt;&gt; 0)=0,"",VLOOKUP(Table1[[#This Row],[ĐIỂM HỆ 10]],data2!$A$1:$C$10,2,TRUE))</f>
        <v/>
      </c>
      <c r="E10" s="3">
        <f>VLOOKUP(Table1[[#This Row],[ĐIỂM HỆ 10]],data2!$A$1:$C$10,3,TRUE)</f>
        <v>0</v>
      </c>
    </row>
    <row r="11" spans="1:5" x14ac:dyDescent="0.2">
      <c r="A11" s="2">
        <f>data1!J18</f>
        <v>0</v>
      </c>
      <c r="B11" s="2" t="str">
        <f>data1!L18</f>
        <v>Bóng rổ 2</v>
      </c>
      <c r="C11" s="3">
        <f>data1!I18</f>
        <v>0</v>
      </c>
      <c r="D11" s="1" t="str">
        <f>IF((Table1[[#This Row],[HỌC PHẦN]] &lt;&gt; 0)*(Table1[[#This Row],[ĐIỂM HỆ 10]] &lt;&gt; 0)=0,"",VLOOKUP(Table1[[#This Row],[ĐIỂM HỆ 10]],data2!$A$1:$C$10,2,TRUE))</f>
        <v/>
      </c>
      <c r="E11" s="3">
        <f>VLOOKUP(Table1[[#This Row],[ĐIỂM HỆ 10]],data2!$A$1:$C$10,3,TRUE)</f>
        <v>0</v>
      </c>
    </row>
    <row r="12" spans="1:5" x14ac:dyDescent="0.2">
      <c r="A12" s="2">
        <f>data1!J19</f>
        <v>0</v>
      </c>
      <c r="B12" s="2" t="str">
        <f>data1!L19</f>
        <v>Bóng rổ 3</v>
      </c>
      <c r="C12" s="3">
        <f>data1!I19</f>
        <v>0</v>
      </c>
      <c r="D12" s="1" t="str">
        <f>IF((Table1[[#This Row],[HỌC PHẦN]] &lt;&gt; 0)*(Table1[[#This Row],[ĐIỂM HỆ 10]] &lt;&gt; 0)=0,"",VLOOKUP(Table1[[#This Row],[ĐIỂM HỆ 10]],data2!$A$1:$C$10,2,TRUE))</f>
        <v/>
      </c>
      <c r="E12" s="3">
        <f>VLOOKUP(Table1[[#This Row],[ĐIỂM HỆ 10]],data2!$A$1:$C$10,3,TRUE)</f>
        <v>0</v>
      </c>
    </row>
    <row r="13" spans="1:5" x14ac:dyDescent="0.2">
      <c r="A13" s="2">
        <f>data1!J20</f>
        <v>0</v>
      </c>
      <c r="B13" s="2" t="str">
        <f>data1!L20</f>
        <v>Giáo dục thể chất 1</v>
      </c>
      <c r="C13" s="3">
        <f>data1!I20</f>
        <v>5.6</v>
      </c>
      <c r="D13" s="1" t="str">
        <f>IF((Table1[[#This Row],[HỌC PHẦN]] &lt;&gt; 0)*(Table1[[#This Row],[ĐIỂM HỆ 10]] &lt;&gt; 0)=0,"",VLOOKUP(Table1[[#This Row],[ĐIỂM HỆ 10]],data2!$A$1:$C$10,2,TRUE))</f>
        <v>C</v>
      </c>
      <c r="E13" s="3">
        <f>VLOOKUP(Table1[[#This Row],[ĐIỂM HỆ 10]],data2!$A$1:$C$10,3,TRUE)</f>
        <v>2</v>
      </c>
    </row>
    <row r="14" spans="1:5" x14ac:dyDescent="0.2">
      <c r="A14" s="2">
        <f>data1!J21</f>
        <v>0</v>
      </c>
      <c r="B14" s="2" t="str">
        <f>data1!L21</f>
        <v>Giáo dục thể chất 2</v>
      </c>
      <c r="C14" s="3">
        <f>data1!I21</f>
        <v>7.9</v>
      </c>
      <c r="D14" s="1" t="str">
        <f>IF((Table1[[#This Row],[HỌC PHẦN]] &lt;&gt; 0)*(Table1[[#This Row],[ĐIỂM HỆ 10]] &lt;&gt; 0)=0,"",VLOOKUP(Table1[[#This Row],[ĐIỂM HỆ 10]],data2!$A$1:$C$10,2,TRUE))</f>
        <v>B</v>
      </c>
      <c r="E14" s="3">
        <f>VLOOKUP(Table1[[#This Row],[ĐIỂM HỆ 10]],data2!$A$1:$C$10,3,TRUE)</f>
        <v>3</v>
      </c>
    </row>
    <row r="15" spans="1:5" x14ac:dyDescent="0.2">
      <c r="A15" s="2">
        <f>data1!J22</f>
        <v>0</v>
      </c>
      <c r="B15" s="2" t="str">
        <f>data1!L22</f>
        <v>Võ 1 - KARATE</v>
      </c>
      <c r="C15" s="3">
        <f>data1!I22</f>
        <v>4.2</v>
      </c>
      <c r="D15" s="1" t="str">
        <f>IF((Table1[[#This Row],[HỌC PHẦN]] &lt;&gt; 0)*(Table1[[#This Row],[ĐIỂM HỆ 10]] &lt;&gt; 0)=0,"",VLOOKUP(Table1[[#This Row],[ĐIỂM HỆ 10]],data2!$A$1:$C$10,2,TRUE))</f>
        <v>F</v>
      </c>
      <c r="E15" s="3">
        <f>VLOOKUP(Table1[[#This Row],[ĐIỂM HỆ 10]],data2!$A$1:$C$10,3,TRUE)</f>
        <v>0</v>
      </c>
    </row>
    <row r="16" spans="1:5" x14ac:dyDescent="0.2">
      <c r="A16" s="2">
        <f>data1!J23</f>
        <v>0</v>
      </c>
      <c r="B16" s="2" t="str">
        <f>data1!L23</f>
        <v>Võ 1 - TEAKOWDO</v>
      </c>
      <c r="C16" s="3">
        <f>data1!I23</f>
        <v>0</v>
      </c>
      <c r="D16" s="1" t="str">
        <f>IF((Table1[[#This Row],[HỌC PHẦN]] &lt;&gt; 0)*(Table1[[#This Row],[ĐIỂM HỆ 10]] &lt;&gt; 0)=0,"",VLOOKUP(Table1[[#This Row],[ĐIỂM HỆ 10]],data2!$A$1:$C$10,2,TRUE))</f>
        <v/>
      </c>
      <c r="E16" s="3">
        <f>VLOOKUP(Table1[[#This Row],[ĐIỂM HỆ 10]],data2!$A$1:$C$10,3,TRUE)</f>
        <v>0</v>
      </c>
    </row>
    <row r="17" spans="1:5" x14ac:dyDescent="0.2">
      <c r="A17" s="2">
        <f>data1!J24</f>
        <v>0</v>
      </c>
      <c r="B17" s="2" t="str">
        <f>data1!L24</f>
        <v>Võ 2 - KARATE</v>
      </c>
      <c r="C17" s="3">
        <f>data1!I24</f>
        <v>0</v>
      </c>
      <c r="D17" s="1" t="str">
        <f>IF((Table1[[#This Row],[HỌC PHẦN]] &lt;&gt; 0)*(Table1[[#This Row],[ĐIỂM HỆ 10]] &lt;&gt; 0)=0,"",VLOOKUP(Table1[[#This Row],[ĐIỂM HỆ 10]],data2!$A$1:$C$10,2,TRUE))</f>
        <v/>
      </c>
      <c r="E17" s="3">
        <f>VLOOKUP(Table1[[#This Row],[ĐIỂM HỆ 10]],data2!$A$1:$C$10,3,TRUE)</f>
        <v>0</v>
      </c>
    </row>
    <row r="18" spans="1:5" x14ac:dyDescent="0.2">
      <c r="A18" s="2">
        <f>data1!J25</f>
        <v>0</v>
      </c>
      <c r="B18" s="2" t="str">
        <f>data1!L25</f>
        <v>Võ 2 - TEAKOWDO</v>
      </c>
      <c r="C18" s="3">
        <f>data1!I25</f>
        <v>0</v>
      </c>
      <c r="D18" s="1" t="str">
        <f>IF((Table1[[#This Row],[HỌC PHẦN]] &lt;&gt; 0)*(Table1[[#This Row],[ĐIỂM HỆ 10]] &lt;&gt; 0)=0,"",VLOOKUP(Table1[[#This Row],[ĐIỂM HỆ 10]],data2!$A$1:$C$10,2,TRUE))</f>
        <v/>
      </c>
      <c r="E18" s="3">
        <f>VLOOKUP(Table1[[#This Row],[ĐIỂM HỆ 10]],data2!$A$1:$C$10,3,TRUE)</f>
        <v>0</v>
      </c>
    </row>
    <row r="19" spans="1:5" x14ac:dyDescent="0.2">
      <c r="A19" s="2">
        <f>data1!J26</f>
        <v>0</v>
      </c>
      <c r="B19" s="2" t="str">
        <f>data1!L26</f>
        <v>Võ 3 - KARATE</v>
      </c>
      <c r="C19" s="3">
        <f>data1!I26</f>
        <v>0</v>
      </c>
      <c r="D19" s="1" t="str">
        <f>IF((Table1[[#This Row],[HỌC PHẦN]] &lt;&gt; 0)*(Table1[[#This Row],[ĐIỂM HỆ 10]] &lt;&gt; 0)=0,"",VLOOKUP(Table1[[#This Row],[ĐIỂM HỆ 10]],data2!$A$1:$C$10,2,TRUE))</f>
        <v/>
      </c>
      <c r="E19" s="3">
        <f>VLOOKUP(Table1[[#This Row],[ĐIỂM HỆ 10]],data2!$A$1:$C$10,3,TRUE)</f>
        <v>0</v>
      </c>
    </row>
    <row r="20" spans="1:5" x14ac:dyDescent="0.2">
      <c r="A20" s="2">
        <f>data1!J27</f>
        <v>0</v>
      </c>
      <c r="B20" s="2" t="str">
        <f>data1!L27</f>
        <v>Võ 3 - TEAKOWDO</v>
      </c>
      <c r="C20" s="3">
        <f>data1!I27</f>
        <v>0</v>
      </c>
      <c r="D20" s="1" t="str">
        <f>IF((Table1[[#This Row],[HỌC PHẦN]] &lt;&gt; 0)*(Table1[[#This Row],[ĐIỂM HỆ 10]] &lt;&gt; 0)=0,"",VLOOKUP(Table1[[#This Row],[ĐIỂM HỆ 10]],data2!$A$1:$C$10,2,TRUE))</f>
        <v/>
      </c>
      <c r="E20" s="3">
        <f>VLOOKUP(Table1[[#This Row],[ĐIỂM HỆ 10]],data2!$A$1:$C$10,3,TRUE)</f>
        <v>0</v>
      </c>
    </row>
    <row r="21" spans="1:5" x14ac:dyDescent="0.2">
      <c r="A21" s="2" t="str">
        <f>data1!J28</f>
        <v>    --&gt; Học phần bắt buộc</v>
      </c>
      <c r="B21" s="2" t="str">
        <f>data1!L28</f>
        <v>Cơ sở văn hóa Việt nam</v>
      </c>
      <c r="C21" s="3">
        <f>data1!I28</f>
        <v>6.6</v>
      </c>
      <c r="D21" s="1" t="str">
        <f>IF((Table1[[#This Row],[HỌC PHẦN]] &lt;&gt; 0)*(Table1[[#This Row],[ĐIỂM HỆ 10]] &lt;&gt; 0)=0,"",VLOOKUP(Table1[[#This Row],[ĐIỂM HỆ 10]],data2!$A$1:$C$10,2,TRUE))</f>
        <v>C+</v>
      </c>
      <c r="E21" s="3">
        <f>VLOOKUP(Table1[[#This Row],[ĐIỂM HỆ 10]],data2!$A$1:$C$10,3,TRUE)</f>
        <v>2.5</v>
      </c>
    </row>
    <row r="22" spans="1:5" x14ac:dyDescent="0.2">
      <c r="A22" s="2">
        <f>data1!J29</f>
        <v>0</v>
      </c>
      <c r="B22" s="2" t="str">
        <f>data1!L29</f>
        <v>Dẫn luận ngôn ngữ</v>
      </c>
      <c r="C22" s="3">
        <f>data1!I29</f>
        <v>6.5</v>
      </c>
      <c r="D22" s="1" t="str">
        <f>IF((Table1[[#This Row],[HỌC PHẦN]] &lt;&gt; 0)*(Table1[[#This Row],[ĐIỂM HỆ 10]] &lt;&gt; 0)=0,"",VLOOKUP(Table1[[#This Row],[ĐIỂM HỆ 10]],data2!$A$1:$C$10,2,TRUE))</f>
        <v>C+</v>
      </c>
      <c r="E22" s="3">
        <f>VLOOKUP(Table1[[#This Row],[ĐIỂM HỆ 10]],data2!$A$1:$C$10,3,TRUE)</f>
        <v>2.5</v>
      </c>
    </row>
    <row r="23" spans="1:5" x14ac:dyDescent="0.2">
      <c r="A23" s="2">
        <f>data1!J30</f>
        <v>0</v>
      </c>
      <c r="B23" s="2" t="str">
        <f>data1!L30</f>
        <v>Đường lối cách mạng của Đảng Cộng sản Việt Nam</v>
      </c>
      <c r="C23" s="3">
        <f>data1!I30</f>
        <v>5</v>
      </c>
      <c r="D23" s="1" t="str">
        <f>IF((Table1[[#This Row],[HỌC PHẦN]] &lt;&gt; 0)*(Table1[[#This Row],[ĐIỂM HỆ 10]] &lt;&gt; 0)=0,"",VLOOKUP(Table1[[#This Row],[ĐIỂM HỆ 10]],data2!$A$1:$C$10,2,TRUE))</f>
        <v>D+</v>
      </c>
      <c r="E23" s="3">
        <f>VLOOKUP(Table1[[#This Row],[ĐIỂM HỆ 10]],data2!$A$1:$C$10,3,TRUE)</f>
        <v>1.5</v>
      </c>
    </row>
    <row r="24" spans="1:5" x14ac:dyDescent="0.2">
      <c r="A24" s="2">
        <f>data1!J31</f>
        <v>0</v>
      </c>
      <c r="B24" s="2" t="str">
        <f>data1!L31</f>
        <v>Ngoại ngữ 2.1 (Pháp/Trung)</v>
      </c>
      <c r="C24" s="3">
        <f>data1!I31</f>
        <v>0</v>
      </c>
      <c r="D24" s="1" t="str">
        <f>IF((Table1[[#This Row],[HỌC PHẦN]] &lt;&gt; 0)*(Table1[[#This Row],[ĐIỂM HỆ 10]] &lt;&gt; 0)=0,"",VLOOKUP(Table1[[#This Row],[ĐIỂM HỆ 10]],data2!$A$1:$C$10,2,TRUE))</f>
        <v/>
      </c>
      <c r="E24" s="3">
        <f>VLOOKUP(Table1[[#This Row],[ĐIỂM HỆ 10]],data2!$A$1:$C$10,3,TRUE)</f>
        <v>0</v>
      </c>
    </row>
    <row r="25" spans="1:5" x14ac:dyDescent="0.2">
      <c r="A25" s="2">
        <f>data1!J32</f>
        <v>0</v>
      </c>
      <c r="B25" s="2" t="str">
        <f>data1!L32</f>
        <v>Ngoại ngữ 2.2 (Pháp/Trung)</v>
      </c>
      <c r="C25" s="3">
        <f>data1!I32</f>
        <v>0</v>
      </c>
      <c r="D25" s="1" t="str">
        <f>IF((Table1[[#This Row],[HỌC PHẦN]] &lt;&gt; 0)*(Table1[[#This Row],[ĐIỂM HỆ 10]] &lt;&gt; 0)=0,"",VLOOKUP(Table1[[#This Row],[ĐIỂM HỆ 10]],data2!$A$1:$C$10,2,TRUE))</f>
        <v/>
      </c>
      <c r="E25" s="3">
        <f>VLOOKUP(Table1[[#This Row],[ĐIỂM HỆ 10]],data2!$A$1:$C$10,3,TRUE)</f>
        <v>0</v>
      </c>
    </row>
    <row r="26" spans="1:5" x14ac:dyDescent="0.2">
      <c r="A26" s="2">
        <f>data1!J33</f>
        <v>0</v>
      </c>
      <c r="B26" s="2" t="str">
        <f>data1!L33</f>
        <v>Ngoại ngữ 2.3 (Pháp/Trung)</v>
      </c>
      <c r="C26" s="3">
        <f>data1!I33</f>
        <v>0</v>
      </c>
      <c r="D26" s="1" t="str">
        <f>IF((Table1[[#This Row],[HỌC PHẦN]] &lt;&gt; 0)*(Table1[[#This Row],[ĐIỂM HỆ 10]] &lt;&gt; 0)=0,"",VLOOKUP(Table1[[#This Row],[ĐIỂM HỆ 10]],data2!$A$1:$C$10,2,TRUE))</f>
        <v/>
      </c>
      <c r="E26" s="3">
        <f>VLOOKUP(Table1[[#This Row],[ĐIỂM HỆ 10]],data2!$A$1:$C$10,3,TRUE)</f>
        <v>0</v>
      </c>
    </row>
    <row r="27" spans="1:5" x14ac:dyDescent="0.2">
      <c r="A27" s="2">
        <f>data1!J34</f>
        <v>0</v>
      </c>
      <c r="B27" s="2" t="str">
        <f>data1!L34</f>
        <v>Những nguyên lý cơ bản của chủ nghĩa Mác-Lênin 1</v>
      </c>
      <c r="C27" s="3">
        <f>data1!I34</f>
        <v>7.9</v>
      </c>
      <c r="D27" s="1" t="str">
        <f>IF((Table1[[#This Row],[HỌC PHẦN]] &lt;&gt; 0)*(Table1[[#This Row],[ĐIỂM HỆ 10]] &lt;&gt; 0)=0,"",VLOOKUP(Table1[[#This Row],[ĐIỂM HỆ 10]],data2!$A$1:$C$10,2,TRUE))</f>
        <v>B</v>
      </c>
      <c r="E27" s="3">
        <f>VLOOKUP(Table1[[#This Row],[ĐIỂM HỆ 10]],data2!$A$1:$C$10,3,TRUE)</f>
        <v>3</v>
      </c>
    </row>
    <row r="28" spans="1:5" x14ac:dyDescent="0.2">
      <c r="A28" s="2">
        <f>data1!J35</f>
        <v>0</v>
      </c>
      <c r="B28" s="2" t="str">
        <f>data1!L35</f>
        <v>Những nguyên lý cơ bản của chủ nghĩa Mác-Lênin 2</v>
      </c>
      <c r="C28" s="3">
        <f>data1!I35</f>
        <v>6.4</v>
      </c>
      <c r="D28" s="1" t="str">
        <f>IF((Table1[[#This Row],[HỌC PHẦN]] &lt;&gt; 0)*(Table1[[#This Row],[ĐIỂM HỆ 10]] &lt;&gt; 0)=0,"",VLOOKUP(Table1[[#This Row],[ĐIỂM HỆ 10]],data2!$A$1:$C$10,2,TRUE))</f>
        <v>C</v>
      </c>
      <c r="E28" s="3">
        <f>VLOOKUP(Table1[[#This Row],[ĐIỂM HỆ 10]],data2!$A$1:$C$10,3,TRUE)</f>
        <v>2</v>
      </c>
    </row>
    <row r="29" spans="1:5" x14ac:dyDescent="0.2">
      <c r="A29" s="2">
        <f>data1!J36</f>
        <v>0</v>
      </c>
      <c r="B29" s="2" t="str">
        <f>data1!L36</f>
        <v>Pháp luật đại cương</v>
      </c>
      <c r="C29" s="3">
        <f>data1!I36</f>
        <v>6.1</v>
      </c>
      <c r="D29" s="1" t="str">
        <f>IF((Table1[[#This Row],[HỌC PHẦN]] &lt;&gt; 0)*(Table1[[#This Row],[ĐIỂM HỆ 10]] &lt;&gt; 0)=0,"",VLOOKUP(Table1[[#This Row],[ĐIỂM HỆ 10]],data2!$A$1:$C$10,2,TRUE))</f>
        <v>C</v>
      </c>
      <c r="E29" s="3">
        <f>VLOOKUP(Table1[[#This Row],[ĐIỂM HỆ 10]],data2!$A$1:$C$10,3,TRUE)</f>
        <v>2</v>
      </c>
    </row>
    <row r="30" spans="1:5" x14ac:dyDescent="0.2">
      <c r="A30" s="2">
        <f>data1!J37</f>
        <v>0</v>
      </c>
      <c r="B30" s="2" t="str">
        <f>data1!L37</f>
        <v>Tiếng Việt cơ sở 1</v>
      </c>
      <c r="C30" s="3">
        <f>data1!I37</f>
        <v>6.5</v>
      </c>
      <c r="D30" s="1" t="str">
        <f>IF((Table1[[#This Row],[HỌC PHẦN]] &lt;&gt; 0)*(Table1[[#This Row],[ĐIỂM HỆ 10]] &lt;&gt; 0)=0,"",VLOOKUP(Table1[[#This Row],[ĐIỂM HỆ 10]],data2!$A$1:$C$10,2,TRUE))</f>
        <v>C+</v>
      </c>
      <c r="E30" s="3">
        <f>VLOOKUP(Table1[[#This Row],[ĐIỂM HỆ 10]],data2!$A$1:$C$10,3,TRUE)</f>
        <v>2.5</v>
      </c>
    </row>
    <row r="31" spans="1:5" x14ac:dyDescent="0.2">
      <c r="A31" s="2">
        <f>data1!J38</f>
        <v>0</v>
      </c>
      <c r="B31" s="2" t="str">
        <f>data1!L38</f>
        <v>Tin học đại cương</v>
      </c>
      <c r="C31" s="3">
        <f>data1!I38</f>
        <v>6.1</v>
      </c>
      <c r="D31" s="1" t="str">
        <f>IF((Table1[[#This Row],[HỌC PHẦN]] &lt;&gt; 0)*(Table1[[#This Row],[ĐIỂM HỆ 10]] &lt;&gt; 0)=0,"",VLOOKUP(Table1[[#This Row],[ĐIỂM HỆ 10]],data2!$A$1:$C$10,2,TRUE))</f>
        <v>C</v>
      </c>
      <c r="E31" s="3">
        <f>VLOOKUP(Table1[[#This Row],[ĐIỂM HỆ 10]],data2!$A$1:$C$10,3,TRUE)</f>
        <v>2</v>
      </c>
    </row>
    <row r="32" spans="1:5" x14ac:dyDescent="0.2">
      <c r="A32" s="2">
        <f>data1!J39</f>
        <v>0</v>
      </c>
      <c r="B32" s="2" t="str">
        <f>data1!L39</f>
        <v>Toán cho các nhà kinh tế 1</v>
      </c>
      <c r="C32" s="3">
        <f>data1!I39</f>
        <v>2.9</v>
      </c>
      <c r="D32" s="1" t="str">
        <f>IF((Table1[[#This Row],[HỌC PHẦN]] &lt;&gt; 0)*(Table1[[#This Row],[ĐIỂM HỆ 10]] &lt;&gt; 0)=0,"",VLOOKUP(Table1[[#This Row],[ĐIỂM HỆ 10]],data2!$A$1:$C$10,2,TRUE))</f>
        <v>F</v>
      </c>
      <c r="E32" s="3">
        <f>VLOOKUP(Table1[[#This Row],[ĐIỂM HỆ 10]],data2!$A$1:$C$10,3,TRUE)</f>
        <v>0</v>
      </c>
    </row>
    <row r="33" spans="1:5" x14ac:dyDescent="0.2">
      <c r="A33" s="2">
        <f>data1!J40</f>
        <v>0</v>
      </c>
      <c r="B33" s="2" t="str">
        <f>data1!L40</f>
        <v>Toán cho các nhà kinh tế 2</v>
      </c>
      <c r="C33" s="3">
        <f>data1!I40</f>
        <v>4</v>
      </c>
      <c r="D33" s="1" t="str">
        <f>IF((Table1[[#This Row],[HỌC PHẦN]] &lt;&gt; 0)*(Table1[[#This Row],[ĐIỂM HỆ 10]] &lt;&gt; 0)=0,"",VLOOKUP(Table1[[#This Row],[ĐIỂM HỆ 10]],data2!$A$1:$C$10,2,TRUE))</f>
        <v>F</v>
      </c>
      <c r="E33" s="3">
        <f>VLOOKUP(Table1[[#This Row],[ĐIỂM HỆ 10]],data2!$A$1:$C$10,3,TRUE)</f>
        <v>0</v>
      </c>
    </row>
    <row r="34" spans="1:5" x14ac:dyDescent="0.2">
      <c r="A34" s="2">
        <f>data1!J41</f>
        <v>0</v>
      </c>
      <c r="B34" s="2" t="str">
        <f>data1!L41</f>
        <v>Tư tưởng Hồ Chí Minh</v>
      </c>
      <c r="C34" s="3">
        <f>data1!I41</f>
        <v>5.9</v>
      </c>
      <c r="D34" s="1" t="str">
        <f>IF((Table1[[#This Row],[HỌC PHẦN]] &lt;&gt; 0)*(Table1[[#This Row],[ĐIỂM HỆ 10]] &lt;&gt; 0)=0,"",VLOOKUP(Table1[[#This Row],[ĐIỂM HỆ 10]],data2!$A$1:$C$10,2,TRUE))</f>
        <v>C</v>
      </c>
      <c r="E34" s="3">
        <f>VLOOKUP(Table1[[#This Row],[ĐIỂM HỆ 10]],data2!$A$1:$C$10,3,TRUE)</f>
        <v>2</v>
      </c>
    </row>
    <row r="35" spans="1:5" x14ac:dyDescent="0.2">
      <c r="A35" s="2" t="str">
        <f>data1!J42</f>
        <v>    --&gt; Kiến thức bắt buộc của Trường</v>
      </c>
      <c r="B35" s="2" t="str">
        <f>data1!L42</f>
        <v>Kinh tế vi mô 1</v>
      </c>
      <c r="C35" s="3">
        <f>data1!I42</f>
        <v>7.2</v>
      </c>
      <c r="D35" s="1" t="str">
        <f>IF((Table1[[#This Row],[HỌC PHẦN]] &lt;&gt; 0)*(Table1[[#This Row],[ĐIỂM HỆ 10]] &lt;&gt; 0)=0,"",VLOOKUP(Table1[[#This Row],[ĐIỂM HỆ 10]],data2!$A$1:$C$10,2,TRUE))</f>
        <v>B</v>
      </c>
      <c r="E35" s="3">
        <f>VLOOKUP(Table1[[#This Row],[ĐIỂM HỆ 10]],data2!$A$1:$C$10,3,TRUE)</f>
        <v>3</v>
      </c>
    </row>
    <row r="36" spans="1:5" x14ac:dyDescent="0.2">
      <c r="A36" s="2">
        <f>data1!J43</f>
        <v>0</v>
      </c>
      <c r="B36" s="2" t="str">
        <f>data1!L43</f>
        <v>Kinh tế vĩ mô 1</v>
      </c>
      <c r="C36" s="3">
        <f>data1!I43</f>
        <v>0</v>
      </c>
      <c r="D36" s="1" t="str">
        <f>IF((Table1[[#This Row],[HỌC PHẦN]] &lt;&gt; 0)*(Table1[[#This Row],[ĐIỂM HỆ 10]] &lt;&gt; 0)=0,"",VLOOKUP(Table1[[#This Row],[ĐIỂM HỆ 10]],data2!$A$1:$C$10,2,TRUE))</f>
        <v/>
      </c>
      <c r="E36" s="3">
        <f>VLOOKUP(Table1[[#This Row],[ĐIỂM HỆ 10]],data2!$A$1:$C$10,3,TRUE)</f>
        <v>0</v>
      </c>
    </row>
    <row r="37" spans="1:5" x14ac:dyDescent="0.2">
      <c r="A37" s="2">
        <f>data1!J44</f>
        <v>0</v>
      </c>
      <c r="B37" s="2" t="str">
        <f>data1!L44</f>
        <v>Quản lý học 1</v>
      </c>
      <c r="C37" s="3">
        <f>data1!I44</f>
        <v>7</v>
      </c>
      <c r="D37" s="1" t="str">
        <f>IF((Table1[[#This Row],[HỌC PHẦN]] &lt;&gt; 0)*(Table1[[#This Row],[ĐIỂM HỆ 10]] &lt;&gt; 0)=0,"",VLOOKUP(Table1[[#This Row],[ĐIỂM HỆ 10]],data2!$A$1:$C$10,2,TRUE))</f>
        <v>B</v>
      </c>
      <c r="E37" s="3">
        <f>VLOOKUP(Table1[[#This Row],[ĐIỂM HỆ 10]],data2!$A$1:$C$10,3,TRUE)</f>
        <v>3</v>
      </c>
    </row>
    <row r="38" spans="1:5" x14ac:dyDescent="0.2">
      <c r="A38" s="2">
        <f>data1!J45</f>
        <v>0</v>
      </c>
      <c r="B38" s="2" t="str">
        <f>data1!L45</f>
        <v>Quản trị kinh doanh 1</v>
      </c>
      <c r="C38" s="3">
        <f>data1!I45</f>
        <v>0</v>
      </c>
      <c r="D38" s="1" t="str">
        <f>IF((Table1[[#This Row],[HỌC PHẦN]] &lt;&gt; 0)*(Table1[[#This Row],[ĐIỂM HỆ 10]] &lt;&gt; 0)=0,"",VLOOKUP(Table1[[#This Row],[ĐIỂM HỆ 10]],data2!$A$1:$C$10,2,TRUE))</f>
        <v/>
      </c>
      <c r="E38" s="3">
        <f>VLOOKUP(Table1[[#This Row],[ĐIỂM HỆ 10]],data2!$A$1:$C$10,3,TRUE)</f>
        <v>0</v>
      </c>
    </row>
    <row r="39" spans="1:5" x14ac:dyDescent="0.2">
      <c r="A39" s="2" t="str">
        <f>data1!J46</f>
        <v>KIẾN THỨC GIÁO DỤC CHUYÊN NGHIỆP</v>
      </c>
      <c r="B39" s="2">
        <f>data1!L46</f>
        <v>0</v>
      </c>
      <c r="C39" s="3">
        <f>data1!I46</f>
        <v>0</v>
      </c>
      <c r="D39" s="1" t="str">
        <f>IF((Table1[[#This Row],[HỌC PHẦN]] &lt;&gt; 0)*(Table1[[#This Row],[ĐIỂM HỆ 10]] &lt;&gt; 0)=0,"",VLOOKUP(Table1[[#This Row],[ĐIỂM HỆ 10]],data2!$A$1:$C$10,2,TRUE))</f>
        <v/>
      </c>
      <c r="E39" s="3">
        <f>VLOOKUP(Table1[[#This Row],[ĐIỂM HỆ 10]],data2!$A$1:$C$10,3,TRUE)</f>
        <v>0</v>
      </c>
    </row>
    <row r="40" spans="1:5" x14ac:dyDescent="0.2">
      <c r="A40" s="2" t="str">
        <f>data1!J47</f>
        <v>    --&gt; Kiến thức chung của ngành</v>
      </c>
      <c r="B40" s="2" t="str">
        <f>data1!L47</f>
        <v>Ngữ âm - âm vị học</v>
      </c>
      <c r="C40" s="3">
        <f>data1!I47</f>
        <v>0</v>
      </c>
      <c r="D40" s="1" t="str">
        <f>IF((Table1[[#This Row],[HỌC PHẦN]] &lt;&gt; 0)*(Table1[[#This Row],[ĐIỂM HỆ 10]] &lt;&gt; 0)=0,"",VLOOKUP(Table1[[#This Row],[ĐIỂM HỆ 10]],data2!$A$1:$C$10,2,TRUE))</f>
        <v/>
      </c>
      <c r="E40" s="3">
        <f>VLOOKUP(Table1[[#This Row],[ĐIỂM HỆ 10]],data2!$A$1:$C$10,3,TRUE)</f>
        <v>0</v>
      </c>
    </row>
    <row r="41" spans="1:5" x14ac:dyDescent="0.2">
      <c r="A41" s="2">
        <f>data1!J48</f>
        <v>0</v>
      </c>
      <c r="B41" s="2" t="str">
        <f>data1!L48</f>
        <v>Ngữ âm thực hành</v>
      </c>
      <c r="C41" s="3">
        <f>data1!I48</f>
        <v>6.8</v>
      </c>
      <c r="D41" s="1" t="str">
        <f>IF((Table1[[#This Row],[HỌC PHẦN]] &lt;&gt; 0)*(Table1[[#This Row],[ĐIỂM HỆ 10]] &lt;&gt; 0)=0,"",VLOOKUP(Table1[[#This Row],[ĐIỂM HỆ 10]],data2!$A$1:$C$10,2,TRUE))</f>
        <v>C+</v>
      </c>
      <c r="E41" s="3">
        <f>VLOOKUP(Table1[[#This Row],[ĐIỂM HỆ 10]],data2!$A$1:$C$10,3,TRUE)</f>
        <v>2.5</v>
      </c>
    </row>
    <row r="42" spans="1:5" x14ac:dyDescent="0.2">
      <c r="A42" s="2">
        <f>data1!J49</f>
        <v>0</v>
      </c>
      <c r="B42" s="2" t="str">
        <f>data1!L49</f>
        <v>Ngữ pháp 1</v>
      </c>
      <c r="C42" s="3">
        <f>data1!I49</f>
        <v>0</v>
      </c>
      <c r="D42" s="1" t="str">
        <f>IF((Table1[[#This Row],[HỌC PHẦN]] &lt;&gt; 0)*(Table1[[#This Row],[ĐIỂM HỆ 10]] &lt;&gt; 0)=0,"",VLOOKUP(Table1[[#This Row],[ĐIỂM HỆ 10]],data2!$A$1:$C$10,2,TRUE))</f>
        <v/>
      </c>
      <c r="E42" s="3">
        <f>VLOOKUP(Table1[[#This Row],[ĐIỂM HỆ 10]],data2!$A$1:$C$10,3,TRUE)</f>
        <v>0</v>
      </c>
    </row>
    <row r="43" spans="1:5" x14ac:dyDescent="0.2">
      <c r="A43" s="2">
        <f>data1!J50</f>
        <v>0</v>
      </c>
      <c r="B43" s="2" t="str">
        <f>data1!L50</f>
        <v>Tiếng Anh Cơ bản 1 - Đọc</v>
      </c>
      <c r="C43" s="3">
        <f>data1!I50</f>
        <v>9</v>
      </c>
      <c r="D43" s="1" t="str">
        <f>IF((Table1[[#This Row],[HỌC PHẦN]] &lt;&gt; 0)*(Table1[[#This Row],[ĐIỂM HỆ 10]] &lt;&gt; 0)=0,"",VLOOKUP(Table1[[#This Row],[ĐIỂM HỆ 10]],data2!$A$1:$C$10,2,TRUE))</f>
        <v>A+</v>
      </c>
      <c r="E43" s="3">
        <f>VLOOKUP(Table1[[#This Row],[ĐIỂM HỆ 10]],data2!$A$1:$C$10,3,TRUE)</f>
        <v>4</v>
      </c>
    </row>
    <row r="44" spans="1:5" x14ac:dyDescent="0.2">
      <c r="A44" s="2">
        <f>data1!J51</f>
        <v>0</v>
      </c>
      <c r="B44" s="2" t="str">
        <f>data1!L51</f>
        <v>Tiếng Anh Cơ bản 1 - Nghe</v>
      </c>
      <c r="C44" s="3">
        <f>data1!I51</f>
        <v>7.4</v>
      </c>
      <c r="D44" s="1" t="str">
        <f>IF((Table1[[#This Row],[HỌC PHẦN]] &lt;&gt; 0)*(Table1[[#This Row],[ĐIỂM HỆ 10]] &lt;&gt; 0)=0,"",VLOOKUP(Table1[[#This Row],[ĐIỂM HỆ 10]],data2!$A$1:$C$10,2,TRUE))</f>
        <v>B</v>
      </c>
      <c r="E44" s="3">
        <f>VLOOKUP(Table1[[#This Row],[ĐIỂM HỆ 10]],data2!$A$1:$C$10,3,TRUE)</f>
        <v>3</v>
      </c>
    </row>
    <row r="45" spans="1:5" x14ac:dyDescent="0.2">
      <c r="A45" s="2">
        <f>data1!J52</f>
        <v>0</v>
      </c>
      <c r="B45" s="2" t="str">
        <f>data1!L52</f>
        <v>Tiếng Anh Cơ bản 1 - Nói</v>
      </c>
      <c r="C45" s="3">
        <f>data1!I52</f>
        <v>7.8</v>
      </c>
      <c r="D45" s="1" t="str">
        <f>IF((Table1[[#This Row],[HỌC PHẦN]] &lt;&gt; 0)*(Table1[[#This Row],[ĐIỂM HỆ 10]] &lt;&gt; 0)=0,"",VLOOKUP(Table1[[#This Row],[ĐIỂM HỆ 10]],data2!$A$1:$C$10,2,TRUE))</f>
        <v>B</v>
      </c>
      <c r="E45" s="3">
        <f>VLOOKUP(Table1[[#This Row],[ĐIỂM HỆ 10]],data2!$A$1:$C$10,3,TRUE)</f>
        <v>3</v>
      </c>
    </row>
    <row r="46" spans="1:5" x14ac:dyDescent="0.2">
      <c r="A46" s="2">
        <f>data1!J53</f>
        <v>0</v>
      </c>
      <c r="B46" s="2" t="str">
        <f>data1!L53</f>
        <v>Tiếng Anh Cơ bản 1 - Thực hành tổng hợp</v>
      </c>
      <c r="C46" s="3">
        <f>data1!I53</f>
        <v>6.6</v>
      </c>
      <c r="D46" s="1" t="str">
        <f>IF((Table1[[#This Row],[HỌC PHẦN]] &lt;&gt; 0)*(Table1[[#This Row],[ĐIỂM HỆ 10]] &lt;&gt; 0)=0,"",VLOOKUP(Table1[[#This Row],[ĐIỂM HỆ 10]],data2!$A$1:$C$10,2,TRUE))</f>
        <v>C+</v>
      </c>
      <c r="E46" s="3">
        <f>VLOOKUP(Table1[[#This Row],[ĐIỂM HỆ 10]],data2!$A$1:$C$10,3,TRUE)</f>
        <v>2.5</v>
      </c>
    </row>
    <row r="47" spans="1:5" x14ac:dyDescent="0.2">
      <c r="A47" s="2">
        <f>data1!J54</f>
        <v>0</v>
      </c>
      <c r="B47" s="2" t="str">
        <f>data1!L54</f>
        <v>Tiếng Anh Cơ bản 1 - Viết</v>
      </c>
      <c r="C47" s="3">
        <f>data1!I54</f>
        <v>6.7</v>
      </c>
      <c r="D47" s="1" t="str">
        <f>IF((Table1[[#This Row],[HỌC PHẦN]] &lt;&gt; 0)*(Table1[[#This Row],[ĐIỂM HỆ 10]] &lt;&gt; 0)=0,"",VLOOKUP(Table1[[#This Row],[ĐIỂM HỆ 10]],data2!$A$1:$C$10,2,TRUE))</f>
        <v>C+</v>
      </c>
      <c r="E47" s="3">
        <f>VLOOKUP(Table1[[#This Row],[ĐIỂM HỆ 10]],data2!$A$1:$C$10,3,TRUE)</f>
        <v>2.5</v>
      </c>
    </row>
    <row r="48" spans="1:5" x14ac:dyDescent="0.2">
      <c r="A48" s="2">
        <f>data1!J55</f>
        <v>0</v>
      </c>
      <c r="B48" s="2" t="str">
        <f>data1!L55</f>
        <v>Tiếng Anh Cơ bản 2 - Đọc</v>
      </c>
      <c r="C48" s="3">
        <f>data1!I55</f>
        <v>6.1</v>
      </c>
      <c r="D48" s="1" t="str">
        <f>IF((Table1[[#This Row],[HỌC PHẦN]] &lt;&gt; 0)*(Table1[[#This Row],[ĐIỂM HỆ 10]] &lt;&gt; 0)=0,"",VLOOKUP(Table1[[#This Row],[ĐIỂM HỆ 10]],data2!$A$1:$C$10,2,TRUE))</f>
        <v>C</v>
      </c>
      <c r="E48" s="3">
        <f>VLOOKUP(Table1[[#This Row],[ĐIỂM HỆ 10]],data2!$A$1:$C$10,3,TRUE)</f>
        <v>2</v>
      </c>
    </row>
    <row r="49" spans="1:5" x14ac:dyDescent="0.2">
      <c r="A49" s="2">
        <f>data1!J56</f>
        <v>0</v>
      </c>
      <c r="B49" s="2" t="str">
        <f>data1!L56</f>
        <v>Tiếng Anh Cơ bản 2 - Nghe</v>
      </c>
      <c r="C49" s="3">
        <f>data1!I56</f>
        <v>7.2</v>
      </c>
      <c r="D49" s="1" t="str">
        <f>IF((Table1[[#This Row],[HỌC PHẦN]] &lt;&gt; 0)*(Table1[[#This Row],[ĐIỂM HỆ 10]] &lt;&gt; 0)=0,"",VLOOKUP(Table1[[#This Row],[ĐIỂM HỆ 10]],data2!$A$1:$C$10,2,TRUE))</f>
        <v>B</v>
      </c>
      <c r="E49" s="3">
        <f>VLOOKUP(Table1[[#This Row],[ĐIỂM HỆ 10]],data2!$A$1:$C$10,3,TRUE)</f>
        <v>3</v>
      </c>
    </row>
    <row r="50" spans="1:5" x14ac:dyDescent="0.2">
      <c r="A50" s="2">
        <f>data1!J57</f>
        <v>0</v>
      </c>
      <c r="B50" s="2" t="str">
        <f>data1!L57</f>
        <v>Tiếng Anh Cơ bản 2 - Nói</v>
      </c>
      <c r="C50" s="3">
        <f>data1!I57</f>
        <v>8</v>
      </c>
      <c r="D50" s="1" t="str">
        <f>IF((Table1[[#This Row],[HỌC PHẦN]] &lt;&gt; 0)*(Table1[[#This Row],[ĐIỂM HỆ 10]] &lt;&gt; 0)=0,"",VLOOKUP(Table1[[#This Row],[ĐIỂM HỆ 10]],data2!$A$1:$C$10,2,TRUE))</f>
        <v>B+</v>
      </c>
      <c r="E50" s="3">
        <f>VLOOKUP(Table1[[#This Row],[ĐIỂM HỆ 10]],data2!$A$1:$C$10,3,TRUE)</f>
        <v>3.5</v>
      </c>
    </row>
    <row r="51" spans="1:5" x14ac:dyDescent="0.2">
      <c r="A51" s="2">
        <f>data1!J58</f>
        <v>0</v>
      </c>
      <c r="B51" s="2" t="str">
        <f>data1!L58</f>
        <v>Tiếng Anh Cơ bản 2 - Thực hành tổng hợp</v>
      </c>
      <c r="C51" s="3">
        <f>data1!I58</f>
        <v>6.9</v>
      </c>
      <c r="D51" s="1" t="str">
        <f>IF((Table1[[#This Row],[HỌC PHẦN]] &lt;&gt; 0)*(Table1[[#This Row],[ĐIỂM HỆ 10]] &lt;&gt; 0)=0,"",VLOOKUP(Table1[[#This Row],[ĐIỂM HỆ 10]],data2!$A$1:$C$10,2,TRUE))</f>
        <v>C+</v>
      </c>
      <c r="E51" s="3">
        <f>VLOOKUP(Table1[[#This Row],[ĐIỂM HỆ 10]],data2!$A$1:$C$10,3,TRUE)</f>
        <v>2.5</v>
      </c>
    </row>
    <row r="52" spans="1:5" x14ac:dyDescent="0.2">
      <c r="A52" s="2">
        <f>data1!J59</f>
        <v>0</v>
      </c>
      <c r="B52" s="2" t="str">
        <f>data1!L59</f>
        <v>Tiếng Anh Cơ bản 2 - Viết</v>
      </c>
      <c r="C52" s="3">
        <f>data1!I59</f>
        <v>6.5</v>
      </c>
      <c r="D52" s="1" t="str">
        <f>IF((Table1[[#This Row],[HỌC PHẦN]] &lt;&gt; 0)*(Table1[[#This Row],[ĐIỂM HỆ 10]] &lt;&gt; 0)=0,"",VLOOKUP(Table1[[#This Row],[ĐIỂM HỆ 10]],data2!$A$1:$C$10,2,TRUE))</f>
        <v>C+</v>
      </c>
      <c r="E52" s="3">
        <f>VLOOKUP(Table1[[#This Row],[ĐIỂM HỆ 10]],data2!$A$1:$C$10,3,TRUE)</f>
        <v>2.5</v>
      </c>
    </row>
    <row r="53" spans="1:5" x14ac:dyDescent="0.2">
      <c r="A53" s="2">
        <f>data1!J60</f>
        <v>0</v>
      </c>
      <c r="B53" s="2" t="str">
        <f>data1!L60</f>
        <v>Tiếng Anh Cơ bản 3 - Đọc</v>
      </c>
      <c r="C53" s="3">
        <f>data1!I60</f>
        <v>7.1</v>
      </c>
      <c r="D53" s="1" t="str">
        <f>IF((Table1[[#This Row],[HỌC PHẦN]] &lt;&gt; 0)*(Table1[[#This Row],[ĐIỂM HỆ 10]] &lt;&gt; 0)=0,"",VLOOKUP(Table1[[#This Row],[ĐIỂM HỆ 10]],data2!$A$1:$C$10,2,TRUE))</f>
        <v>B</v>
      </c>
      <c r="E53" s="3">
        <f>VLOOKUP(Table1[[#This Row],[ĐIỂM HỆ 10]],data2!$A$1:$C$10,3,TRUE)</f>
        <v>3</v>
      </c>
    </row>
    <row r="54" spans="1:5" x14ac:dyDescent="0.2">
      <c r="A54" s="2">
        <f>data1!J61</f>
        <v>0</v>
      </c>
      <c r="B54" s="2" t="str">
        <f>data1!L61</f>
        <v>Tiếng Anh Cơ bản 3 - Nghe</v>
      </c>
      <c r="C54" s="3">
        <f>data1!I61</f>
        <v>7.3</v>
      </c>
      <c r="D54" s="1" t="str">
        <f>IF((Table1[[#This Row],[HỌC PHẦN]] &lt;&gt; 0)*(Table1[[#This Row],[ĐIỂM HỆ 10]] &lt;&gt; 0)=0,"",VLOOKUP(Table1[[#This Row],[ĐIỂM HỆ 10]],data2!$A$1:$C$10,2,TRUE))</f>
        <v>B</v>
      </c>
      <c r="E54" s="3">
        <f>VLOOKUP(Table1[[#This Row],[ĐIỂM HỆ 10]],data2!$A$1:$C$10,3,TRUE)</f>
        <v>3</v>
      </c>
    </row>
    <row r="55" spans="1:5" x14ac:dyDescent="0.2">
      <c r="A55" s="2">
        <f>data1!J62</f>
        <v>0</v>
      </c>
      <c r="B55" s="2" t="str">
        <f>data1!L62</f>
        <v>Tiếng Anh Cơ bản 3 - Nói</v>
      </c>
      <c r="C55" s="3">
        <f>data1!I62</f>
        <v>7.8</v>
      </c>
      <c r="D55" s="1" t="str">
        <f>IF((Table1[[#This Row],[HỌC PHẦN]] &lt;&gt; 0)*(Table1[[#This Row],[ĐIỂM HỆ 10]] &lt;&gt; 0)=0,"",VLOOKUP(Table1[[#This Row],[ĐIỂM HỆ 10]],data2!$A$1:$C$10,2,TRUE))</f>
        <v>B</v>
      </c>
      <c r="E55" s="3">
        <f>VLOOKUP(Table1[[#This Row],[ĐIỂM HỆ 10]],data2!$A$1:$C$10,3,TRUE)</f>
        <v>3</v>
      </c>
    </row>
    <row r="56" spans="1:5" x14ac:dyDescent="0.2">
      <c r="A56" s="2">
        <f>data1!J63</f>
        <v>0</v>
      </c>
      <c r="B56" s="2" t="str">
        <f>data1!L63</f>
        <v>Tiếng Anh Cơ bản 3 - Thực hành tổng hợp</v>
      </c>
      <c r="C56" s="3">
        <f>data1!I63</f>
        <v>6.2</v>
      </c>
      <c r="D56" s="1" t="str">
        <f>IF((Table1[[#This Row],[HỌC PHẦN]] &lt;&gt; 0)*(Table1[[#This Row],[ĐIỂM HỆ 10]] &lt;&gt; 0)=0,"",VLOOKUP(Table1[[#This Row],[ĐIỂM HỆ 10]],data2!$A$1:$C$10,2,TRUE))</f>
        <v>C</v>
      </c>
      <c r="E56" s="3">
        <f>VLOOKUP(Table1[[#This Row],[ĐIỂM HỆ 10]],data2!$A$1:$C$10,3,TRUE)</f>
        <v>2</v>
      </c>
    </row>
    <row r="57" spans="1:5" x14ac:dyDescent="0.2">
      <c r="A57" s="2">
        <f>data1!J64</f>
        <v>0</v>
      </c>
      <c r="B57" s="2" t="str">
        <f>data1!L64</f>
        <v>Tiếng Anh Cơ bản 3 - Viết</v>
      </c>
      <c r="C57" s="3">
        <f>data1!I64</f>
        <v>7.8</v>
      </c>
      <c r="D57" s="1" t="str">
        <f>IF((Table1[[#This Row],[HỌC PHẦN]] &lt;&gt; 0)*(Table1[[#This Row],[ĐIỂM HỆ 10]] &lt;&gt; 0)=0,"",VLOOKUP(Table1[[#This Row],[ĐIỂM HỆ 10]],data2!$A$1:$C$10,2,TRUE))</f>
        <v>B</v>
      </c>
      <c r="E57" s="3">
        <f>VLOOKUP(Table1[[#This Row],[ĐIỂM HỆ 10]],data2!$A$1:$C$10,3,TRUE)</f>
        <v>3</v>
      </c>
    </row>
    <row r="58" spans="1:5" x14ac:dyDescent="0.2">
      <c r="A58" s="2">
        <f>data1!J65</f>
        <v>0</v>
      </c>
      <c r="B58" s="2" t="str">
        <f>data1!L65</f>
        <v>Tiếng Anh Cơ bản 4 - Thực hành tổng hợp</v>
      </c>
      <c r="C58" s="3">
        <f>data1!I65</f>
        <v>5.4</v>
      </c>
      <c r="D58" s="1" t="str">
        <f>IF((Table1[[#This Row],[HỌC PHẦN]] &lt;&gt; 0)*(Table1[[#This Row],[ĐIỂM HỆ 10]] &lt;&gt; 0)=0,"",VLOOKUP(Table1[[#This Row],[ĐIỂM HỆ 10]],data2!$A$1:$C$10,2,TRUE))</f>
        <v>D+</v>
      </c>
      <c r="E58" s="3">
        <f>VLOOKUP(Table1[[#This Row],[ĐIỂM HỆ 10]],data2!$A$1:$C$10,3,TRUE)</f>
        <v>1.5</v>
      </c>
    </row>
    <row r="59" spans="1:5" x14ac:dyDescent="0.2">
      <c r="A59" s="2">
        <f>data1!J66</f>
        <v>0</v>
      </c>
      <c r="B59" s="2" t="str">
        <f>data1!L66</f>
        <v>Từ vựng học</v>
      </c>
      <c r="C59" s="3">
        <f>data1!I66</f>
        <v>0</v>
      </c>
      <c r="D59" s="1" t="str">
        <f>IF((Table1[[#This Row],[HỌC PHẦN]] &lt;&gt; 0)*(Table1[[#This Row],[ĐIỂM HỆ 10]] &lt;&gt; 0)=0,"",VLOOKUP(Table1[[#This Row],[ĐIỂM HỆ 10]],data2!$A$1:$C$10,2,TRUE))</f>
        <v/>
      </c>
      <c r="E59" s="3">
        <f>VLOOKUP(Table1[[#This Row],[ĐIỂM HỆ 10]],data2!$A$1:$C$10,3,TRUE)</f>
        <v>0</v>
      </c>
    </row>
    <row r="60" spans="1:5" x14ac:dyDescent="0.2">
      <c r="A60" s="2" t="str">
        <f>data1!J67</f>
        <v>        --&gt; Tổ hợp lựa chọn 1</v>
      </c>
      <c r="B60" s="2" t="str">
        <f>data1!L67</f>
        <v>Giao thoa văn hoá</v>
      </c>
      <c r="C60" s="3">
        <f>data1!I67</f>
        <v>0</v>
      </c>
      <c r="D60" s="1" t="str">
        <f>IF((Table1[[#This Row],[HỌC PHẦN]] &lt;&gt; 0)*(Table1[[#This Row],[ĐIỂM HỆ 10]] &lt;&gt; 0)=0,"",VLOOKUP(Table1[[#This Row],[ĐIỂM HỆ 10]],data2!$A$1:$C$10,2,TRUE))</f>
        <v/>
      </c>
      <c r="E60" s="3">
        <f>VLOOKUP(Table1[[#This Row],[ĐIỂM HỆ 10]],data2!$A$1:$C$10,3,TRUE)</f>
        <v>0</v>
      </c>
    </row>
    <row r="61" spans="1:5" x14ac:dyDescent="0.2">
      <c r="A61" s="2">
        <f>data1!J68</f>
        <v>0</v>
      </c>
      <c r="B61" s="2" t="str">
        <f>data1!L68</f>
        <v>Lịch sử văn minh thế giới</v>
      </c>
      <c r="C61" s="3">
        <f>data1!I68</f>
        <v>0</v>
      </c>
      <c r="D61" s="1" t="str">
        <f>IF((Table1[[#This Row],[HỌC PHẦN]] &lt;&gt; 0)*(Table1[[#This Row],[ĐIỂM HỆ 10]] &lt;&gt; 0)=0,"",VLOOKUP(Table1[[#This Row],[ĐIỂM HỆ 10]],data2!$A$1:$C$10,2,TRUE))</f>
        <v/>
      </c>
      <c r="E61" s="3">
        <f>VLOOKUP(Table1[[#This Row],[ĐIỂM HỆ 10]],data2!$A$1:$C$10,3,TRUE)</f>
        <v>0</v>
      </c>
    </row>
    <row r="62" spans="1:5" x14ac:dyDescent="0.2">
      <c r="A62" s="2" t="str">
        <f>data1!J69</f>
        <v>        --&gt; Tổ hợp lựa chọn 2</v>
      </c>
      <c r="B62" s="2" t="str">
        <f>data1!L69</f>
        <v>Phân tích diễn ngôn</v>
      </c>
      <c r="C62" s="3">
        <f>data1!I69</f>
        <v>0</v>
      </c>
      <c r="D62" s="1" t="str">
        <f>IF((Table1[[#This Row],[HỌC PHẦN]] &lt;&gt; 0)*(Table1[[#This Row],[ĐIỂM HỆ 10]] &lt;&gt; 0)=0,"",VLOOKUP(Table1[[#This Row],[ĐIỂM HỆ 10]],data2!$A$1:$C$10,2,TRUE))</f>
        <v/>
      </c>
      <c r="E62" s="3">
        <f>VLOOKUP(Table1[[#This Row],[ĐIỂM HỆ 10]],data2!$A$1:$C$10,3,TRUE)</f>
        <v>0</v>
      </c>
    </row>
    <row r="63" spans="1:5" x14ac:dyDescent="0.2">
      <c r="A63" s="2">
        <f>data1!J70</f>
        <v>0</v>
      </c>
      <c r="B63" s="2" t="str">
        <f>data1!L70</f>
        <v>Tiếng Việt  cở sở 2</v>
      </c>
      <c r="C63" s="3">
        <f>data1!I70</f>
        <v>0</v>
      </c>
      <c r="D63" s="1" t="str">
        <f>IF((Table1[[#This Row],[HỌC PHẦN]] &lt;&gt; 0)*(Table1[[#This Row],[ĐIỂM HỆ 10]] &lt;&gt; 0)=0,"",VLOOKUP(Table1[[#This Row],[ĐIỂM HỆ 10]],data2!$A$1:$C$10,2,TRUE))</f>
        <v/>
      </c>
      <c r="E63" s="3">
        <f>VLOOKUP(Table1[[#This Row],[ĐIỂM HỆ 10]],data2!$A$1:$C$10,3,TRUE)</f>
        <v>0</v>
      </c>
    </row>
    <row r="64" spans="1:5" x14ac:dyDescent="0.2">
      <c r="A64" s="2" t="str">
        <f>data1!J71</f>
        <v>    --&gt; Kiến thức chuyên ngành</v>
      </c>
      <c r="B64" s="2" t="str">
        <f>data1!L71</f>
        <v>Chuyên đề Giao tiếp Kinh doanh - E</v>
      </c>
      <c r="C64" s="3">
        <f>data1!I71</f>
        <v>0</v>
      </c>
      <c r="D64" s="1" t="str">
        <f>IF((Table1[[#This Row],[HỌC PHẦN]] &lt;&gt; 0)*(Table1[[#This Row],[ĐIỂM HỆ 10]] &lt;&gt; 0)=0,"",VLOOKUP(Table1[[#This Row],[ĐIỂM HỆ 10]],data2!$A$1:$C$10,2,TRUE))</f>
        <v/>
      </c>
      <c r="E64" s="3">
        <f>VLOOKUP(Table1[[#This Row],[ĐIỂM HỆ 10]],data2!$A$1:$C$10,3,TRUE)</f>
        <v>0</v>
      </c>
    </row>
    <row r="65" spans="1:5" x14ac:dyDescent="0.2">
      <c r="A65" s="2">
        <f>data1!J72</f>
        <v>0</v>
      </c>
      <c r="B65" s="2" t="str">
        <f>data1!L72</f>
        <v>Chuyên đề Kinh doanh Quốc tế - E</v>
      </c>
      <c r="C65" s="3">
        <f>data1!I72</f>
        <v>0</v>
      </c>
      <c r="D65" s="1" t="str">
        <f>IF((Table1[[#This Row],[HỌC PHẦN]] &lt;&gt; 0)*(Table1[[#This Row],[ĐIỂM HỆ 10]] &lt;&gt; 0)=0,"",VLOOKUP(Table1[[#This Row],[ĐIỂM HỆ 10]],data2!$A$1:$C$10,2,TRUE))</f>
        <v/>
      </c>
      <c r="E65" s="3">
        <f>VLOOKUP(Table1[[#This Row],[ĐIỂM HỆ 10]],data2!$A$1:$C$10,3,TRUE)</f>
        <v>0</v>
      </c>
    </row>
    <row r="66" spans="1:5" x14ac:dyDescent="0.2">
      <c r="A66" s="2">
        <f>data1!J73</f>
        <v>0</v>
      </c>
      <c r="B66" s="2" t="str">
        <f>data1!L73</f>
        <v>Chuyên đề Tài chính - Ngân hàng - E</v>
      </c>
      <c r="C66" s="3">
        <f>data1!I73</f>
        <v>0</v>
      </c>
      <c r="D66" s="1" t="str">
        <f>IF((Table1[[#This Row],[HỌC PHẦN]] &lt;&gt; 0)*(Table1[[#This Row],[ĐIỂM HỆ 10]] &lt;&gt; 0)=0,"",VLOOKUP(Table1[[#This Row],[ĐIỂM HỆ 10]],data2!$A$1:$C$10,2,TRUE))</f>
        <v/>
      </c>
      <c r="E66" s="3">
        <f>VLOOKUP(Table1[[#This Row],[ĐIỂM HỆ 10]],data2!$A$1:$C$10,3,TRUE)</f>
        <v>0</v>
      </c>
    </row>
    <row r="67" spans="1:5" x14ac:dyDescent="0.2">
      <c r="A67" s="2">
        <f>data1!J74</f>
        <v>0</v>
      </c>
      <c r="B67" s="2" t="str">
        <f>data1!L74</f>
        <v>Lý thuyết tài chính tiền tệ 1</v>
      </c>
      <c r="C67" s="3">
        <f>data1!I74</f>
        <v>0</v>
      </c>
      <c r="D67" s="1" t="str">
        <f>IF((Table1[[#This Row],[HỌC PHẦN]] &lt;&gt; 0)*(Table1[[#This Row],[ĐIỂM HỆ 10]] &lt;&gt; 0)=0,"",VLOOKUP(Table1[[#This Row],[ĐIỂM HỆ 10]],data2!$A$1:$C$10,2,TRUE))</f>
        <v/>
      </c>
      <c r="E67" s="3">
        <f>VLOOKUP(Table1[[#This Row],[ĐIỂM HỆ 10]],data2!$A$1:$C$10,3,TRUE)</f>
        <v>0</v>
      </c>
    </row>
    <row r="68" spans="1:5" x14ac:dyDescent="0.2">
      <c r="A68" s="2">
        <f>data1!J75</f>
        <v>0</v>
      </c>
      <c r="B68" s="2" t="str">
        <f>data1!L75</f>
        <v>Marketing căn bản - E</v>
      </c>
      <c r="C68" s="3">
        <f>data1!I75</f>
        <v>0</v>
      </c>
      <c r="D68" s="1" t="str">
        <f>IF((Table1[[#This Row],[HỌC PHẦN]] &lt;&gt; 0)*(Table1[[#This Row],[ĐIỂM HỆ 10]] &lt;&gt; 0)=0,"",VLOOKUP(Table1[[#This Row],[ĐIỂM HỆ 10]],data2!$A$1:$C$10,2,TRUE))</f>
        <v/>
      </c>
      <c r="E68" s="3">
        <f>VLOOKUP(Table1[[#This Row],[ĐIỂM HỆ 10]],data2!$A$1:$C$10,3,TRUE)</f>
        <v>0</v>
      </c>
    </row>
    <row r="69" spans="1:5" x14ac:dyDescent="0.2">
      <c r="A69" s="2">
        <f>data1!J76</f>
        <v>0</v>
      </c>
      <c r="B69" s="2" t="str">
        <f>data1!L76</f>
        <v>Nguyên lý kế toán</v>
      </c>
      <c r="C69" s="3">
        <f>data1!I76</f>
        <v>0</v>
      </c>
      <c r="D69" s="1" t="str">
        <f>IF((Table1[[#This Row],[HỌC PHẦN]] &lt;&gt; 0)*(Table1[[#This Row],[ĐIỂM HỆ 10]] &lt;&gt; 0)=0,"",VLOOKUP(Table1[[#This Row],[ĐIỂM HỆ 10]],data2!$A$1:$C$10,2,TRUE))</f>
        <v/>
      </c>
      <c r="E69" s="3">
        <f>VLOOKUP(Table1[[#This Row],[ĐIỂM HỆ 10]],data2!$A$1:$C$10,3,TRUE)</f>
        <v>0</v>
      </c>
    </row>
    <row r="70" spans="1:5" x14ac:dyDescent="0.2">
      <c r="A70" s="2">
        <f>data1!J77</f>
        <v>0</v>
      </c>
      <c r="B70" s="2" t="str">
        <f>data1!L77</f>
        <v>Thực hành Biên dịch 1</v>
      </c>
      <c r="C70" s="3">
        <f>data1!I77</f>
        <v>0</v>
      </c>
      <c r="D70" s="1" t="str">
        <f>IF((Table1[[#This Row],[HỌC PHẦN]] &lt;&gt; 0)*(Table1[[#This Row],[ĐIỂM HỆ 10]] &lt;&gt; 0)=0,"",VLOOKUP(Table1[[#This Row],[ĐIỂM HỆ 10]],data2!$A$1:$C$10,2,TRUE))</f>
        <v/>
      </c>
      <c r="E70" s="3">
        <f>VLOOKUP(Table1[[#This Row],[ĐIỂM HỆ 10]],data2!$A$1:$C$10,3,TRUE)</f>
        <v>0</v>
      </c>
    </row>
    <row r="71" spans="1:5" x14ac:dyDescent="0.2">
      <c r="A71" s="2">
        <f>data1!J78</f>
        <v>0</v>
      </c>
      <c r="B71" s="2" t="str">
        <f>data1!L78</f>
        <v>Thực hành Biên dịch 2</v>
      </c>
      <c r="C71" s="3">
        <f>data1!I78</f>
        <v>0</v>
      </c>
      <c r="D71" s="1" t="str">
        <f>IF((Table1[[#This Row],[HỌC PHẦN]] &lt;&gt; 0)*(Table1[[#This Row],[ĐIỂM HỆ 10]] &lt;&gt; 0)=0,"",VLOOKUP(Table1[[#This Row],[ĐIỂM HỆ 10]],data2!$A$1:$C$10,2,TRUE))</f>
        <v/>
      </c>
      <c r="E71" s="3">
        <f>VLOOKUP(Table1[[#This Row],[ĐIỂM HỆ 10]],data2!$A$1:$C$10,3,TRUE)</f>
        <v>0</v>
      </c>
    </row>
    <row r="72" spans="1:5" x14ac:dyDescent="0.2">
      <c r="A72" s="2">
        <f>data1!J79</f>
        <v>0</v>
      </c>
      <c r="B72" s="2" t="str">
        <f>data1!L79</f>
        <v>Thực hành Phiên dịch 1</v>
      </c>
      <c r="C72" s="3">
        <f>data1!I79</f>
        <v>0</v>
      </c>
      <c r="D72" s="1" t="str">
        <f>IF((Table1[[#This Row],[HỌC PHẦN]] &lt;&gt; 0)*(Table1[[#This Row],[ĐIỂM HỆ 10]] &lt;&gt; 0)=0,"",VLOOKUP(Table1[[#This Row],[ĐIỂM HỆ 10]],data2!$A$1:$C$10,2,TRUE))</f>
        <v/>
      </c>
      <c r="E72" s="3">
        <f>VLOOKUP(Table1[[#This Row],[ĐIỂM HỆ 10]],data2!$A$1:$C$10,3,TRUE)</f>
        <v>0</v>
      </c>
    </row>
    <row r="73" spans="1:5" x14ac:dyDescent="0.2">
      <c r="A73" s="2">
        <f>data1!J80</f>
        <v>0</v>
      </c>
      <c r="B73" s="2" t="str">
        <f>data1!L80</f>
        <v>Thực hành Phiên dịch 2</v>
      </c>
      <c r="C73" s="3">
        <f>data1!I80</f>
        <v>0</v>
      </c>
      <c r="D73" s="1" t="str">
        <f>IF((Table1[[#This Row],[HỌC PHẦN]] &lt;&gt; 0)*(Table1[[#This Row],[ĐIỂM HỆ 10]] &lt;&gt; 0)=0,"",VLOOKUP(Table1[[#This Row],[ĐIỂM HỆ 10]],data2!$A$1:$C$10,2,TRUE))</f>
        <v/>
      </c>
      <c r="E73" s="3">
        <f>VLOOKUP(Table1[[#This Row],[ĐIỂM HỆ 10]],data2!$A$1:$C$10,3,TRUE)</f>
        <v>0</v>
      </c>
    </row>
    <row r="74" spans="1:5" x14ac:dyDescent="0.2">
      <c r="A74" s="2">
        <f>data1!J81</f>
        <v>0</v>
      </c>
      <c r="B74" s="2" t="str">
        <f>data1!L81</f>
        <v>Tiếng Anh Học thuật - Đọc - Viết</v>
      </c>
      <c r="C74" s="3">
        <f>data1!I81</f>
        <v>0</v>
      </c>
      <c r="D74" s="1" t="str">
        <f>IF((Table1[[#This Row],[HỌC PHẦN]] &lt;&gt; 0)*(Table1[[#This Row],[ĐIỂM HỆ 10]] &lt;&gt; 0)=0,"",VLOOKUP(Table1[[#This Row],[ĐIỂM HỆ 10]],data2!$A$1:$C$10,2,TRUE))</f>
        <v/>
      </c>
      <c r="E74" s="3">
        <f>VLOOKUP(Table1[[#This Row],[ĐIỂM HỆ 10]],data2!$A$1:$C$10,3,TRUE)</f>
        <v>0</v>
      </c>
    </row>
    <row r="75" spans="1:5" x14ac:dyDescent="0.2">
      <c r="A75" s="2">
        <f>data1!J82</f>
        <v>0</v>
      </c>
      <c r="B75" s="2" t="str">
        <f>data1!L82</f>
        <v>Tiếng Anh Học thuật - Nghe - Nói</v>
      </c>
      <c r="C75" s="3">
        <f>data1!I82</f>
        <v>0</v>
      </c>
      <c r="D75" s="1" t="str">
        <f>IF((Table1[[#This Row],[HỌC PHẦN]] &lt;&gt; 0)*(Table1[[#This Row],[ĐIỂM HỆ 10]] &lt;&gt; 0)=0,"",VLOOKUP(Table1[[#This Row],[ĐIỂM HỆ 10]],data2!$A$1:$C$10,2,TRUE))</f>
        <v/>
      </c>
      <c r="E75" s="3">
        <f>VLOOKUP(Table1[[#This Row],[ĐIỂM HỆ 10]],data2!$A$1:$C$10,3,TRUE)</f>
        <v>0</v>
      </c>
    </row>
    <row r="76" spans="1:5" x14ac:dyDescent="0.2">
      <c r="A76" s="2" t="str">
        <f>data1!J83</f>
        <v>        --&gt; Tổ hợp lựa chọn 3</v>
      </c>
      <c r="B76" s="2" t="str">
        <f>data1!L83</f>
        <v>Ngữ pháp 2</v>
      </c>
      <c r="C76" s="3">
        <f>data1!I83</f>
        <v>0</v>
      </c>
      <c r="D76" s="1" t="str">
        <f>IF((Table1[[#This Row],[HỌC PHẦN]] &lt;&gt; 0)*(Table1[[#This Row],[ĐIỂM HỆ 10]] &lt;&gt; 0)=0,"",VLOOKUP(Table1[[#This Row],[ĐIỂM HỆ 10]],data2!$A$1:$C$10,2,TRUE))</f>
        <v/>
      </c>
      <c r="E76" s="3">
        <f>VLOOKUP(Table1[[#This Row],[ĐIỂM HỆ 10]],data2!$A$1:$C$10,3,TRUE)</f>
        <v>0</v>
      </c>
    </row>
    <row r="77" spans="1:5" x14ac:dyDescent="0.2">
      <c r="A77" s="2">
        <f>data1!J84</f>
        <v>0</v>
      </c>
      <c r="B77" s="2" t="str">
        <f>data1!L84</f>
        <v>Thực hành Biên dịch 3</v>
      </c>
      <c r="C77" s="3">
        <f>data1!I84</f>
        <v>0</v>
      </c>
      <c r="D77" s="1" t="str">
        <f>IF((Table1[[#This Row],[HỌC PHẦN]] &lt;&gt; 0)*(Table1[[#This Row],[ĐIỂM HỆ 10]] &lt;&gt; 0)=0,"",VLOOKUP(Table1[[#This Row],[ĐIỂM HỆ 10]],data2!$A$1:$C$10,2,TRUE))</f>
        <v/>
      </c>
      <c r="E77" s="3">
        <f>VLOOKUP(Table1[[#This Row],[ĐIỂM HỆ 10]],data2!$A$1:$C$10,3,TRUE)</f>
        <v>0</v>
      </c>
    </row>
    <row r="78" spans="1:5" x14ac:dyDescent="0.2">
      <c r="A78" s="2" t="str">
        <f>data1!J85</f>
        <v>        --&gt; Tổ hợp lựa chọn 4</v>
      </c>
      <c r="B78" s="2" t="str">
        <f>data1!L85</f>
        <v>Thực hành Phiên dịch 3</v>
      </c>
      <c r="C78" s="3">
        <f>data1!I85</f>
        <v>0</v>
      </c>
      <c r="D78" s="1" t="str">
        <f>IF((Table1[[#This Row],[HỌC PHẦN]] &lt;&gt; 0)*(Table1[[#This Row],[ĐIỂM HỆ 10]] &lt;&gt; 0)=0,"",VLOOKUP(Table1[[#This Row],[ĐIỂM HỆ 10]],data2!$A$1:$C$10,2,TRUE))</f>
        <v/>
      </c>
      <c r="E78" s="3">
        <f>VLOOKUP(Table1[[#This Row],[ĐIỂM HỆ 10]],data2!$A$1:$C$10,3,TRUE)</f>
        <v>0</v>
      </c>
    </row>
    <row r="79" spans="1:5" x14ac:dyDescent="0.2">
      <c r="A79" s="2">
        <f>data1!J86</f>
        <v>0</v>
      </c>
      <c r="B79" s="2" t="str">
        <f>data1!L86</f>
        <v>Văn hóa Anh - Mỹ</v>
      </c>
      <c r="C79" s="3">
        <f>data1!I86</f>
        <v>0</v>
      </c>
      <c r="D79" s="1" t="str">
        <f>IF((Table1[[#This Row],[HỌC PHẦN]] &lt;&gt; 0)*(Table1[[#This Row],[ĐIỂM HỆ 10]] &lt;&gt; 0)=0,"",VLOOKUP(Table1[[#This Row],[ĐIỂM HỆ 10]],data2!$A$1:$C$10,2,TRUE))</f>
        <v/>
      </c>
      <c r="E79" s="3">
        <f>VLOOKUP(Table1[[#This Row],[ĐIỂM HỆ 10]],data2!$A$1:$C$10,3,TRUE)</f>
        <v>0</v>
      </c>
    </row>
    <row r="80" spans="1:5" x14ac:dyDescent="0.2">
      <c r="A80" s="2" t="str">
        <f>data1!J87</f>
        <v>        --&gt; Tổ hợp lựa chọn 5</v>
      </c>
      <c r="B80" s="2" t="str">
        <f>data1!L87</f>
        <v>Quản trị nhân lực</v>
      </c>
      <c r="C80" s="3">
        <f>data1!I87</f>
        <v>0</v>
      </c>
      <c r="D80" s="1" t="str">
        <f>IF((Table1[[#This Row],[HỌC PHẦN]] &lt;&gt; 0)*(Table1[[#This Row],[ĐIỂM HỆ 10]] &lt;&gt; 0)=0,"",VLOOKUP(Table1[[#This Row],[ĐIỂM HỆ 10]],data2!$A$1:$C$10,2,TRUE))</f>
        <v/>
      </c>
      <c r="E80" s="3">
        <f>VLOOKUP(Table1[[#This Row],[ĐIỂM HỆ 10]],data2!$A$1:$C$10,3,TRUE)</f>
        <v>0</v>
      </c>
    </row>
    <row r="81" spans="1:5" x14ac:dyDescent="0.2">
      <c r="A81" s="2">
        <f>data1!J88</f>
        <v>0</v>
      </c>
      <c r="B81" s="2" t="str">
        <f>data1!L88</f>
        <v>Xã hội học</v>
      </c>
      <c r="C81" s="3">
        <f>data1!I88</f>
        <v>9.1</v>
      </c>
      <c r="D81" s="1" t="str">
        <f>IF((Table1[[#This Row],[HỌC PHẦN]] &lt;&gt; 0)*(Table1[[#This Row],[ĐIỂM HỆ 10]] &lt;&gt; 0)=0,"",VLOOKUP(Table1[[#This Row],[ĐIỂM HỆ 10]],data2!$A$1:$C$10,2,TRUE))</f>
        <v>A+</v>
      </c>
      <c r="E81" s="3">
        <f>VLOOKUP(Table1[[#This Row],[ĐIỂM HỆ 10]],data2!$A$1:$C$10,3,TRUE)</f>
        <v>4</v>
      </c>
    </row>
    <row r="82" spans="1:5" x14ac:dyDescent="0.2">
      <c r="A82" s="2" t="str">
        <f>data1!J89</f>
        <v>        --&gt; Tổ hợp lựa chọn 6</v>
      </c>
      <c r="B82" s="2" t="str">
        <f>data1!L89</f>
        <v>Quản trị tài chính</v>
      </c>
      <c r="C82" s="3">
        <f>data1!I89</f>
        <v>0</v>
      </c>
      <c r="D82" s="1" t="str">
        <f>IF((Table1[[#This Row],[HỌC PHẦN]] &lt;&gt; 0)*(Table1[[#This Row],[ĐIỂM HỆ 10]] &lt;&gt; 0)=0,"",VLOOKUP(Table1[[#This Row],[ĐIỂM HỆ 10]],data2!$A$1:$C$10,2,TRUE))</f>
        <v/>
      </c>
      <c r="E82" s="3">
        <f>VLOOKUP(Table1[[#This Row],[ĐIỂM HỆ 10]],data2!$A$1:$C$10,3,TRUE)</f>
        <v>0</v>
      </c>
    </row>
    <row r="83" spans="1:5" x14ac:dyDescent="0.2">
      <c r="A83" s="2">
        <f>data1!J90</f>
        <v>0</v>
      </c>
      <c r="B83" s="2" t="str">
        <f>data1!L90</f>
        <v>Thống kê kinh doanh</v>
      </c>
      <c r="C83" s="3">
        <f>data1!I90</f>
        <v>0</v>
      </c>
      <c r="D83" s="1" t="str">
        <f>IF((Table1[[#This Row],[HỌC PHẦN]] &lt;&gt; 0)*(Table1[[#This Row],[ĐIỂM HỆ 10]] &lt;&gt; 0)=0,"",VLOOKUP(Table1[[#This Row],[ĐIỂM HỆ 10]],data2!$A$1:$C$10,2,TRUE))</f>
        <v/>
      </c>
      <c r="E83" s="3">
        <f>VLOOKUP(Table1[[#This Row],[ĐIỂM HỆ 10]],data2!$A$1:$C$10,3,TRUE)</f>
        <v>0</v>
      </c>
    </row>
    <row r="84" spans="1:5" x14ac:dyDescent="0.2">
      <c r="A84" s="2" t="str">
        <f>data1!J91</f>
        <v>CHUYÊN ĐỀ THỰC TẬP</v>
      </c>
      <c r="B84" s="2" t="str">
        <f>data1!L91</f>
        <v>Chuyên đề thực tập - Tiếng Anh thương mại</v>
      </c>
      <c r="C84" s="3">
        <f>data1!I91</f>
        <v>0</v>
      </c>
      <c r="D84" s="1" t="str">
        <f>IF((Table1[[#This Row],[HỌC PHẦN]] &lt;&gt; 0)*(Table1[[#This Row],[ĐIỂM HỆ 10]] &lt;&gt; 0)=0,"",VLOOKUP(Table1[[#This Row],[ĐIỂM HỆ 10]],data2!$A$1:$C$10,2,TRUE))</f>
        <v/>
      </c>
      <c r="E84" s="3">
        <f>VLOOKUP(Table1[[#This Row],[ĐIỂM HỆ 10]],data2!$A$1:$C$10,3,TRUE)</f>
        <v>0</v>
      </c>
    </row>
    <row r="85" spans="1:5" x14ac:dyDescent="0.2">
      <c r="A85" s="2">
        <f>data1!J92</f>
        <v>0</v>
      </c>
      <c r="B85" s="2">
        <f>data1!L92</f>
        <v>0</v>
      </c>
      <c r="C85" s="3">
        <f>data1!I92</f>
        <v>0</v>
      </c>
      <c r="D85" s="1" t="str">
        <f>IF((Table1[[#This Row],[HỌC PHẦN]] &lt;&gt; 0)*(Table1[[#This Row],[ĐIỂM HỆ 10]] &lt;&gt; 0)=0,"",VLOOKUP(Table1[[#This Row],[ĐIỂM HỆ 10]],data2!$A$1:$C$10,2,TRUE))</f>
        <v/>
      </c>
      <c r="E85" s="3">
        <f>VLOOKUP(Table1[[#This Row],[ĐIỂM HỆ 10]],data2!$A$1:$C$10,3,TRUE)</f>
        <v>0</v>
      </c>
    </row>
    <row r="86" spans="1:5" x14ac:dyDescent="0.2">
      <c r="A86" s="2">
        <f>data1!J93</f>
        <v>0</v>
      </c>
      <c r="B86" s="2">
        <f>data1!L93</f>
        <v>0</v>
      </c>
      <c r="C86" s="3">
        <f>data1!I93</f>
        <v>0</v>
      </c>
      <c r="D86" s="1" t="str">
        <f>IF((Table1[[#This Row],[HỌC PHẦN]] &lt;&gt; 0)*(Table1[[#This Row],[ĐIỂM HỆ 10]] &lt;&gt; 0)=0,"",VLOOKUP(Table1[[#This Row],[ĐIỂM HỆ 10]],data2!$A$1:$C$10,2,TRUE))</f>
        <v/>
      </c>
      <c r="E86" s="3">
        <f>VLOOKUP(Table1[[#This Row],[ĐIỂM HỆ 10]],data2!$A$1:$C$10,3,TRUE)</f>
        <v>0</v>
      </c>
    </row>
    <row r="87" spans="1:5" x14ac:dyDescent="0.2">
      <c r="A87" s="2">
        <f>data1!J94</f>
        <v>0</v>
      </c>
      <c r="B87" s="2">
        <f>data1!L94</f>
        <v>0</v>
      </c>
      <c r="C87" s="3">
        <f>data1!I94</f>
        <v>0</v>
      </c>
      <c r="D87" s="1" t="str">
        <f>IF((Table1[[#This Row],[HỌC PHẦN]] &lt;&gt; 0)*(Table1[[#This Row],[ĐIỂM HỆ 10]] &lt;&gt; 0)=0,"",VLOOKUP(Table1[[#This Row],[ĐIỂM HỆ 10]],data2!$A$1:$C$10,2,TRUE))</f>
        <v/>
      </c>
      <c r="E87" s="3">
        <f>VLOOKUP(Table1[[#This Row],[ĐIỂM HỆ 10]],data2!$A$1:$C$10,3,TRUE)</f>
        <v>0</v>
      </c>
    </row>
    <row r="88" spans="1:5" x14ac:dyDescent="0.2">
      <c r="A88" s="2">
        <f>data1!J95</f>
        <v>0</v>
      </c>
      <c r="B88" s="2">
        <f>data1!L95</f>
        <v>0</v>
      </c>
      <c r="C88" s="3">
        <f>data1!I95</f>
        <v>0</v>
      </c>
      <c r="D88" s="1" t="str">
        <f>IF((Table1[[#This Row],[HỌC PHẦN]] &lt;&gt; 0)*(Table1[[#This Row],[ĐIỂM HỆ 10]] &lt;&gt; 0)=0,"",VLOOKUP(Table1[[#This Row],[ĐIỂM HỆ 10]],data2!$A$1:$C$10,2,TRUE))</f>
        <v/>
      </c>
      <c r="E88" s="3">
        <f>VLOOKUP(Table1[[#This Row],[ĐIỂM HỆ 10]],data2!$A$1:$C$10,3,TRUE)</f>
        <v>0</v>
      </c>
    </row>
    <row r="89" spans="1:5" x14ac:dyDescent="0.2">
      <c r="A89" s="2">
        <f>data1!J96</f>
        <v>0</v>
      </c>
      <c r="B89" s="2">
        <f>data1!L96</f>
        <v>0</v>
      </c>
      <c r="C89" s="3">
        <f>data1!I96</f>
        <v>0</v>
      </c>
      <c r="D89" s="1" t="str">
        <f>IF((Table1[[#This Row],[HỌC PHẦN]] &lt;&gt; 0)*(Table1[[#This Row],[ĐIỂM HỆ 10]] &lt;&gt; 0)=0,"",VLOOKUP(Table1[[#This Row],[ĐIỂM HỆ 10]],data2!$A$1:$C$10,2,TRUE))</f>
        <v/>
      </c>
      <c r="E89" s="3">
        <f>VLOOKUP(Table1[[#This Row],[ĐIỂM HỆ 10]],data2!$A$1:$C$10,3,TRUE)</f>
        <v>0</v>
      </c>
    </row>
    <row r="90" spans="1:5" x14ac:dyDescent="0.2">
      <c r="A90" s="2">
        <f>data1!J97</f>
        <v>0</v>
      </c>
      <c r="B90" s="2">
        <f>data1!L97</f>
        <v>0</v>
      </c>
      <c r="C90" s="3">
        <f>data1!I97</f>
        <v>0</v>
      </c>
      <c r="D90" s="1" t="str">
        <f>IF((Table1[[#This Row],[HỌC PHẦN]] &lt;&gt; 0)*(Table1[[#This Row],[ĐIỂM HỆ 10]] &lt;&gt; 0)=0,"",VLOOKUP(Table1[[#This Row],[ĐIỂM HỆ 10]],data2!$A$1:$C$10,2,TRUE))</f>
        <v/>
      </c>
      <c r="E90" s="3">
        <f>VLOOKUP(Table1[[#This Row],[ĐIỂM HỆ 10]],data2!$A$1:$C$10,3,TRUE)</f>
        <v>0</v>
      </c>
    </row>
    <row r="91" spans="1:5" x14ac:dyDescent="0.2">
      <c r="A91" s="2">
        <f>data1!J98</f>
        <v>0</v>
      </c>
      <c r="B91" s="2">
        <f>data1!L98</f>
        <v>0</v>
      </c>
      <c r="C91" s="3">
        <f>data1!I98</f>
        <v>0</v>
      </c>
      <c r="D91" s="1" t="str">
        <f>IF((Table1[[#This Row],[HỌC PHẦN]] &lt;&gt; 0)*(Table1[[#This Row],[ĐIỂM HỆ 10]] &lt;&gt; 0)=0,"",VLOOKUP(Table1[[#This Row],[ĐIỂM HỆ 10]],data2!$A$1:$C$10,2,TRUE))</f>
        <v/>
      </c>
      <c r="E91" s="3">
        <f>VLOOKUP(Table1[[#This Row],[ĐIỂM HỆ 10]],data2!$A$1:$C$10,3,TRUE)</f>
        <v>0</v>
      </c>
    </row>
    <row r="92" spans="1:5" x14ac:dyDescent="0.2">
      <c r="A92" s="2">
        <f>data1!J99</f>
        <v>0</v>
      </c>
      <c r="B92" s="2">
        <f>data1!L99</f>
        <v>0</v>
      </c>
      <c r="C92" s="3">
        <f>data1!I99</f>
        <v>0</v>
      </c>
      <c r="D92" s="1" t="str">
        <f>IF((Table1[[#This Row],[HỌC PHẦN]] &lt;&gt; 0)*(Table1[[#This Row],[ĐIỂM HỆ 10]] &lt;&gt; 0)=0,"",VLOOKUP(Table1[[#This Row],[ĐIỂM HỆ 10]],data2!$A$1:$C$10,2,TRUE))</f>
        <v/>
      </c>
      <c r="E92" s="3">
        <f>VLOOKUP(Table1[[#This Row],[ĐIỂM HỆ 10]],data2!$A$1:$C$10,3,TRUE)</f>
        <v>0</v>
      </c>
    </row>
    <row r="93" spans="1:5" x14ac:dyDescent="0.2">
      <c r="A93" s="2">
        <f>data1!J100</f>
        <v>0</v>
      </c>
      <c r="B93" s="2">
        <f>data1!L100</f>
        <v>0</v>
      </c>
      <c r="C93" s="3">
        <f>data1!I100</f>
        <v>0</v>
      </c>
      <c r="D93" s="1" t="str">
        <f>IF((Table1[[#This Row],[HỌC PHẦN]] &lt;&gt; 0)*(Table1[[#This Row],[ĐIỂM HỆ 10]] &lt;&gt; 0)=0,"",VLOOKUP(Table1[[#This Row],[ĐIỂM HỆ 10]],data2!$A$1:$C$10,2,TRUE))</f>
        <v/>
      </c>
      <c r="E93" s="3">
        <f>VLOOKUP(Table1[[#This Row],[ĐIỂM HỆ 10]],data2!$A$1:$C$10,3,TRUE)</f>
        <v>0</v>
      </c>
    </row>
    <row r="94" spans="1:5" x14ac:dyDescent="0.2">
      <c r="A94" s="2">
        <f>data1!J101</f>
        <v>0</v>
      </c>
      <c r="B94" s="2">
        <f>data1!L101</f>
        <v>0</v>
      </c>
      <c r="C94" s="3">
        <f>data1!I101</f>
        <v>0</v>
      </c>
      <c r="D94" s="1" t="str">
        <f>IF((Table1[[#This Row],[HỌC PHẦN]] &lt;&gt; 0)*(Table1[[#This Row],[ĐIỂM HỆ 10]] &lt;&gt; 0)=0,"",VLOOKUP(Table1[[#This Row],[ĐIỂM HỆ 10]],data2!$A$1:$C$10,2,TRUE))</f>
        <v/>
      </c>
      <c r="E94" s="3">
        <f>VLOOKUP(Table1[[#This Row],[ĐIỂM HỆ 10]],data2!$A$1:$C$10,3,TRUE)</f>
        <v>0</v>
      </c>
    </row>
    <row r="95" spans="1:5" x14ac:dyDescent="0.2">
      <c r="A95" s="2">
        <f>data1!J102</f>
        <v>0</v>
      </c>
      <c r="B95" s="2">
        <f>data1!L102</f>
        <v>0</v>
      </c>
      <c r="C95" s="3">
        <f>data1!I102</f>
        <v>0</v>
      </c>
      <c r="D95" s="1" t="str">
        <f>IF((Table1[[#This Row],[HỌC PHẦN]] &lt;&gt; 0)*(Table1[[#This Row],[ĐIỂM HỆ 10]] &lt;&gt; 0)=0,"",VLOOKUP(Table1[[#This Row],[ĐIỂM HỆ 10]],data2!$A$1:$C$10,2,TRUE))</f>
        <v/>
      </c>
      <c r="E95" s="3">
        <f>VLOOKUP(Table1[[#This Row],[ĐIỂM HỆ 10]],data2!$A$1:$C$10,3,TRUE)</f>
        <v>0</v>
      </c>
    </row>
    <row r="96" spans="1:5" x14ac:dyDescent="0.2">
      <c r="A96" s="2">
        <f>data1!J103</f>
        <v>0</v>
      </c>
      <c r="B96" s="2">
        <f>data1!L103</f>
        <v>0</v>
      </c>
      <c r="C96" s="3">
        <f>data1!I103</f>
        <v>0</v>
      </c>
      <c r="D96" s="1" t="str">
        <f>IF((Table1[[#This Row],[HỌC PHẦN]] &lt;&gt; 0)*(Table1[[#This Row],[ĐIỂM HỆ 10]] &lt;&gt; 0)=0,"",VLOOKUP(Table1[[#This Row],[ĐIỂM HỆ 10]],data2!$A$1:$C$10,2,TRUE))</f>
        <v/>
      </c>
      <c r="E96" s="3">
        <f>VLOOKUP(Table1[[#This Row],[ĐIỂM HỆ 10]],data2!$A$1:$C$10,3,TRUE)</f>
        <v>0</v>
      </c>
    </row>
    <row r="97" spans="1:5" x14ac:dyDescent="0.2">
      <c r="A97" s="2">
        <f>data1!J104</f>
        <v>0</v>
      </c>
      <c r="B97" s="2">
        <f>data1!L104</f>
        <v>0</v>
      </c>
      <c r="C97" s="3">
        <f>data1!I104</f>
        <v>0</v>
      </c>
      <c r="D97" s="1" t="str">
        <f>IF((Table1[[#This Row],[HỌC PHẦN]] &lt;&gt; 0)*(Table1[[#This Row],[ĐIỂM HỆ 10]] &lt;&gt; 0)=0,"",VLOOKUP(Table1[[#This Row],[ĐIỂM HỆ 10]],data2!$A$1:$C$10,2,TRUE))</f>
        <v/>
      </c>
      <c r="E97" s="3">
        <f>VLOOKUP(Table1[[#This Row],[ĐIỂM HỆ 10]],data2!$A$1:$C$10,3,TRUE)</f>
        <v>0</v>
      </c>
    </row>
    <row r="98" spans="1:5" x14ac:dyDescent="0.2">
      <c r="A98" s="2">
        <f>data1!J105</f>
        <v>0</v>
      </c>
      <c r="B98" s="2">
        <f>data1!L105</f>
        <v>0</v>
      </c>
      <c r="C98" s="3">
        <f>data1!I105</f>
        <v>0</v>
      </c>
      <c r="D98" s="1" t="str">
        <f>IF((Table1[[#This Row],[HỌC PHẦN]] &lt;&gt; 0)*(Table1[[#This Row],[ĐIỂM HỆ 10]] &lt;&gt; 0)=0,"",VLOOKUP(Table1[[#This Row],[ĐIỂM HỆ 10]],data2!$A$1:$C$10,2,TRUE))</f>
        <v/>
      </c>
      <c r="E98" s="3">
        <f>VLOOKUP(Table1[[#This Row],[ĐIỂM HỆ 10]],data2!$A$1:$C$10,3,TRUE)</f>
        <v>0</v>
      </c>
    </row>
    <row r="99" spans="1:5" x14ac:dyDescent="0.2">
      <c r="A99" s="2">
        <f>data1!J106</f>
        <v>0</v>
      </c>
      <c r="B99" s="2">
        <f>data1!L106</f>
        <v>0</v>
      </c>
      <c r="C99" s="3">
        <f>data1!I106</f>
        <v>0</v>
      </c>
      <c r="D99" s="1" t="str">
        <f>IF((Table1[[#This Row],[HỌC PHẦN]] &lt;&gt; 0)*(Table1[[#This Row],[ĐIỂM HỆ 10]] &lt;&gt; 0)=0,"",VLOOKUP(Table1[[#This Row],[ĐIỂM HỆ 10]],data2!$A$1:$C$10,2,TRUE))</f>
        <v/>
      </c>
      <c r="E99" s="3">
        <f>VLOOKUP(Table1[[#This Row],[ĐIỂM HỆ 10]],data2!$A$1:$C$10,3,TRUE)</f>
        <v>0</v>
      </c>
    </row>
    <row r="100" spans="1:5" x14ac:dyDescent="0.2">
      <c r="A100" s="2">
        <f>data1!J107</f>
        <v>0</v>
      </c>
      <c r="B100" s="2">
        <f>data1!L107</f>
        <v>0</v>
      </c>
      <c r="C100" s="3">
        <f>data1!I107</f>
        <v>0</v>
      </c>
      <c r="D100" s="1" t="str">
        <f>IF((Table1[[#This Row],[HỌC PHẦN]] &lt;&gt; 0)*(Table1[[#This Row],[ĐIỂM HỆ 10]] &lt;&gt; 0)=0,"",VLOOKUP(Table1[[#This Row],[ĐIỂM HỆ 10]],data2!$A$1:$C$10,2,TRUE))</f>
        <v/>
      </c>
      <c r="E100" s="3">
        <f>VLOOKUP(Table1[[#This Row],[ĐIỂM HỆ 10]],data2!$A$1:$C$10,3,TRUE)</f>
        <v>0</v>
      </c>
    </row>
    <row r="101" spans="1:5" x14ac:dyDescent="0.2">
      <c r="A101" s="2">
        <f>data1!J108</f>
        <v>0</v>
      </c>
      <c r="B101" s="2">
        <f>data1!L108</f>
        <v>0</v>
      </c>
      <c r="C101" s="3">
        <f>data1!I108</f>
        <v>0</v>
      </c>
      <c r="D101" s="1" t="str">
        <f>IF((Table1[[#This Row],[HỌC PHẦN]] &lt;&gt; 0)*(Table1[[#This Row],[ĐIỂM HỆ 10]] &lt;&gt; 0)=0,"",VLOOKUP(Table1[[#This Row],[ĐIỂM HỆ 10]],data2!$A$1:$C$10,2,TRUE))</f>
        <v/>
      </c>
      <c r="E101" s="3">
        <f>VLOOKUP(Table1[[#This Row],[ĐIỂM HỆ 10]],data2!$A$1:$C$10,3,TRUE)</f>
        <v>0</v>
      </c>
    </row>
    <row r="102" spans="1:5" x14ac:dyDescent="0.2">
      <c r="A102" s="2">
        <f>data1!J109</f>
        <v>0</v>
      </c>
      <c r="B102" s="2">
        <f>data1!L109</f>
        <v>0</v>
      </c>
      <c r="C102" s="3">
        <f>data1!I109</f>
        <v>0</v>
      </c>
      <c r="D102" s="1" t="str">
        <f>IF((Table1[[#This Row],[HỌC PHẦN]] &lt;&gt; 0)*(Table1[[#This Row],[ĐIỂM HỆ 10]] &lt;&gt; 0)=0,"",VLOOKUP(Table1[[#This Row],[ĐIỂM HỆ 10]],data2!$A$1:$C$10,2,TRUE))</f>
        <v/>
      </c>
      <c r="E102" s="3">
        <f>VLOOKUP(Table1[[#This Row],[ĐIỂM HỆ 10]],data2!$A$1:$C$10,3,TRUE)</f>
        <v>0</v>
      </c>
    </row>
    <row r="103" spans="1:5" x14ac:dyDescent="0.2">
      <c r="A103" s="2">
        <f>data1!J110</f>
        <v>0</v>
      </c>
      <c r="B103" s="2">
        <f>data1!L110</f>
        <v>0</v>
      </c>
      <c r="C103" s="3">
        <f>data1!I110</f>
        <v>0</v>
      </c>
      <c r="D103" s="1" t="str">
        <f>IF((Table1[[#This Row],[HỌC PHẦN]] &lt;&gt; 0)*(Table1[[#This Row],[ĐIỂM HỆ 10]] &lt;&gt; 0)=0,"",VLOOKUP(Table1[[#This Row],[ĐIỂM HỆ 10]],data2!$A$1:$C$10,2,TRUE))</f>
        <v/>
      </c>
      <c r="E103" s="3">
        <f>VLOOKUP(Table1[[#This Row],[ĐIỂM HỆ 10]],data2!$A$1:$C$10,3,TRUE)</f>
        <v>0</v>
      </c>
    </row>
    <row r="104" spans="1:5" x14ac:dyDescent="0.2">
      <c r="A104" s="2">
        <f>data1!J111</f>
        <v>0</v>
      </c>
      <c r="B104" s="2">
        <f>data1!L111</f>
        <v>0</v>
      </c>
      <c r="C104" s="3">
        <f>data1!I111</f>
        <v>0</v>
      </c>
      <c r="D104" s="1" t="str">
        <f>IF((Table1[[#This Row],[HỌC PHẦN]] &lt;&gt; 0)*(Table1[[#This Row],[ĐIỂM HỆ 10]] &lt;&gt; 0)=0,"",VLOOKUP(Table1[[#This Row],[ĐIỂM HỆ 10]],data2!$A$1:$C$10,2,TRUE))</f>
        <v/>
      </c>
      <c r="E104" s="3">
        <f>VLOOKUP(Table1[[#This Row],[ĐIỂM HỆ 10]],data2!$A$1:$C$10,3,TRUE)</f>
        <v>0</v>
      </c>
    </row>
    <row r="105" spans="1:5" x14ac:dyDescent="0.2">
      <c r="A105" s="2">
        <f>data1!J112</f>
        <v>0</v>
      </c>
      <c r="B105" s="2">
        <f>data1!L112</f>
        <v>0</v>
      </c>
      <c r="C105" s="3">
        <f>data1!I112</f>
        <v>0</v>
      </c>
      <c r="D105" s="1" t="str">
        <f>IF((Table1[[#This Row],[HỌC PHẦN]] &lt;&gt; 0)*(Table1[[#This Row],[ĐIỂM HỆ 10]] &lt;&gt; 0)=0,"",VLOOKUP(Table1[[#This Row],[ĐIỂM HỆ 10]],data2!$A$1:$C$10,2,TRUE))</f>
        <v/>
      </c>
      <c r="E105" s="3">
        <f>VLOOKUP(Table1[[#This Row],[ĐIỂM HỆ 10]],data2!$A$1:$C$10,3,TRUE)</f>
        <v>0</v>
      </c>
    </row>
    <row r="106" spans="1:5" x14ac:dyDescent="0.2">
      <c r="A106" s="2">
        <f>data1!J113</f>
        <v>0</v>
      </c>
      <c r="B106" s="2">
        <f>data1!L113</f>
        <v>0</v>
      </c>
      <c r="C106" s="3">
        <f>data1!I113</f>
        <v>0</v>
      </c>
      <c r="D106" s="1" t="str">
        <f>IF((Table1[[#This Row],[HỌC PHẦN]] &lt;&gt; 0)*(Table1[[#This Row],[ĐIỂM HỆ 10]] &lt;&gt; 0)=0,"",VLOOKUP(Table1[[#This Row],[ĐIỂM HỆ 10]],data2!$A$1:$C$10,2,TRUE))</f>
        <v/>
      </c>
      <c r="E106" s="3">
        <f>VLOOKUP(Table1[[#This Row],[ĐIỂM HỆ 10]],data2!$A$1:$C$10,3,TRUE)</f>
        <v>0</v>
      </c>
    </row>
    <row r="107" spans="1:5" x14ac:dyDescent="0.2">
      <c r="A107" s="2">
        <f>data1!J114</f>
        <v>0</v>
      </c>
      <c r="B107" s="2">
        <f>data1!L114</f>
        <v>0</v>
      </c>
      <c r="C107" s="3">
        <f>data1!I114</f>
        <v>0</v>
      </c>
      <c r="D107" s="1" t="str">
        <f>IF((Table1[[#This Row],[HỌC PHẦN]] &lt;&gt; 0)*(Table1[[#This Row],[ĐIỂM HỆ 10]] &lt;&gt; 0)=0,"",VLOOKUP(Table1[[#This Row],[ĐIỂM HỆ 10]],data2!$A$1:$C$10,2,TRUE))</f>
        <v/>
      </c>
      <c r="E107" s="3">
        <f>VLOOKUP(Table1[[#This Row],[ĐIỂM HỆ 10]],data2!$A$1:$C$10,3,TRUE)</f>
        <v>0</v>
      </c>
    </row>
    <row r="108" spans="1:5" x14ac:dyDescent="0.2">
      <c r="A108" s="2">
        <f>data1!J115</f>
        <v>0</v>
      </c>
      <c r="B108" s="2">
        <f>data1!L115</f>
        <v>0</v>
      </c>
      <c r="C108" s="3">
        <f>data1!I115</f>
        <v>0</v>
      </c>
      <c r="D108" s="1" t="str">
        <f>IF((Table1[[#This Row],[HỌC PHẦN]] &lt;&gt; 0)*(Table1[[#This Row],[ĐIỂM HỆ 10]] &lt;&gt; 0)=0,"",VLOOKUP(Table1[[#This Row],[ĐIỂM HỆ 10]],data2!$A$1:$C$10,2,TRUE))</f>
        <v/>
      </c>
      <c r="E108" s="3">
        <f>VLOOKUP(Table1[[#This Row],[ĐIỂM HỆ 10]],data2!$A$1:$C$10,3,TRUE)</f>
        <v>0</v>
      </c>
    </row>
    <row r="109" spans="1:5" x14ac:dyDescent="0.2">
      <c r="A109" s="2">
        <f>data1!J116</f>
        <v>0</v>
      </c>
      <c r="B109" s="2">
        <f>data1!L116</f>
        <v>0</v>
      </c>
      <c r="C109" s="3">
        <f>data1!I116</f>
        <v>0</v>
      </c>
      <c r="D109" s="1" t="str">
        <f>IF((Table1[[#This Row],[HỌC PHẦN]] &lt;&gt; 0)*(Table1[[#This Row],[ĐIỂM HỆ 10]] &lt;&gt; 0)=0,"",VLOOKUP(Table1[[#This Row],[ĐIỂM HỆ 10]],data2!$A$1:$C$10,2,TRUE))</f>
        <v/>
      </c>
      <c r="E109" s="3">
        <f>VLOOKUP(Table1[[#This Row],[ĐIỂM HỆ 10]],data2!$A$1:$C$10,3,TRUE)</f>
        <v>0</v>
      </c>
    </row>
    <row r="110" spans="1:5" x14ac:dyDescent="0.2">
      <c r="A110" s="2">
        <f>data1!J117</f>
        <v>0</v>
      </c>
      <c r="B110" s="2">
        <f>data1!L117</f>
        <v>0</v>
      </c>
      <c r="C110" s="3">
        <f>data1!I117</f>
        <v>0</v>
      </c>
      <c r="D110" s="1" t="str">
        <f>IF((Table1[[#This Row],[HỌC PHẦN]] &lt;&gt; 0)*(Table1[[#This Row],[ĐIỂM HỆ 10]] &lt;&gt; 0)=0,"",VLOOKUP(Table1[[#This Row],[ĐIỂM HỆ 10]],data2!$A$1:$C$10,2,TRUE))</f>
        <v/>
      </c>
      <c r="E110" s="3">
        <f>VLOOKUP(Table1[[#This Row],[ĐIỂM HỆ 10]],data2!$A$1:$C$10,3,TRUE)</f>
        <v>0</v>
      </c>
    </row>
    <row r="111" spans="1:5" x14ac:dyDescent="0.2">
      <c r="A111" s="2">
        <f>data1!J109</f>
        <v>0</v>
      </c>
      <c r="B111" s="2">
        <f>data1!L109</f>
        <v>0</v>
      </c>
      <c r="C111" s="4">
        <f>data1!I118</f>
        <v>0</v>
      </c>
    </row>
    <row r="112" spans="1:5" x14ac:dyDescent="0.2">
      <c r="A112" s="2">
        <f>data1!J110</f>
        <v>0</v>
      </c>
      <c r="B112" s="2">
        <f>data1!L110</f>
        <v>0</v>
      </c>
      <c r="C112" s="4">
        <f>data1!I119</f>
        <v>0</v>
      </c>
    </row>
    <row r="113" spans="1:3" x14ac:dyDescent="0.2">
      <c r="A113" s="2">
        <f>data1!J111</f>
        <v>0</v>
      </c>
      <c r="B113" s="2">
        <f>data1!L111</f>
        <v>0</v>
      </c>
      <c r="C113" s="4">
        <f>data1!I120</f>
        <v>0</v>
      </c>
    </row>
    <row r="114" spans="1:3" x14ac:dyDescent="0.2">
      <c r="A114" s="2">
        <f>data1!J112</f>
        <v>0</v>
      </c>
      <c r="B114" s="2">
        <f>data1!L112</f>
        <v>0</v>
      </c>
      <c r="C114" s="4">
        <f>data1!I121</f>
        <v>0</v>
      </c>
    </row>
    <row r="115" spans="1:3" x14ac:dyDescent="0.2">
      <c r="A115" s="2">
        <f>data1!J113</f>
        <v>0</v>
      </c>
      <c r="B115" s="2">
        <f>data1!L113</f>
        <v>0</v>
      </c>
      <c r="C115" s="4">
        <f>data1!I122</f>
        <v>0</v>
      </c>
    </row>
    <row r="116" spans="1:3" x14ac:dyDescent="0.2">
      <c r="A116" s="2">
        <f>data1!J114</f>
        <v>0</v>
      </c>
      <c r="B116" s="2">
        <f>data1!L114</f>
        <v>0</v>
      </c>
      <c r="C116" s="4">
        <f>data1!I123</f>
        <v>0</v>
      </c>
    </row>
    <row r="117" spans="1:3" x14ac:dyDescent="0.2">
      <c r="A117" s="2">
        <f>data1!J115</f>
        <v>0</v>
      </c>
      <c r="B117" s="2">
        <f>data1!L115</f>
        <v>0</v>
      </c>
      <c r="C117" s="4">
        <f>data1!I124</f>
        <v>0</v>
      </c>
    </row>
    <row r="118" spans="1:3" x14ac:dyDescent="0.2">
      <c r="A118" s="2">
        <f>data1!J116</f>
        <v>0</v>
      </c>
      <c r="B118" s="2">
        <f>data1!L116</f>
        <v>0</v>
      </c>
      <c r="C118" s="4">
        <f>data1!I125</f>
        <v>0</v>
      </c>
    </row>
    <row r="119" spans="1:3" x14ac:dyDescent="0.2">
      <c r="A119" s="2">
        <f>data1!J117</f>
        <v>0</v>
      </c>
      <c r="B119" s="2">
        <f>data1!L117</f>
        <v>0</v>
      </c>
      <c r="C119" s="4">
        <f>data1!I126</f>
        <v>0</v>
      </c>
    </row>
    <row r="120" spans="1:3" x14ac:dyDescent="0.2">
      <c r="A120" s="2">
        <f>data1!J118</f>
        <v>0</v>
      </c>
      <c r="B120" s="2">
        <f>data1!L118</f>
        <v>0</v>
      </c>
      <c r="C120" s="4">
        <f>data1!I127</f>
        <v>0</v>
      </c>
    </row>
  </sheetData>
  <conditionalFormatting sqref="C1:C1048576">
    <cfRule type="cellIs" dxfId="1" priority="1" operator="between">
      <formula>4.5</formula>
      <formula>5.4</formula>
    </cfRule>
    <cfRule type="cellIs" dxfId="0" priority="2" operator="between">
      <formula>0.1</formula>
      <formula>4.4</formula>
    </cfRule>
  </conditionalFormatting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N120"/>
  <sheetViews>
    <sheetView topLeftCell="A85" workbookViewId="0">
      <selection activeCell="L90" sqref="L90"/>
    </sheetView>
  </sheetViews>
  <sheetFormatPr defaultColWidth="9.125" defaultRowHeight="14.25" outlineLevelRow="2" outlineLevelCol="1" x14ac:dyDescent="0.2"/>
  <cols>
    <col min="1" max="1" width="9.125" style="15" outlineLevel="1"/>
    <col min="2" max="2" width="9.125" style="13" outlineLevel="1"/>
    <col min="3" max="3" width="4.125" style="12" customWidth="1" outlineLevel="1"/>
    <col min="4" max="4" width="4.125" customWidth="1" outlineLevel="1"/>
    <col min="5" max="6" width="4.125" customWidth="1"/>
    <col min="7" max="7" width="4.125" style="12" customWidth="1"/>
    <col min="8" max="8" width="4.125" style="10" customWidth="1"/>
    <col min="9" max="9" width="11.25" style="14" customWidth="1"/>
    <col min="10" max="10" width="36.25" customWidth="1" outlineLevel="1"/>
    <col min="11" max="11" width="10.125" customWidth="1" outlineLevel="1"/>
    <col min="12" max="12" width="44.25" customWidth="1" outlineLevel="1"/>
    <col min="13" max="13" width="2.875" style="11" customWidth="1" outlineLevel="1"/>
    <col min="14" max="14" width="5.125" customWidth="1" outlineLevel="1"/>
    <col min="15" max="15" width="3.875" bestFit="1" customWidth="1" outlineLevel="1"/>
    <col min="16" max="16384" width="9.125" outlineLevel="1"/>
  </cols>
  <sheetData>
    <row r="1" spans="1:14" x14ac:dyDescent="0.2">
      <c r="J1" t="s">
        <v>115</v>
      </c>
      <c r="K1">
        <f ca="1">SUMPRODUCT(M9:M120,B9:B120)</f>
        <v>478.3</v>
      </c>
    </row>
    <row r="2" spans="1:14" x14ac:dyDescent="0.2">
      <c r="J2" t="s">
        <v>111</v>
      </c>
      <c r="K2">
        <f ca="1">SUMPRODUCT(M9:M121,A9:A121)</f>
        <v>180</v>
      </c>
    </row>
    <row r="3" spans="1:14" outlineLevel="2" x14ac:dyDescent="0.2">
      <c r="G3" s="12" t="s">
        <v>103</v>
      </c>
      <c r="J3" t="s">
        <v>112</v>
      </c>
      <c r="K3">
        <f ca="1">SUMIF(B9:B120,"&lt;&gt;0",M10:M112)</f>
        <v>72</v>
      </c>
    </row>
    <row r="4" spans="1:14" outlineLevel="2" x14ac:dyDescent="0.2">
      <c r="G4" s="12" t="s">
        <v>104</v>
      </c>
      <c r="J4" t="s">
        <v>116</v>
      </c>
      <c r="K4">
        <f ca="1">SUMIF(H9:H120,"&lt;&gt;0",M9:M112)-(COUNTIF(G9:G120,1)+COUNTIF(G9:G120,2))*2</f>
        <v>140</v>
      </c>
    </row>
    <row r="5" spans="1:14" outlineLevel="2" x14ac:dyDescent="0.2">
      <c r="G5" s="12" t="s">
        <v>105</v>
      </c>
      <c r="J5" t="s">
        <v>113</v>
      </c>
      <c r="K5" s="16">
        <f ca="1">K1/K3</f>
        <v>6.6430555555555557</v>
      </c>
    </row>
    <row r="6" spans="1:14" outlineLevel="2" x14ac:dyDescent="0.2">
      <c r="J6" t="s">
        <v>114</v>
      </c>
      <c r="K6" s="16">
        <f ca="1">K2/K3</f>
        <v>2.5</v>
      </c>
    </row>
    <row r="7" spans="1:14" outlineLevel="2" x14ac:dyDescent="0.2">
      <c r="C7" s="25" t="s">
        <v>110</v>
      </c>
      <c r="D7" s="25"/>
      <c r="E7" s="25"/>
      <c r="F7" s="25"/>
      <c r="G7" s="25"/>
      <c r="J7" t="s">
        <v>125</v>
      </c>
    </row>
    <row r="8" spans="1:14" outlineLevel="2" x14ac:dyDescent="0.2">
      <c r="B8" s="13" t="s">
        <v>108</v>
      </c>
      <c r="D8" t="s">
        <v>109</v>
      </c>
      <c r="E8" t="s">
        <v>106</v>
      </c>
      <c r="F8" t="s">
        <v>107</v>
      </c>
      <c r="H8" s="10" t="s">
        <v>85</v>
      </c>
      <c r="I8" s="14" t="s">
        <v>84</v>
      </c>
      <c r="J8" t="s">
        <v>126</v>
      </c>
    </row>
    <row r="9" spans="1:14" ht="16.5" outlineLevel="1" x14ac:dyDescent="0.3">
      <c r="A9" s="15">
        <f ca="1">VLOOKUP(B9,data2!$A$1:$C$10,3,TRUE)</f>
        <v>0</v>
      </c>
      <c r="B9" s="13">
        <f ca="1">(IF(C9^2+G9^2=0,I9,IF(AND(I9&lt;&gt;OFFSET(E9,-C9,0),I9&lt;&gt;OFFSET(F9,-C9,0)),I9,0)))*H9</f>
        <v>0</v>
      </c>
      <c r="C9" s="12">
        <f t="shared" ref="C9" ca="1" si="0">IF(D9=0,0,IF(G9*D9&lt;&gt;0,0,D9))</f>
        <v>0</v>
      </c>
      <c r="D9">
        <f t="shared" ref="D9" ca="1" si="1">IF(OFFSET(G9,-1,0)&gt;0,1,IF(OFFSET(G9,-2,0)&gt;0,2,IF(OFFSET(G9,-3,0)&gt;0,3,0)))</f>
        <v>0</v>
      </c>
      <c r="E9">
        <f t="shared" ref="E9" ca="1" si="2">IF(G9&gt;0,SMALL(OFFSET(J9,0,-1,3),2),0)</f>
        <v>0</v>
      </c>
      <c r="F9" s="9">
        <f t="shared" ref="F9" ca="1" si="3">IF(G9&gt;0,SMALL(OFFSET(J9,0,-1,3),1),0)</f>
        <v>0</v>
      </c>
      <c r="G9" s="12">
        <f>IF(ISNUMBER(FIND($G$3,J9)),1,IF(ISNUMBER(FIND($G$4,J9)),2,0))</f>
        <v>0</v>
      </c>
      <c r="H9" s="10">
        <f>(LEFT(K9,2)&lt;&gt;"QP")*(LEFT(K9,2)&lt;&gt;"GD")*(RIGHT(K9,2)&lt;&gt;".0")*IF(N9&lt;4.5,0,1)</f>
        <v>0</v>
      </c>
      <c r="I9" s="14">
        <f>MAX(N9:XFD9)</f>
        <v>0</v>
      </c>
      <c r="J9" t="s">
        <v>0</v>
      </c>
    </row>
    <row r="10" spans="1:14" ht="16.5" outlineLevel="1" x14ac:dyDescent="0.3">
      <c r="A10" s="15">
        <f ca="1">VLOOKUP(B10,data2!$A$1:$C$10,3,TRUE)</f>
        <v>0</v>
      </c>
      <c r="B10" s="13">
        <f t="shared" ref="B10:B73" ca="1" si="4">(IF(C10^2+G10^2=0,I10,IF(AND(I10&lt;&gt;OFFSET(E10,-C10,0),I10&lt;&gt;OFFSET(F10,-C10,0)),I10,0)))*H10</f>
        <v>0</v>
      </c>
      <c r="C10" s="12">
        <f t="shared" ref="C10:C73" ca="1" si="5">IF(D10=0,0,IF(G10*D10&lt;&gt;0,0,D10))</f>
        <v>0</v>
      </c>
      <c r="D10">
        <f t="shared" ref="D10:D73" ca="1" si="6">IF(OFFSET(G10,-1,0)&gt;0,1,IF(OFFSET(G10,-2,0)&gt;0,2,IF(OFFSET(G10,-3,0)&gt;0,3,0)))</f>
        <v>0</v>
      </c>
      <c r="E10">
        <f t="shared" ref="E10:E73" ca="1" si="7">IF(G10&gt;0,SMALL(OFFSET(J10,0,-1,3),2),0)</f>
        <v>0</v>
      </c>
      <c r="F10" s="9">
        <f t="shared" ref="F10:F73" ca="1" si="8">IF(G10&gt;0,SMALL(OFFSET(J10,0,-1,3),1),0)</f>
        <v>0</v>
      </c>
      <c r="G10" s="12">
        <f t="shared" ref="G10:G73" si="9">IF(ISNUMBER(FIND($G$3,J10)),1,IF(ISNUMBER(FIND($G$4,J10)),2,0))</f>
        <v>0</v>
      </c>
      <c r="H10" s="10">
        <f t="shared" ref="H10:H73" si="10">(LEFT(K10,2)&lt;&gt;"QP")*(LEFT(K10,2)&lt;&gt;"GD")*(RIGHT(K10,2)&lt;&gt;".0")*IF(N10&lt;4.5,0,1)</f>
        <v>0</v>
      </c>
      <c r="I10" s="14">
        <f t="shared" ref="I10:I73" si="11">MAX(N10:XFD10)</f>
        <v>8.1</v>
      </c>
      <c r="J10" t="s">
        <v>1</v>
      </c>
      <c r="K10" t="s">
        <v>2</v>
      </c>
      <c r="L10" t="s">
        <v>3</v>
      </c>
      <c r="M10" s="11">
        <v>2</v>
      </c>
      <c r="N10">
        <v>8.1</v>
      </c>
    </row>
    <row r="11" spans="1:14" ht="16.5" outlineLevel="1" x14ac:dyDescent="0.3">
      <c r="A11" s="15">
        <f ca="1">VLOOKUP(B11,data2!$A$1:$C$10,3,TRUE)</f>
        <v>0</v>
      </c>
      <c r="B11" s="13">
        <f t="shared" ca="1" si="4"/>
        <v>0</v>
      </c>
      <c r="C11" s="12">
        <f t="shared" ca="1" si="5"/>
        <v>0</v>
      </c>
      <c r="D11">
        <f t="shared" ca="1" si="6"/>
        <v>0</v>
      </c>
      <c r="E11">
        <f t="shared" ca="1" si="7"/>
        <v>0</v>
      </c>
      <c r="F11" s="9">
        <f t="shared" ca="1" si="8"/>
        <v>0</v>
      </c>
      <c r="G11" s="12">
        <f t="shared" si="9"/>
        <v>0</v>
      </c>
      <c r="H11" s="10">
        <f t="shared" si="10"/>
        <v>0</v>
      </c>
      <c r="I11" s="14">
        <f t="shared" si="11"/>
        <v>5.0999999999999996</v>
      </c>
      <c r="K11" t="s">
        <v>4</v>
      </c>
      <c r="L11" t="s">
        <v>5</v>
      </c>
      <c r="M11" s="11">
        <v>2</v>
      </c>
      <c r="N11">
        <v>5.0999999999999996</v>
      </c>
    </row>
    <row r="12" spans="1:14" ht="16.5" outlineLevel="1" x14ac:dyDescent="0.3">
      <c r="A12" s="15">
        <f ca="1">VLOOKUP(B12,data2!$A$1:$C$10,3,TRUE)</f>
        <v>0</v>
      </c>
      <c r="B12" s="13">
        <f t="shared" ca="1" si="4"/>
        <v>0</v>
      </c>
      <c r="C12" s="12">
        <f t="shared" ca="1" si="5"/>
        <v>0</v>
      </c>
      <c r="D12">
        <f t="shared" ca="1" si="6"/>
        <v>0</v>
      </c>
      <c r="E12">
        <f t="shared" ca="1" si="7"/>
        <v>0</v>
      </c>
      <c r="F12" s="9">
        <f t="shared" ca="1" si="8"/>
        <v>0</v>
      </c>
      <c r="G12" s="12">
        <f t="shared" si="9"/>
        <v>0</v>
      </c>
      <c r="H12" s="10">
        <f t="shared" si="10"/>
        <v>0</v>
      </c>
      <c r="I12" s="14">
        <f t="shared" si="11"/>
        <v>5.7</v>
      </c>
      <c r="K12" t="s">
        <v>6</v>
      </c>
      <c r="L12" t="s">
        <v>7</v>
      </c>
      <c r="M12" s="11">
        <v>2</v>
      </c>
      <c r="N12">
        <v>5.7</v>
      </c>
    </row>
    <row r="13" spans="1:14" ht="16.5" outlineLevel="1" x14ac:dyDescent="0.3">
      <c r="A13" s="15">
        <f ca="1">VLOOKUP(B13,data2!$A$1:$C$10,3,TRUE)</f>
        <v>0</v>
      </c>
      <c r="B13" s="13">
        <f t="shared" ca="1" si="4"/>
        <v>0</v>
      </c>
      <c r="C13" s="12">
        <f t="shared" ca="1" si="5"/>
        <v>0</v>
      </c>
      <c r="D13">
        <f t="shared" ca="1" si="6"/>
        <v>0</v>
      </c>
      <c r="E13">
        <f t="shared" ca="1" si="7"/>
        <v>0</v>
      </c>
      <c r="F13" s="9">
        <f t="shared" ca="1" si="8"/>
        <v>0</v>
      </c>
      <c r="G13" s="12">
        <f t="shared" si="9"/>
        <v>0</v>
      </c>
      <c r="H13" s="10">
        <f t="shared" si="10"/>
        <v>0</v>
      </c>
      <c r="I13" s="14">
        <f t="shared" si="11"/>
        <v>6.1</v>
      </c>
      <c r="K13" t="s">
        <v>8</v>
      </c>
      <c r="L13" t="s">
        <v>9</v>
      </c>
      <c r="M13" s="11">
        <v>2</v>
      </c>
      <c r="N13">
        <v>6.1</v>
      </c>
    </row>
    <row r="14" spans="1:14" ht="16.5" outlineLevel="1" x14ac:dyDescent="0.3">
      <c r="A14" s="15">
        <f ca="1">VLOOKUP(B14,data2!$A$1:$C$10,3,TRUE)</f>
        <v>0</v>
      </c>
      <c r="B14" s="13">
        <f t="shared" ca="1" si="4"/>
        <v>0</v>
      </c>
      <c r="C14" s="12">
        <f t="shared" ca="1" si="5"/>
        <v>0</v>
      </c>
      <c r="D14">
        <f t="shared" ca="1" si="6"/>
        <v>0</v>
      </c>
      <c r="E14">
        <f t="shared" ca="1" si="7"/>
        <v>0</v>
      </c>
      <c r="F14" s="9">
        <f t="shared" ca="1" si="8"/>
        <v>0</v>
      </c>
      <c r="G14" s="12">
        <f t="shared" si="9"/>
        <v>0</v>
      </c>
      <c r="H14" s="10">
        <f t="shared" si="10"/>
        <v>0</v>
      </c>
      <c r="I14" s="14">
        <f t="shared" si="11"/>
        <v>4.5</v>
      </c>
      <c r="J14" t="s">
        <v>10</v>
      </c>
      <c r="K14" t="s">
        <v>11</v>
      </c>
      <c r="L14" t="s">
        <v>12</v>
      </c>
      <c r="M14" s="11">
        <v>2</v>
      </c>
      <c r="N14">
        <v>4.5</v>
      </c>
    </row>
    <row r="15" spans="1:14" ht="16.5" outlineLevel="1" x14ac:dyDescent="0.3">
      <c r="A15" s="15">
        <f ca="1">VLOOKUP(B15,data2!$A$1:$C$10,3,TRUE)</f>
        <v>0</v>
      </c>
      <c r="B15" s="13">
        <f t="shared" ca="1" si="4"/>
        <v>0</v>
      </c>
      <c r="C15" s="12">
        <f t="shared" ca="1" si="5"/>
        <v>0</v>
      </c>
      <c r="D15">
        <f t="shared" ca="1" si="6"/>
        <v>0</v>
      </c>
      <c r="E15">
        <f t="shared" ca="1" si="7"/>
        <v>0</v>
      </c>
      <c r="F15" s="9">
        <f t="shared" ca="1" si="8"/>
        <v>0</v>
      </c>
      <c r="G15" s="12">
        <f t="shared" si="9"/>
        <v>0</v>
      </c>
      <c r="H15" s="10">
        <f t="shared" si="10"/>
        <v>0</v>
      </c>
      <c r="I15" s="14">
        <f t="shared" si="11"/>
        <v>0</v>
      </c>
      <c r="K15" t="s">
        <v>13</v>
      </c>
      <c r="L15" t="s">
        <v>14</v>
      </c>
      <c r="M15" s="11">
        <v>2</v>
      </c>
      <c r="N15" t="s">
        <v>15</v>
      </c>
    </row>
    <row r="16" spans="1:14" ht="16.5" outlineLevel="1" x14ac:dyDescent="0.3">
      <c r="A16" s="15">
        <f ca="1">VLOOKUP(B16,data2!$A$1:$C$10,3,TRUE)</f>
        <v>0</v>
      </c>
      <c r="B16" s="13">
        <f t="shared" ca="1" si="4"/>
        <v>0</v>
      </c>
      <c r="C16" s="12">
        <f t="shared" ca="1" si="5"/>
        <v>0</v>
      </c>
      <c r="D16">
        <f t="shared" ca="1" si="6"/>
        <v>0</v>
      </c>
      <c r="E16">
        <f t="shared" ca="1" si="7"/>
        <v>0</v>
      </c>
      <c r="F16" s="9">
        <f t="shared" ca="1" si="8"/>
        <v>0</v>
      </c>
      <c r="G16" s="12">
        <f t="shared" si="9"/>
        <v>0</v>
      </c>
      <c r="H16" s="10">
        <f t="shared" si="10"/>
        <v>0</v>
      </c>
      <c r="I16" s="14">
        <f t="shared" si="11"/>
        <v>0</v>
      </c>
      <c r="K16" t="s">
        <v>16</v>
      </c>
      <c r="L16" t="s">
        <v>17</v>
      </c>
      <c r="M16" s="11">
        <v>2</v>
      </c>
      <c r="N16" t="s">
        <v>15</v>
      </c>
    </row>
    <row r="17" spans="1:14" ht="16.5" outlineLevel="1" x14ac:dyDescent="0.3">
      <c r="A17" s="15">
        <f ca="1">VLOOKUP(B17,data2!$A$1:$C$10,3,TRUE)</f>
        <v>0</v>
      </c>
      <c r="B17" s="13">
        <f t="shared" ca="1" si="4"/>
        <v>0</v>
      </c>
      <c r="C17" s="12">
        <f t="shared" ca="1" si="5"/>
        <v>0</v>
      </c>
      <c r="D17">
        <f t="shared" ca="1" si="6"/>
        <v>0</v>
      </c>
      <c r="E17">
        <f t="shared" ca="1" si="7"/>
        <v>0</v>
      </c>
      <c r="F17" s="9">
        <f t="shared" ca="1" si="8"/>
        <v>0</v>
      </c>
      <c r="G17" s="12">
        <f t="shared" si="9"/>
        <v>0</v>
      </c>
      <c r="H17" s="10">
        <f t="shared" si="10"/>
        <v>0</v>
      </c>
      <c r="I17" s="14">
        <f t="shared" si="11"/>
        <v>0</v>
      </c>
      <c r="K17" t="s">
        <v>18</v>
      </c>
      <c r="L17" t="s">
        <v>19</v>
      </c>
      <c r="M17" s="11">
        <v>2</v>
      </c>
      <c r="N17" t="s">
        <v>15</v>
      </c>
    </row>
    <row r="18" spans="1:14" ht="16.5" outlineLevel="1" x14ac:dyDescent="0.3">
      <c r="A18" s="15">
        <f ca="1">VLOOKUP(B18,data2!$A$1:$C$10,3,TRUE)</f>
        <v>0</v>
      </c>
      <c r="B18" s="13">
        <f t="shared" ca="1" si="4"/>
        <v>0</v>
      </c>
      <c r="C18" s="12">
        <f t="shared" ca="1" si="5"/>
        <v>0</v>
      </c>
      <c r="D18">
        <f t="shared" ca="1" si="6"/>
        <v>0</v>
      </c>
      <c r="E18">
        <f t="shared" ca="1" si="7"/>
        <v>0</v>
      </c>
      <c r="F18" s="9">
        <f t="shared" ca="1" si="8"/>
        <v>0</v>
      </c>
      <c r="G18" s="12">
        <f t="shared" si="9"/>
        <v>0</v>
      </c>
      <c r="H18" s="10">
        <f t="shared" si="10"/>
        <v>0</v>
      </c>
      <c r="I18" s="14">
        <f t="shared" si="11"/>
        <v>0</v>
      </c>
      <c r="K18" t="s">
        <v>20</v>
      </c>
      <c r="L18" t="s">
        <v>21</v>
      </c>
      <c r="M18" s="11">
        <v>2</v>
      </c>
      <c r="N18" t="s">
        <v>15</v>
      </c>
    </row>
    <row r="19" spans="1:14" ht="16.5" outlineLevel="1" x14ac:dyDescent="0.3">
      <c r="A19" s="15">
        <f ca="1">VLOOKUP(B19,data2!$A$1:$C$10,3,TRUE)</f>
        <v>0</v>
      </c>
      <c r="B19" s="13">
        <f t="shared" ca="1" si="4"/>
        <v>0</v>
      </c>
      <c r="C19" s="12">
        <f t="shared" ca="1" si="5"/>
        <v>0</v>
      </c>
      <c r="D19">
        <f t="shared" ca="1" si="6"/>
        <v>0</v>
      </c>
      <c r="E19">
        <f t="shared" ca="1" si="7"/>
        <v>0</v>
      </c>
      <c r="F19" s="9">
        <f t="shared" ca="1" si="8"/>
        <v>0</v>
      </c>
      <c r="G19" s="12">
        <f t="shared" si="9"/>
        <v>0</v>
      </c>
      <c r="H19" s="10">
        <f t="shared" si="10"/>
        <v>0</v>
      </c>
      <c r="I19" s="14">
        <f t="shared" si="11"/>
        <v>0</v>
      </c>
      <c r="K19" t="s">
        <v>22</v>
      </c>
      <c r="L19" t="s">
        <v>23</v>
      </c>
      <c r="M19" s="11">
        <v>2</v>
      </c>
      <c r="N19" t="s">
        <v>15</v>
      </c>
    </row>
    <row r="20" spans="1:14" ht="16.5" outlineLevel="1" x14ac:dyDescent="0.3">
      <c r="A20" s="15">
        <f ca="1">VLOOKUP(B20,data2!$A$1:$C$10,3,TRUE)</f>
        <v>0</v>
      </c>
      <c r="B20" s="13">
        <f t="shared" ca="1" si="4"/>
        <v>0</v>
      </c>
      <c r="C20" s="12">
        <f t="shared" ca="1" si="5"/>
        <v>0</v>
      </c>
      <c r="D20">
        <f t="shared" ca="1" si="6"/>
        <v>0</v>
      </c>
      <c r="E20">
        <f t="shared" ca="1" si="7"/>
        <v>0</v>
      </c>
      <c r="F20" s="9">
        <f t="shared" ca="1" si="8"/>
        <v>0</v>
      </c>
      <c r="G20" s="12">
        <f t="shared" si="9"/>
        <v>0</v>
      </c>
      <c r="H20" s="10">
        <f t="shared" si="10"/>
        <v>0</v>
      </c>
      <c r="I20" s="14">
        <f t="shared" si="11"/>
        <v>5.6</v>
      </c>
      <c r="K20" t="s">
        <v>24</v>
      </c>
      <c r="L20" t="s">
        <v>25</v>
      </c>
      <c r="M20" s="11">
        <v>2</v>
      </c>
      <c r="N20">
        <v>5.6</v>
      </c>
    </row>
    <row r="21" spans="1:14" ht="16.5" outlineLevel="1" x14ac:dyDescent="0.3">
      <c r="A21" s="15">
        <f ca="1">VLOOKUP(B21,data2!$A$1:$C$10,3,TRUE)</f>
        <v>0</v>
      </c>
      <c r="B21" s="13">
        <f t="shared" ca="1" si="4"/>
        <v>0</v>
      </c>
      <c r="C21" s="12">
        <f t="shared" ca="1" si="5"/>
        <v>0</v>
      </c>
      <c r="D21">
        <f t="shared" ca="1" si="6"/>
        <v>0</v>
      </c>
      <c r="E21">
        <f t="shared" ca="1" si="7"/>
        <v>0</v>
      </c>
      <c r="F21" s="9">
        <f t="shared" ca="1" si="8"/>
        <v>0</v>
      </c>
      <c r="G21" s="12">
        <f t="shared" si="9"/>
        <v>0</v>
      </c>
      <c r="H21" s="10">
        <f t="shared" si="10"/>
        <v>0</v>
      </c>
      <c r="I21" s="14">
        <f t="shared" si="11"/>
        <v>7.9</v>
      </c>
      <c r="K21" t="s">
        <v>26</v>
      </c>
      <c r="L21" t="s">
        <v>27</v>
      </c>
      <c r="M21" s="11">
        <v>2</v>
      </c>
      <c r="N21">
        <v>7.9</v>
      </c>
    </row>
    <row r="22" spans="1:14" ht="16.5" outlineLevel="1" x14ac:dyDescent="0.3">
      <c r="A22" s="15">
        <f ca="1">VLOOKUP(B22,data2!$A$1:$C$10,3,TRUE)</f>
        <v>0</v>
      </c>
      <c r="B22" s="13">
        <f t="shared" ca="1" si="4"/>
        <v>0</v>
      </c>
      <c r="C22" s="12">
        <f t="shared" ca="1" si="5"/>
        <v>0</v>
      </c>
      <c r="D22">
        <f t="shared" ca="1" si="6"/>
        <v>0</v>
      </c>
      <c r="E22">
        <f t="shared" ca="1" si="7"/>
        <v>0</v>
      </c>
      <c r="F22" s="9">
        <f t="shared" ca="1" si="8"/>
        <v>0</v>
      </c>
      <c r="G22" s="12">
        <f t="shared" si="9"/>
        <v>0</v>
      </c>
      <c r="H22" s="10">
        <f t="shared" si="10"/>
        <v>0</v>
      </c>
      <c r="I22" s="14">
        <f t="shared" si="11"/>
        <v>4.2</v>
      </c>
      <c r="K22" t="s">
        <v>28</v>
      </c>
      <c r="L22" t="s">
        <v>29</v>
      </c>
      <c r="M22" s="11">
        <v>2</v>
      </c>
      <c r="N22">
        <v>4.2</v>
      </c>
    </row>
    <row r="23" spans="1:14" ht="16.5" outlineLevel="1" x14ac:dyDescent="0.3">
      <c r="A23" s="15">
        <f ca="1">VLOOKUP(B23,data2!$A$1:$C$10,3,TRUE)</f>
        <v>0</v>
      </c>
      <c r="B23" s="13">
        <f t="shared" ca="1" si="4"/>
        <v>0</v>
      </c>
      <c r="C23" s="12">
        <f t="shared" ca="1" si="5"/>
        <v>0</v>
      </c>
      <c r="D23">
        <f t="shared" ca="1" si="6"/>
        <v>0</v>
      </c>
      <c r="E23">
        <f t="shared" ca="1" si="7"/>
        <v>0</v>
      </c>
      <c r="F23" s="9">
        <f t="shared" ca="1" si="8"/>
        <v>0</v>
      </c>
      <c r="G23" s="12">
        <f t="shared" si="9"/>
        <v>0</v>
      </c>
      <c r="H23" s="10">
        <f t="shared" si="10"/>
        <v>0</v>
      </c>
      <c r="I23" s="14">
        <f t="shared" si="11"/>
        <v>0</v>
      </c>
      <c r="K23" t="s">
        <v>30</v>
      </c>
      <c r="L23" t="s">
        <v>31</v>
      </c>
      <c r="M23" s="11">
        <v>2</v>
      </c>
      <c r="N23" t="s">
        <v>15</v>
      </c>
    </row>
    <row r="24" spans="1:14" ht="16.5" outlineLevel="1" x14ac:dyDescent="0.3">
      <c r="A24" s="15">
        <f ca="1">VLOOKUP(B24,data2!$A$1:$C$10,3,TRUE)</f>
        <v>0</v>
      </c>
      <c r="B24" s="13">
        <f t="shared" ca="1" si="4"/>
        <v>0</v>
      </c>
      <c r="C24" s="12">
        <f t="shared" ca="1" si="5"/>
        <v>0</v>
      </c>
      <c r="D24">
        <f t="shared" ca="1" si="6"/>
        <v>0</v>
      </c>
      <c r="E24">
        <f t="shared" ca="1" si="7"/>
        <v>0</v>
      </c>
      <c r="F24" s="9">
        <f t="shared" ca="1" si="8"/>
        <v>0</v>
      </c>
      <c r="G24" s="12">
        <f t="shared" si="9"/>
        <v>0</v>
      </c>
      <c r="H24" s="10">
        <f t="shared" si="10"/>
        <v>0</v>
      </c>
      <c r="I24" s="14">
        <f t="shared" si="11"/>
        <v>0</v>
      </c>
      <c r="K24" t="s">
        <v>32</v>
      </c>
      <c r="L24" t="s">
        <v>33</v>
      </c>
      <c r="M24" s="11">
        <v>2</v>
      </c>
      <c r="N24" t="s">
        <v>15</v>
      </c>
    </row>
    <row r="25" spans="1:14" ht="16.5" outlineLevel="1" x14ac:dyDescent="0.3">
      <c r="A25" s="15">
        <f ca="1">VLOOKUP(B25,data2!$A$1:$C$10,3,TRUE)</f>
        <v>0</v>
      </c>
      <c r="B25" s="13">
        <f t="shared" ca="1" si="4"/>
        <v>0</v>
      </c>
      <c r="C25" s="12">
        <f t="shared" ca="1" si="5"/>
        <v>0</v>
      </c>
      <c r="D25">
        <f t="shared" ca="1" si="6"/>
        <v>0</v>
      </c>
      <c r="E25">
        <f t="shared" ca="1" si="7"/>
        <v>0</v>
      </c>
      <c r="F25" s="9">
        <f t="shared" ca="1" si="8"/>
        <v>0</v>
      </c>
      <c r="G25" s="12">
        <f t="shared" si="9"/>
        <v>0</v>
      </c>
      <c r="H25" s="10">
        <f t="shared" si="10"/>
        <v>0</v>
      </c>
      <c r="I25" s="14">
        <f t="shared" si="11"/>
        <v>0</v>
      </c>
      <c r="K25" t="s">
        <v>34</v>
      </c>
      <c r="L25" t="s">
        <v>35</v>
      </c>
      <c r="M25" s="11">
        <v>2</v>
      </c>
      <c r="N25" t="s">
        <v>15</v>
      </c>
    </row>
    <row r="26" spans="1:14" ht="16.5" outlineLevel="1" x14ac:dyDescent="0.3">
      <c r="A26" s="15">
        <f ca="1">VLOOKUP(B26,data2!$A$1:$C$10,3,TRUE)</f>
        <v>0</v>
      </c>
      <c r="B26" s="13">
        <f t="shared" ca="1" si="4"/>
        <v>0</v>
      </c>
      <c r="C26" s="12">
        <f t="shared" ca="1" si="5"/>
        <v>0</v>
      </c>
      <c r="D26">
        <f t="shared" ca="1" si="6"/>
        <v>0</v>
      </c>
      <c r="E26">
        <f t="shared" ca="1" si="7"/>
        <v>0</v>
      </c>
      <c r="F26" s="9">
        <f t="shared" ca="1" si="8"/>
        <v>0</v>
      </c>
      <c r="G26" s="12">
        <f t="shared" si="9"/>
        <v>0</v>
      </c>
      <c r="H26" s="10">
        <f t="shared" si="10"/>
        <v>0</v>
      </c>
      <c r="I26" s="14">
        <f t="shared" si="11"/>
        <v>0</v>
      </c>
      <c r="K26" t="s">
        <v>36</v>
      </c>
      <c r="L26" t="s">
        <v>37</v>
      </c>
      <c r="M26" s="11">
        <v>2</v>
      </c>
      <c r="N26" t="s">
        <v>15</v>
      </c>
    </row>
    <row r="27" spans="1:14" ht="16.5" outlineLevel="1" x14ac:dyDescent="0.3">
      <c r="A27" s="15">
        <f ca="1">VLOOKUP(B27,data2!$A$1:$C$10,3,TRUE)</f>
        <v>0</v>
      </c>
      <c r="B27" s="13">
        <f t="shared" ca="1" si="4"/>
        <v>0</v>
      </c>
      <c r="C27" s="12">
        <f t="shared" ca="1" si="5"/>
        <v>0</v>
      </c>
      <c r="D27">
        <f t="shared" ca="1" si="6"/>
        <v>0</v>
      </c>
      <c r="E27">
        <f t="shared" ca="1" si="7"/>
        <v>0</v>
      </c>
      <c r="F27" s="9">
        <f t="shared" ca="1" si="8"/>
        <v>0</v>
      </c>
      <c r="G27" s="12">
        <f t="shared" si="9"/>
        <v>0</v>
      </c>
      <c r="H27" s="10">
        <f t="shared" si="10"/>
        <v>0</v>
      </c>
      <c r="I27" s="14">
        <f t="shared" si="11"/>
        <v>0</v>
      </c>
      <c r="K27" t="s">
        <v>38</v>
      </c>
      <c r="L27" t="s">
        <v>39</v>
      </c>
      <c r="M27" s="11">
        <v>2</v>
      </c>
      <c r="N27" t="s">
        <v>15</v>
      </c>
    </row>
    <row r="28" spans="1:14" ht="16.5" outlineLevel="1" x14ac:dyDescent="0.3">
      <c r="A28" s="15">
        <f ca="1">VLOOKUP(B28,data2!$A$1:$C$10,3,TRUE)</f>
        <v>2.5</v>
      </c>
      <c r="B28" s="13">
        <f t="shared" ca="1" si="4"/>
        <v>6.6</v>
      </c>
      <c r="C28" s="12">
        <f t="shared" ca="1" si="5"/>
        <v>0</v>
      </c>
      <c r="D28">
        <f t="shared" ca="1" si="6"/>
        <v>0</v>
      </c>
      <c r="E28">
        <f t="shared" ca="1" si="7"/>
        <v>0</v>
      </c>
      <c r="F28" s="9">
        <f t="shared" ca="1" si="8"/>
        <v>0</v>
      </c>
      <c r="G28" s="12">
        <f t="shared" si="9"/>
        <v>0</v>
      </c>
      <c r="H28" s="10">
        <f t="shared" si="10"/>
        <v>1</v>
      </c>
      <c r="I28" s="14">
        <f t="shared" si="11"/>
        <v>6.6</v>
      </c>
      <c r="J28" t="s">
        <v>40</v>
      </c>
      <c r="K28" t="s">
        <v>127</v>
      </c>
      <c r="L28" t="s">
        <v>128</v>
      </c>
      <c r="M28" s="11">
        <v>2</v>
      </c>
      <c r="N28">
        <v>6.6</v>
      </c>
    </row>
    <row r="29" spans="1:14" ht="16.5" outlineLevel="1" x14ac:dyDescent="0.3">
      <c r="A29" s="15">
        <f ca="1">VLOOKUP(B29,data2!$A$1:$C$10,3,TRUE)</f>
        <v>2.5</v>
      </c>
      <c r="B29" s="13">
        <f t="shared" ca="1" si="4"/>
        <v>6.5</v>
      </c>
      <c r="C29" s="12">
        <f t="shared" ca="1" si="5"/>
        <v>0</v>
      </c>
      <c r="D29">
        <f t="shared" ca="1" si="6"/>
        <v>0</v>
      </c>
      <c r="E29">
        <f t="shared" ca="1" si="7"/>
        <v>0</v>
      </c>
      <c r="F29" s="9">
        <f t="shared" ca="1" si="8"/>
        <v>0</v>
      </c>
      <c r="G29" s="12">
        <f t="shared" si="9"/>
        <v>0</v>
      </c>
      <c r="H29" s="10">
        <f t="shared" si="10"/>
        <v>1</v>
      </c>
      <c r="I29" s="14">
        <f t="shared" si="11"/>
        <v>6.5</v>
      </c>
      <c r="K29" t="s">
        <v>129</v>
      </c>
      <c r="L29" t="s">
        <v>130</v>
      </c>
      <c r="M29" s="11">
        <v>2</v>
      </c>
      <c r="N29">
        <v>6.5</v>
      </c>
    </row>
    <row r="30" spans="1:14" ht="16.5" outlineLevel="1" x14ac:dyDescent="0.3">
      <c r="A30" s="15">
        <f ca="1">VLOOKUP(B30,data2!$A$1:$C$10,3,TRUE)</f>
        <v>1.5</v>
      </c>
      <c r="B30" s="13">
        <f t="shared" ca="1" si="4"/>
        <v>5</v>
      </c>
      <c r="C30" s="12">
        <f t="shared" ca="1" si="5"/>
        <v>0</v>
      </c>
      <c r="D30">
        <f t="shared" ca="1" si="6"/>
        <v>0</v>
      </c>
      <c r="E30">
        <f t="shared" ca="1" si="7"/>
        <v>0</v>
      </c>
      <c r="F30" s="9">
        <f t="shared" ca="1" si="8"/>
        <v>0</v>
      </c>
      <c r="G30" s="12">
        <f t="shared" si="9"/>
        <v>0</v>
      </c>
      <c r="H30" s="10">
        <f t="shared" si="10"/>
        <v>1</v>
      </c>
      <c r="I30" s="14">
        <f t="shared" si="11"/>
        <v>5</v>
      </c>
      <c r="K30" t="s">
        <v>41</v>
      </c>
      <c r="L30" t="s">
        <v>42</v>
      </c>
      <c r="M30" s="11">
        <v>3</v>
      </c>
      <c r="N30">
        <v>5</v>
      </c>
    </row>
    <row r="31" spans="1:14" ht="16.5" outlineLevel="1" x14ac:dyDescent="0.3">
      <c r="A31" s="15">
        <f ca="1">VLOOKUP(B31,data2!$A$1:$C$10,3,TRUE)</f>
        <v>0</v>
      </c>
      <c r="B31" s="13">
        <f t="shared" ca="1" si="4"/>
        <v>0</v>
      </c>
      <c r="C31" s="12">
        <f t="shared" ca="1" si="5"/>
        <v>0</v>
      </c>
      <c r="D31">
        <f t="shared" ca="1" si="6"/>
        <v>0</v>
      </c>
      <c r="E31">
        <f t="shared" ca="1" si="7"/>
        <v>0</v>
      </c>
      <c r="F31" s="9">
        <f t="shared" ca="1" si="8"/>
        <v>0</v>
      </c>
      <c r="G31" s="12">
        <f t="shared" si="9"/>
        <v>0</v>
      </c>
      <c r="H31" s="10">
        <f t="shared" si="10"/>
        <v>1</v>
      </c>
      <c r="I31" s="14">
        <f t="shared" si="11"/>
        <v>0</v>
      </c>
      <c r="K31" t="s">
        <v>131</v>
      </c>
      <c r="L31" t="s">
        <v>132</v>
      </c>
      <c r="M31" s="11">
        <v>3</v>
      </c>
      <c r="N31" t="s">
        <v>15</v>
      </c>
    </row>
    <row r="32" spans="1:14" ht="16.5" outlineLevel="1" x14ac:dyDescent="0.3">
      <c r="A32" s="15">
        <f ca="1">VLOOKUP(B32,data2!$A$1:$C$10,3,TRUE)</f>
        <v>0</v>
      </c>
      <c r="B32" s="13">
        <f t="shared" ca="1" si="4"/>
        <v>0</v>
      </c>
      <c r="C32" s="12">
        <f t="shared" ca="1" si="5"/>
        <v>0</v>
      </c>
      <c r="D32">
        <f t="shared" ca="1" si="6"/>
        <v>0</v>
      </c>
      <c r="E32">
        <f t="shared" ca="1" si="7"/>
        <v>0</v>
      </c>
      <c r="F32" s="9">
        <f t="shared" ca="1" si="8"/>
        <v>0</v>
      </c>
      <c r="G32" s="12">
        <f t="shared" si="9"/>
        <v>0</v>
      </c>
      <c r="H32" s="10">
        <f t="shared" si="10"/>
        <v>1</v>
      </c>
      <c r="I32" s="14">
        <f t="shared" si="11"/>
        <v>0</v>
      </c>
      <c r="K32" t="s">
        <v>133</v>
      </c>
      <c r="L32" t="s">
        <v>134</v>
      </c>
      <c r="M32" s="11">
        <v>3</v>
      </c>
      <c r="N32" t="s">
        <v>15</v>
      </c>
    </row>
    <row r="33" spans="1:14" ht="16.5" outlineLevel="1" x14ac:dyDescent="0.3">
      <c r="A33" s="15">
        <f ca="1">VLOOKUP(B33,data2!$A$1:$C$10,3,TRUE)</f>
        <v>0</v>
      </c>
      <c r="B33" s="13">
        <f t="shared" ca="1" si="4"/>
        <v>0</v>
      </c>
      <c r="C33" s="12">
        <f t="shared" ca="1" si="5"/>
        <v>0</v>
      </c>
      <c r="D33">
        <f t="shared" ca="1" si="6"/>
        <v>0</v>
      </c>
      <c r="E33">
        <f t="shared" ca="1" si="7"/>
        <v>0</v>
      </c>
      <c r="F33" s="9">
        <f t="shared" ca="1" si="8"/>
        <v>0</v>
      </c>
      <c r="G33" s="12">
        <f t="shared" si="9"/>
        <v>0</v>
      </c>
      <c r="H33" s="10">
        <f t="shared" si="10"/>
        <v>1</v>
      </c>
      <c r="I33" s="14">
        <f t="shared" si="11"/>
        <v>0</v>
      </c>
      <c r="K33" t="s">
        <v>135</v>
      </c>
      <c r="L33" t="s">
        <v>136</v>
      </c>
      <c r="M33" s="11">
        <v>3</v>
      </c>
      <c r="N33" t="s">
        <v>15</v>
      </c>
    </row>
    <row r="34" spans="1:14" ht="16.5" outlineLevel="1" x14ac:dyDescent="0.3">
      <c r="A34" s="15">
        <f ca="1">VLOOKUP(B34,data2!$A$1:$C$10,3,TRUE)</f>
        <v>3</v>
      </c>
      <c r="B34" s="13">
        <f t="shared" ca="1" si="4"/>
        <v>7.9</v>
      </c>
      <c r="C34" s="12">
        <f t="shared" ca="1" si="5"/>
        <v>0</v>
      </c>
      <c r="D34">
        <f t="shared" ca="1" si="6"/>
        <v>0</v>
      </c>
      <c r="E34">
        <f t="shared" ca="1" si="7"/>
        <v>0</v>
      </c>
      <c r="F34" s="9">
        <f t="shared" ca="1" si="8"/>
        <v>0</v>
      </c>
      <c r="G34" s="12">
        <f t="shared" si="9"/>
        <v>0</v>
      </c>
      <c r="H34" s="10">
        <f t="shared" si="10"/>
        <v>1</v>
      </c>
      <c r="I34" s="14">
        <f t="shared" si="11"/>
        <v>7.9</v>
      </c>
      <c r="K34" t="s">
        <v>43</v>
      </c>
      <c r="L34" t="s">
        <v>44</v>
      </c>
      <c r="M34" s="11">
        <v>2</v>
      </c>
      <c r="N34">
        <v>7.9</v>
      </c>
    </row>
    <row r="35" spans="1:14" ht="16.5" outlineLevel="1" x14ac:dyDescent="0.3">
      <c r="A35" s="15">
        <f ca="1">VLOOKUP(B35,data2!$A$1:$C$10,3,TRUE)</f>
        <v>2</v>
      </c>
      <c r="B35" s="13">
        <f t="shared" ca="1" si="4"/>
        <v>6.4</v>
      </c>
      <c r="C35" s="12">
        <f t="shared" ca="1" si="5"/>
        <v>0</v>
      </c>
      <c r="D35">
        <f t="shared" ca="1" si="6"/>
        <v>0</v>
      </c>
      <c r="E35">
        <f t="shared" ca="1" si="7"/>
        <v>0</v>
      </c>
      <c r="F35" s="9">
        <f t="shared" ca="1" si="8"/>
        <v>0</v>
      </c>
      <c r="G35" s="12">
        <f t="shared" si="9"/>
        <v>0</v>
      </c>
      <c r="H35" s="10">
        <f t="shared" si="10"/>
        <v>1</v>
      </c>
      <c r="I35" s="14">
        <f t="shared" si="11"/>
        <v>6.4</v>
      </c>
      <c r="K35" t="s">
        <v>45</v>
      </c>
      <c r="L35" t="s">
        <v>46</v>
      </c>
      <c r="M35" s="11">
        <v>3</v>
      </c>
      <c r="N35">
        <v>6.4</v>
      </c>
    </row>
    <row r="36" spans="1:14" ht="16.5" outlineLevel="1" x14ac:dyDescent="0.3">
      <c r="A36" s="15">
        <f ca="1">VLOOKUP(B36,data2!$A$1:$C$10,3,TRUE)</f>
        <v>2</v>
      </c>
      <c r="B36" s="13">
        <f t="shared" ca="1" si="4"/>
        <v>6.1</v>
      </c>
      <c r="C36" s="12">
        <f t="shared" ca="1" si="5"/>
        <v>0</v>
      </c>
      <c r="D36">
        <f t="shared" ca="1" si="6"/>
        <v>0</v>
      </c>
      <c r="E36">
        <f t="shared" ca="1" si="7"/>
        <v>0</v>
      </c>
      <c r="F36" s="9">
        <f t="shared" ca="1" si="8"/>
        <v>0</v>
      </c>
      <c r="G36" s="12">
        <f t="shared" si="9"/>
        <v>0</v>
      </c>
      <c r="H36" s="10">
        <f t="shared" si="10"/>
        <v>1</v>
      </c>
      <c r="I36" s="14">
        <f t="shared" si="11"/>
        <v>6.1</v>
      </c>
      <c r="K36" t="s">
        <v>47</v>
      </c>
      <c r="L36" t="s">
        <v>48</v>
      </c>
      <c r="M36" s="11">
        <v>2</v>
      </c>
      <c r="N36">
        <v>6.1</v>
      </c>
    </row>
    <row r="37" spans="1:14" ht="16.5" outlineLevel="1" x14ac:dyDescent="0.3">
      <c r="A37" s="15">
        <f ca="1">VLOOKUP(B37,data2!$A$1:$C$10,3,TRUE)</f>
        <v>2.5</v>
      </c>
      <c r="B37" s="13">
        <f t="shared" ca="1" si="4"/>
        <v>6.5</v>
      </c>
      <c r="C37" s="12">
        <f t="shared" ca="1" si="5"/>
        <v>0</v>
      </c>
      <c r="D37">
        <f t="shared" ca="1" si="6"/>
        <v>0</v>
      </c>
      <c r="E37">
        <f t="shared" ca="1" si="7"/>
        <v>0</v>
      </c>
      <c r="F37" s="9">
        <f t="shared" ca="1" si="8"/>
        <v>0</v>
      </c>
      <c r="G37" s="12">
        <f t="shared" si="9"/>
        <v>0</v>
      </c>
      <c r="H37" s="10">
        <f t="shared" si="10"/>
        <v>1</v>
      </c>
      <c r="I37" s="14">
        <f t="shared" si="11"/>
        <v>6.5</v>
      </c>
      <c r="K37" t="s">
        <v>137</v>
      </c>
      <c r="L37" t="s">
        <v>138</v>
      </c>
      <c r="M37" s="11">
        <v>2</v>
      </c>
      <c r="N37">
        <v>6.5</v>
      </c>
    </row>
    <row r="38" spans="1:14" ht="16.5" outlineLevel="1" x14ac:dyDescent="0.3">
      <c r="A38" s="15">
        <f ca="1">VLOOKUP(B38,data2!$A$1:$C$10,3,TRUE)</f>
        <v>2</v>
      </c>
      <c r="B38" s="13">
        <f t="shared" ca="1" si="4"/>
        <v>6.1</v>
      </c>
      <c r="C38" s="12">
        <f t="shared" ca="1" si="5"/>
        <v>0</v>
      </c>
      <c r="D38">
        <f t="shared" ca="1" si="6"/>
        <v>0</v>
      </c>
      <c r="E38">
        <f t="shared" ca="1" si="7"/>
        <v>0</v>
      </c>
      <c r="F38" s="9">
        <f t="shared" ca="1" si="8"/>
        <v>0</v>
      </c>
      <c r="G38" s="12">
        <f t="shared" si="9"/>
        <v>0</v>
      </c>
      <c r="H38" s="10">
        <f t="shared" si="10"/>
        <v>1</v>
      </c>
      <c r="I38" s="14">
        <f t="shared" si="11"/>
        <v>6.1</v>
      </c>
      <c r="K38" t="s">
        <v>49</v>
      </c>
      <c r="L38" t="s">
        <v>50</v>
      </c>
      <c r="M38" s="11">
        <v>3</v>
      </c>
      <c r="N38">
        <v>6.1</v>
      </c>
    </row>
    <row r="39" spans="1:14" ht="16.5" outlineLevel="1" x14ac:dyDescent="0.3">
      <c r="A39" s="15">
        <f ca="1">VLOOKUP(B39,data2!$A$1:$C$10,3,TRUE)</f>
        <v>0</v>
      </c>
      <c r="B39" s="13">
        <f t="shared" ca="1" si="4"/>
        <v>0</v>
      </c>
      <c r="C39" s="12">
        <f t="shared" ca="1" si="5"/>
        <v>0</v>
      </c>
      <c r="D39">
        <f t="shared" ca="1" si="6"/>
        <v>0</v>
      </c>
      <c r="E39">
        <f t="shared" ca="1" si="7"/>
        <v>0</v>
      </c>
      <c r="F39" s="9">
        <f t="shared" ca="1" si="8"/>
        <v>0</v>
      </c>
      <c r="G39" s="12">
        <f t="shared" si="9"/>
        <v>0</v>
      </c>
      <c r="H39" s="10">
        <f t="shared" si="10"/>
        <v>0</v>
      </c>
      <c r="I39" s="14">
        <f t="shared" si="11"/>
        <v>2.9</v>
      </c>
      <c r="K39" t="s">
        <v>51</v>
      </c>
      <c r="L39" t="s">
        <v>52</v>
      </c>
      <c r="M39" s="11">
        <v>2</v>
      </c>
      <c r="N39">
        <v>2.9</v>
      </c>
    </row>
    <row r="40" spans="1:14" ht="16.5" outlineLevel="1" x14ac:dyDescent="0.3">
      <c r="A40" s="15">
        <f ca="1">VLOOKUP(B40,data2!$A$1:$C$10,3,TRUE)</f>
        <v>0</v>
      </c>
      <c r="B40" s="13">
        <f t="shared" ca="1" si="4"/>
        <v>0</v>
      </c>
      <c r="C40" s="12">
        <f t="shared" ca="1" si="5"/>
        <v>0</v>
      </c>
      <c r="D40">
        <f t="shared" ca="1" si="6"/>
        <v>0</v>
      </c>
      <c r="E40">
        <f t="shared" ca="1" si="7"/>
        <v>0</v>
      </c>
      <c r="F40" s="9">
        <f t="shared" ca="1" si="8"/>
        <v>0</v>
      </c>
      <c r="G40" s="12">
        <f t="shared" si="9"/>
        <v>0</v>
      </c>
      <c r="H40" s="10">
        <f t="shared" si="10"/>
        <v>0</v>
      </c>
      <c r="I40" s="14">
        <f t="shared" si="11"/>
        <v>4</v>
      </c>
      <c r="K40" t="s">
        <v>53</v>
      </c>
      <c r="L40" t="s">
        <v>54</v>
      </c>
      <c r="M40" s="11">
        <v>3</v>
      </c>
      <c r="N40">
        <v>4</v>
      </c>
    </row>
    <row r="41" spans="1:14" ht="16.5" outlineLevel="1" x14ac:dyDescent="0.3">
      <c r="A41" s="15">
        <f ca="1">VLOOKUP(B41,data2!$A$1:$C$10,3,TRUE)</f>
        <v>2</v>
      </c>
      <c r="B41" s="13">
        <f t="shared" ca="1" si="4"/>
        <v>5.9</v>
      </c>
      <c r="C41" s="12">
        <f t="shared" ca="1" si="5"/>
        <v>0</v>
      </c>
      <c r="D41">
        <f t="shared" ca="1" si="6"/>
        <v>0</v>
      </c>
      <c r="E41">
        <f t="shared" ca="1" si="7"/>
        <v>0</v>
      </c>
      <c r="F41" s="9">
        <f t="shared" ca="1" si="8"/>
        <v>0</v>
      </c>
      <c r="G41" s="12">
        <f t="shared" si="9"/>
        <v>0</v>
      </c>
      <c r="H41" s="10">
        <f t="shared" si="10"/>
        <v>1</v>
      </c>
      <c r="I41" s="14">
        <f t="shared" si="11"/>
        <v>5.9</v>
      </c>
      <c r="K41" t="s">
        <v>55</v>
      </c>
      <c r="L41" t="s">
        <v>56</v>
      </c>
      <c r="M41" s="11">
        <v>2</v>
      </c>
      <c r="N41">
        <v>5.9</v>
      </c>
    </row>
    <row r="42" spans="1:14" ht="16.5" outlineLevel="1" x14ac:dyDescent="0.3">
      <c r="A42" s="15">
        <f ca="1">VLOOKUP(B42,data2!$A$1:$C$10,3,TRUE)</f>
        <v>3</v>
      </c>
      <c r="B42" s="13">
        <f t="shared" ca="1" si="4"/>
        <v>7.2</v>
      </c>
      <c r="C42" s="12">
        <f t="shared" ca="1" si="5"/>
        <v>0</v>
      </c>
      <c r="D42">
        <f t="shared" ca="1" si="6"/>
        <v>0</v>
      </c>
      <c r="E42">
        <f t="shared" ca="1" si="7"/>
        <v>0</v>
      </c>
      <c r="F42" s="9">
        <f t="shared" ca="1" si="8"/>
        <v>0</v>
      </c>
      <c r="G42" s="12">
        <f t="shared" si="9"/>
        <v>0</v>
      </c>
      <c r="H42" s="10">
        <f t="shared" si="10"/>
        <v>1</v>
      </c>
      <c r="I42" s="14">
        <f t="shared" si="11"/>
        <v>7.2</v>
      </c>
      <c r="J42" t="s">
        <v>57</v>
      </c>
      <c r="K42" t="s">
        <v>58</v>
      </c>
      <c r="L42" t="s">
        <v>59</v>
      </c>
      <c r="M42" s="11">
        <v>3</v>
      </c>
      <c r="N42">
        <v>7.2</v>
      </c>
    </row>
    <row r="43" spans="1:14" ht="16.5" outlineLevel="1" x14ac:dyDescent="0.3">
      <c r="A43" s="15">
        <f ca="1">VLOOKUP(B43,data2!$A$1:$C$10,3,TRUE)</f>
        <v>0</v>
      </c>
      <c r="B43" s="13">
        <f t="shared" ca="1" si="4"/>
        <v>0</v>
      </c>
      <c r="C43" s="12">
        <f t="shared" ca="1" si="5"/>
        <v>0</v>
      </c>
      <c r="D43">
        <f t="shared" ca="1" si="6"/>
        <v>0</v>
      </c>
      <c r="E43">
        <f t="shared" ca="1" si="7"/>
        <v>0</v>
      </c>
      <c r="F43" s="9">
        <f t="shared" ca="1" si="8"/>
        <v>0</v>
      </c>
      <c r="G43" s="12">
        <f t="shared" si="9"/>
        <v>0</v>
      </c>
      <c r="H43" s="10">
        <f t="shared" si="10"/>
        <v>1</v>
      </c>
      <c r="I43" s="14">
        <f t="shared" si="11"/>
        <v>0</v>
      </c>
      <c r="K43" t="s">
        <v>60</v>
      </c>
      <c r="L43" t="s">
        <v>61</v>
      </c>
      <c r="M43" s="11">
        <v>3</v>
      </c>
      <c r="N43" t="s">
        <v>15</v>
      </c>
    </row>
    <row r="44" spans="1:14" ht="16.5" outlineLevel="1" x14ac:dyDescent="0.3">
      <c r="A44" s="15">
        <f ca="1">VLOOKUP(B44,data2!$A$1:$C$10,3,TRUE)</f>
        <v>3</v>
      </c>
      <c r="B44" s="13">
        <f t="shared" ca="1" si="4"/>
        <v>7</v>
      </c>
      <c r="C44" s="12">
        <f t="shared" ca="1" si="5"/>
        <v>0</v>
      </c>
      <c r="D44">
        <f t="shared" ca="1" si="6"/>
        <v>0</v>
      </c>
      <c r="E44">
        <f t="shared" ca="1" si="7"/>
        <v>0</v>
      </c>
      <c r="F44" s="9">
        <f t="shared" ca="1" si="8"/>
        <v>0</v>
      </c>
      <c r="G44" s="12">
        <f t="shared" si="9"/>
        <v>0</v>
      </c>
      <c r="H44" s="10">
        <f t="shared" si="10"/>
        <v>1</v>
      </c>
      <c r="I44" s="14">
        <f t="shared" si="11"/>
        <v>7</v>
      </c>
      <c r="K44" t="s">
        <v>62</v>
      </c>
      <c r="L44" t="s">
        <v>63</v>
      </c>
      <c r="M44" s="11">
        <v>3</v>
      </c>
      <c r="N44">
        <v>7</v>
      </c>
    </row>
    <row r="45" spans="1:14" ht="16.5" outlineLevel="1" x14ac:dyDescent="0.3">
      <c r="A45" s="15">
        <f ca="1">VLOOKUP(B45,data2!$A$1:$C$10,3,TRUE)</f>
        <v>0</v>
      </c>
      <c r="B45" s="13">
        <f t="shared" ca="1" si="4"/>
        <v>0</v>
      </c>
      <c r="C45" s="12">
        <f t="shared" ca="1" si="5"/>
        <v>0</v>
      </c>
      <c r="D45">
        <f t="shared" ca="1" si="6"/>
        <v>0</v>
      </c>
      <c r="E45">
        <f t="shared" ca="1" si="7"/>
        <v>0</v>
      </c>
      <c r="F45" s="9">
        <f t="shared" ca="1" si="8"/>
        <v>0</v>
      </c>
      <c r="G45" s="12">
        <f t="shared" si="9"/>
        <v>0</v>
      </c>
      <c r="H45" s="10">
        <f t="shared" si="10"/>
        <v>1</v>
      </c>
      <c r="I45" s="14">
        <f t="shared" si="11"/>
        <v>0</v>
      </c>
      <c r="K45" t="s">
        <v>64</v>
      </c>
      <c r="L45" t="s">
        <v>65</v>
      </c>
      <c r="M45" s="11">
        <v>3</v>
      </c>
      <c r="N45" t="s">
        <v>15</v>
      </c>
    </row>
    <row r="46" spans="1:14" ht="16.5" outlineLevel="1" x14ac:dyDescent="0.3">
      <c r="A46" s="15">
        <f ca="1">VLOOKUP(B46,data2!$A$1:$C$10,3,TRUE)</f>
        <v>0</v>
      </c>
      <c r="B46" s="13">
        <f t="shared" ca="1" si="4"/>
        <v>0</v>
      </c>
      <c r="C46" s="12">
        <f t="shared" ca="1" si="5"/>
        <v>0</v>
      </c>
      <c r="D46">
        <f t="shared" ca="1" si="6"/>
        <v>0</v>
      </c>
      <c r="E46">
        <f t="shared" ca="1" si="7"/>
        <v>0</v>
      </c>
      <c r="F46" s="9">
        <f t="shared" ca="1" si="8"/>
        <v>0</v>
      </c>
      <c r="G46" s="12">
        <f t="shared" si="9"/>
        <v>0</v>
      </c>
      <c r="H46" s="10">
        <f t="shared" si="10"/>
        <v>0</v>
      </c>
      <c r="I46" s="14">
        <f t="shared" si="11"/>
        <v>0</v>
      </c>
      <c r="J46" t="s">
        <v>66</v>
      </c>
    </row>
    <row r="47" spans="1:14" ht="16.5" outlineLevel="1" x14ac:dyDescent="0.3">
      <c r="A47" s="15">
        <f ca="1">VLOOKUP(B47,data2!$A$1:$C$10,3,TRUE)</f>
        <v>0</v>
      </c>
      <c r="B47" s="13">
        <f t="shared" ca="1" si="4"/>
        <v>0</v>
      </c>
      <c r="C47" s="12">
        <f t="shared" ca="1" si="5"/>
        <v>0</v>
      </c>
      <c r="D47">
        <f t="shared" ca="1" si="6"/>
        <v>0</v>
      </c>
      <c r="E47">
        <f t="shared" ca="1" si="7"/>
        <v>0</v>
      </c>
      <c r="F47" s="9">
        <f t="shared" ca="1" si="8"/>
        <v>0</v>
      </c>
      <c r="G47" s="12">
        <f t="shared" si="9"/>
        <v>0</v>
      </c>
      <c r="H47" s="10">
        <f t="shared" si="10"/>
        <v>1</v>
      </c>
      <c r="I47" s="14">
        <f t="shared" si="11"/>
        <v>0</v>
      </c>
      <c r="J47" t="s">
        <v>71</v>
      </c>
      <c r="K47" t="s">
        <v>139</v>
      </c>
      <c r="L47" t="s">
        <v>140</v>
      </c>
      <c r="M47" s="11">
        <v>2</v>
      </c>
      <c r="N47" t="s">
        <v>15</v>
      </c>
    </row>
    <row r="48" spans="1:14" ht="16.5" outlineLevel="1" x14ac:dyDescent="0.3">
      <c r="A48" s="15">
        <f ca="1">VLOOKUP(B48,data2!$A$1:$C$10,3,TRUE)</f>
        <v>2.5</v>
      </c>
      <c r="B48" s="13">
        <f t="shared" ca="1" si="4"/>
        <v>6.8</v>
      </c>
      <c r="C48" s="12">
        <f t="shared" ca="1" si="5"/>
        <v>0</v>
      </c>
      <c r="D48">
        <f t="shared" ca="1" si="6"/>
        <v>0</v>
      </c>
      <c r="E48">
        <f t="shared" ca="1" si="7"/>
        <v>0</v>
      </c>
      <c r="F48" s="9">
        <f t="shared" ca="1" si="8"/>
        <v>0</v>
      </c>
      <c r="G48" s="12">
        <f t="shared" si="9"/>
        <v>0</v>
      </c>
      <c r="H48" s="10">
        <f t="shared" si="10"/>
        <v>1</v>
      </c>
      <c r="I48" s="14">
        <f t="shared" si="11"/>
        <v>6.8</v>
      </c>
      <c r="K48" t="s">
        <v>141</v>
      </c>
      <c r="L48" t="s">
        <v>142</v>
      </c>
      <c r="M48" s="11">
        <v>2</v>
      </c>
      <c r="N48">
        <v>6.8</v>
      </c>
    </row>
    <row r="49" spans="1:14" ht="16.5" outlineLevel="1" x14ac:dyDescent="0.3">
      <c r="A49" s="15">
        <f ca="1">VLOOKUP(B49,data2!$A$1:$C$10,3,TRUE)</f>
        <v>0</v>
      </c>
      <c r="B49" s="13">
        <f t="shared" ca="1" si="4"/>
        <v>0</v>
      </c>
      <c r="C49" s="12">
        <f t="shared" ca="1" si="5"/>
        <v>0</v>
      </c>
      <c r="D49">
        <f t="shared" ca="1" si="6"/>
        <v>0</v>
      </c>
      <c r="E49">
        <f t="shared" ca="1" si="7"/>
        <v>0</v>
      </c>
      <c r="F49" s="9">
        <f t="shared" ca="1" si="8"/>
        <v>0</v>
      </c>
      <c r="G49" s="12">
        <f t="shared" si="9"/>
        <v>0</v>
      </c>
      <c r="H49" s="10">
        <f t="shared" si="10"/>
        <v>1</v>
      </c>
      <c r="I49" s="14">
        <f t="shared" si="11"/>
        <v>0</v>
      </c>
      <c r="K49" t="s">
        <v>143</v>
      </c>
      <c r="L49" t="s">
        <v>144</v>
      </c>
      <c r="M49" s="11">
        <v>2</v>
      </c>
      <c r="N49" t="s">
        <v>15</v>
      </c>
    </row>
    <row r="50" spans="1:14" ht="16.5" outlineLevel="1" x14ac:dyDescent="0.3">
      <c r="A50" s="15">
        <f ca="1">VLOOKUP(B50,data2!$A$1:$C$10,3,TRUE)</f>
        <v>4</v>
      </c>
      <c r="B50" s="13">
        <f t="shared" ca="1" si="4"/>
        <v>9</v>
      </c>
      <c r="C50" s="12">
        <f t="shared" ca="1" si="5"/>
        <v>0</v>
      </c>
      <c r="D50">
        <f t="shared" ca="1" si="6"/>
        <v>0</v>
      </c>
      <c r="E50">
        <f t="shared" ca="1" si="7"/>
        <v>0</v>
      </c>
      <c r="F50" s="9">
        <f t="shared" ca="1" si="8"/>
        <v>0</v>
      </c>
      <c r="G50" s="12">
        <f t="shared" si="9"/>
        <v>0</v>
      </c>
      <c r="H50" s="10">
        <f t="shared" si="10"/>
        <v>1</v>
      </c>
      <c r="I50" s="14">
        <f t="shared" si="11"/>
        <v>9</v>
      </c>
      <c r="K50" t="s">
        <v>145</v>
      </c>
      <c r="L50" t="s">
        <v>146</v>
      </c>
      <c r="M50" s="11">
        <v>2</v>
      </c>
      <c r="N50">
        <v>9</v>
      </c>
    </row>
    <row r="51" spans="1:14" ht="16.5" outlineLevel="1" x14ac:dyDescent="0.3">
      <c r="A51" s="15">
        <f ca="1">VLOOKUP(B51,data2!$A$1:$C$10,3,TRUE)</f>
        <v>3</v>
      </c>
      <c r="B51" s="13">
        <f t="shared" ca="1" si="4"/>
        <v>7.4</v>
      </c>
      <c r="C51" s="12">
        <f t="shared" ca="1" si="5"/>
        <v>0</v>
      </c>
      <c r="D51">
        <f t="shared" ca="1" si="6"/>
        <v>0</v>
      </c>
      <c r="E51">
        <f t="shared" ca="1" si="7"/>
        <v>0</v>
      </c>
      <c r="F51" s="9">
        <f t="shared" ca="1" si="8"/>
        <v>0</v>
      </c>
      <c r="G51" s="12">
        <f t="shared" si="9"/>
        <v>0</v>
      </c>
      <c r="H51" s="10">
        <f t="shared" si="10"/>
        <v>1</v>
      </c>
      <c r="I51" s="14">
        <f t="shared" si="11"/>
        <v>7.4</v>
      </c>
      <c r="K51" t="s">
        <v>147</v>
      </c>
      <c r="L51" t="s">
        <v>148</v>
      </c>
      <c r="M51" s="11">
        <v>2</v>
      </c>
      <c r="N51">
        <v>7.4</v>
      </c>
    </row>
    <row r="52" spans="1:14" ht="16.5" outlineLevel="1" x14ac:dyDescent="0.3">
      <c r="A52" s="15">
        <f ca="1">VLOOKUP(B52,data2!$A$1:$C$10,3,TRUE)</f>
        <v>3</v>
      </c>
      <c r="B52" s="13">
        <f t="shared" ca="1" si="4"/>
        <v>7.8</v>
      </c>
      <c r="C52" s="12">
        <f t="shared" ca="1" si="5"/>
        <v>0</v>
      </c>
      <c r="D52">
        <f t="shared" ca="1" si="6"/>
        <v>0</v>
      </c>
      <c r="E52">
        <f t="shared" ca="1" si="7"/>
        <v>0</v>
      </c>
      <c r="F52" s="9">
        <f t="shared" ca="1" si="8"/>
        <v>0</v>
      </c>
      <c r="G52" s="12">
        <f t="shared" si="9"/>
        <v>0</v>
      </c>
      <c r="H52" s="10">
        <f t="shared" si="10"/>
        <v>1</v>
      </c>
      <c r="I52" s="14">
        <f t="shared" si="11"/>
        <v>7.8</v>
      </c>
      <c r="K52" t="s">
        <v>149</v>
      </c>
      <c r="L52" t="s">
        <v>150</v>
      </c>
      <c r="M52" s="11">
        <v>2</v>
      </c>
      <c r="N52">
        <v>7.8</v>
      </c>
    </row>
    <row r="53" spans="1:14" ht="16.5" outlineLevel="1" x14ac:dyDescent="0.3">
      <c r="A53" s="15">
        <f ca="1">VLOOKUP(B53,data2!$A$1:$C$10,3,TRUE)</f>
        <v>2.5</v>
      </c>
      <c r="B53" s="13">
        <f t="shared" ca="1" si="4"/>
        <v>6.6</v>
      </c>
      <c r="C53" s="12">
        <f t="shared" ca="1" si="5"/>
        <v>0</v>
      </c>
      <c r="D53">
        <f t="shared" ca="1" si="6"/>
        <v>0</v>
      </c>
      <c r="E53">
        <f t="shared" ca="1" si="7"/>
        <v>0</v>
      </c>
      <c r="F53" s="9">
        <f t="shared" ca="1" si="8"/>
        <v>0</v>
      </c>
      <c r="G53" s="12">
        <f t="shared" si="9"/>
        <v>0</v>
      </c>
      <c r="H53" s="10">
        <f t="shared" si="10"/>
        <v>1</v>
      </c>
      <c r="I53" s="14">
        <f t="shared" si="11"/>
        <v>6.6</v>
      </c>
      <c r="K53" t="s">
        <v>151</v>
      </c>
      <c r="L53" t="s">
        <v>152</v>
      </c>
      <c r="M53" s="11">
        <v>4</v>
      </c>
      <c r="N53">
        <v>6.6</v>
      </c>
    </row>
    <row r="54" spans="1:14" ht="16.5" outlineLevel="1" x14ac:dyDescent="0.3">
      <c r="A54" s="15">
        <f ca="1">VLOOKUP(B54,data2!$A$1:$C$10,3,TRUE)</f>
        <v>2.5</v>
      </c>
      <c r="B54" s="13">
        <f t="shared" ca="1" si="4"/>
        <v>6.7</v>
      </c>
      <c r="C54" s="12">
        <f t="shared" ca="1" si="5"/>
        <v>0</v>
      </c>
      <c r="D54">
        <f t="shared" ca="1" si="6"/>
        <v>0</v>
      </c>
      <c r="E54">
        <f t="shared" ca="1" si="7"/>
        <v>0</v>
      </c>
      <c r="F54" s="9">
        <f t="shared" ca="1" si="8"/>
        <v>0</v>
      </c>
      <c r="G54" s="12">
        <f t="shared" si="9"/>
        <v>0</v>
      </c>
      <c r="H54" s="10">
        <f t="shared" si="10"/>
        <v>1</v>
      </c>
      <c r="I54" s="14">
        <f t="shared" si="11"/>
        <v>6.7</v>
      </c>
      <c r="K54" t="s">
        <v>153</v>
      </c>
      <c r="L54" t="s">
        <v>154</v>
      </c>
      <c r="M54" s="11">
        <v>2</v>
      </c>
      <c r="N54">
        <v>6.7</v>
      </c>
    </row>
    <row r="55" spans="1:14" ht="16.5" outlineLevel="1" x14ac:dyDescent="0.3">
      <c r="A55" s="15">
        <f ca="1">VLOOKUP(B55,data2!$A$1:$C$10,3,TRUE)</f>
        <v>2</v>
      </c>
      <c r="B55" s="13">
        <f t="shared" ca="1" si="4"/>
        <v>6.1</v>
      </c>
      <c r="C55" s="12">
        <f t="shared" ca="1" si="5"/>
        <v>0</v>
      </c>
      <c r="D55">
        <f t="shared" ca="1" si="6"/>
        <v>0</v>
      </c>
      <c r="E55">
        <f t="shared" ca="1" si="7"/>
        <v>0</v>
      </c>
      <c r="F55" s="9">
        <f t="shared" ca="1" si="8"/>
        <v>0</v>
      </c>
      <c r="G55" s="12">
        <f t="shared" si="9"/>
        <v>0</v>
      </c>
      <c r="H55" s="10">
        <f t="shared" si="10"/>
        <v>1</v>
      </c>
      <c r="I55" s="14">
        <f t="shared" si="11"/>
        <v>6.1</v>
      </c>
      <c r="K55" t="s">
        <v>155</v>
      </c>
      <c r="L55" t="s">
        <v>156</v>
      </c>
      <c r="M55" s="11">
        <v>2</v>
      </c>
      <c r="N55">
        <v>6.1</v>
      </c>
    </row>
    <row r="56" spans="1:14" ht="16.5" outlineLevel="1" x14ac:dyDescent="0.3">
      <c r="A56" s="15">
        <f ca="1">VLOOKUP(B56,data2!$A$1:$C$10,3,TRUE)</f>
        <v>3</v>
      </c>
      <c r="B56" s="13">
        <f t="shared" ca="1" si="4"/>
        <v>7.2</v>
      </c>
      <c r="C56" s="12">
        <f t="shared" ca="1" si="5"/>
        <v>0</v>
      </c>
      <c r="D56">
        <f t="shared" ca="1" si="6"/>
        <v>0</v>
      </c>
      <c r="E56">
        <f t="shared" ca="1" si="7"/>
        <v>0</v>
      </c>
      <c r="F56" s="9">
        <f t="shared" ca="1" si="8"/>
        <v>0</v>
      </c>
      <c r="G56" s="12">
        <f t="shared" si="9"/>
        <v>0</v>
      </c>
      <c r="H56" s="10">
        <f t="shared" si="10"/>
        <v>1</v>
      </c>
      <c r="I56" s="14">
        <f t="shared" si="11"/>
        <v>7.2</v>
      </c>
      <c r="K56" t="s">
        <v>157</v>
      </c>
      <c r="L56" t="s">
        <v>158</v>
      </c>
      <c r="M56" s="11">
        <v>2</v>
      </c>
      <c r="N56">
        <v>7.2</v>
      </c>
    </row>
    <row r="57" spans="1:14" ht="16.5" outlineLevel="1" x14ac:dyDescent="0.3">
      <c r="A57" s="15">
        <f ca="1">VLOOKUP(B57,data2!$A$1:$C$10,3,TRUE)</f>
        <v>3.5</v>
      </c>
      <c r="B57" s="13">
        <f t="shared" ca="1" si="4"/>
        <v>8</v>
      </c>
      <c r="C57" s="12">
        <f t="shared" ca="1" si="5"/>
        <v>0</v>
      </c>
      <c r="D57">
        <f t="shared" ca="1" si="6"/>
        <v>0</v>
      </c>
      <c r="E57">
        <f t="shared" ca="1" si="7"/>
        <v>0</v>
      </c>
      <c r="F57" s="9">
        <f t="shared" ca="1" si="8"/>
        <v>0</v>
      </c>
      <c r="G57" s="12">
        <f t="shared" si="9"/>
        <v>0</v>
      </c>
      <c r="H57" s="10">
        <f t="shared" si="10"/>
        <v>1</v>
      </c>
      <c r="I57" s="14">
        <f t="shared" si="11"/>
        <v>8</v>
      </c>
      <c r="K57" t="s">
        <v>159</v>
      </c>
      <c r="L57" t="s">
        <v>160</v>
      </c>
      <c r="M57" s="11">
        <v>2</v>
      </c>
      <c r="N57">
        <v>8</v>
      </c>
    </row>
    <row r="58" spans="1:14" ht="16.5" outlineLevel="1" x14ac:dyDescent="0.3">
      <c r="A58" s="15">
        <f ca="1">VLOOKUP(B58,data2!$A$1:$C$10,3,TRUE)</f>
        <v>2.5</v>
      </c>
      <c r="B58" s="13">
        <f t="shared" ca="1" si="4"/>
        <v>6.9</v>
      </c>
      <c r="C58" s="12">
        <f t="shared" ca="1" si="5"/>
        <v>0</v>
      </c>
      <c r="D58">
        <f t="shared" ca="1" si="6"/>
        <v>0</v>
      </c>
      <c r="E58">
        <f t="shared" ca="1" si="7"/>
        <v>0</v>
      </c>
      <c r="F58" s="9">
        <f t="shared" ca="1" si="8"/>
        <v>0</v>
      </c>
      <c r="G58" s="12">
        <f t="shared" si="9"/>
        <v>0</v>
      </c>
      <c r="H58" s="10">
        <f t="shared" si="10"/>
        <v>1</v>
      </c>
      <c r="I58" s="14">
        <f t="shared" si="11"/>
        <v>6.9</v>
      </c>
      <c r="K58" t="s">
        <v>161</v>
      </c>
      <c r="L58" t="s">
        <v>162</v>
      </c>
      <c r="M58" s="11">
        <v>4</v>
      </c>
      <c r="N58">
        <v>6.9</v>
      </c>
    </row>
    <row r="59" spans="1:14" ht="16.5" outlineLevel="1" x14ac:dyDescent="0.3">
      <c r="A59" s="15">
        <f ca="1">VLOOKUP(B59,data2!$A$1:$C$10,3,TRUE)</f>
        <v>2.5</v>
      </c>
      <c r="B59" s="13">
        <f t="shared" ca="1" si="4"/>
        <v>6.5</v>
      </c>
      <c r="C59" s="12">
        <f t="shared" ca="1" si="5"/>
        <v>0</v>
      </c>
      <c r="D59">
        <f t="shared" ca="1" si="6"/>
        <v>0</v>
      </c>
      <c r="E59">
        <f t="shared" ca="1" si="7"/>
        <v>0</v>
      </c>
      <c r="F59" s="9">
        <f t="shared" ca="1" si="8"/>
        <v>0</v>
      </c>
      <c r="G59" s="12">
        <f t="shared" si="9"/>
        <v>0</v>
      </c>
      <c r="H59" s="10">
        <f t="shared" si="10"/>
        <v>1</v>
      </c>
      <c r="I59" s="14">
        <f t="shared" si="11"/>
        <v>6.5</v>
      </c>
      <c r="K59" t="s">
        <v>163</v>
      </c>
      <c r="L59" t="s">
        <v>164</v>
      </c>
      <c r="M59" s="11">
        <v>2</v>
      </c>
      <c r="N59">
        <v>6.5</v>
      </c>
    </row>
    <row r="60" spans="1:14" ht="16.5" outlineLevel="1" x14ac:dyDescent="0.3">
      <c r="A60" s="15">
        <f ca="1">VLOOKUP(B60,data2!$A$1:$C$10,3,TRUE)</f>
        <v>3</v>
      </c>
      <c r="B60" s="13">
        <f t="shared" ca="1" si="4"/>
        <v>7.1</v>
      </c>
      <c r="C60" s="12">
        <f t="shared" ca="1" si="5"/>
        <v>0</v>
      </c>
      <c r="D60">
        <f t="shared" ca="1" si="6"/>
        <v>0</v>
      </c>
      <c r="E60">
        <f t="shared" ca="1" si="7"/>
        <v>0</v>
      </c>
      <c r="F60" s="9">
        <f t="shared" ca="1" si="8"/>
        <v>0</v>
      </c>
      <c r="G60" s="12">
        <f t="shared" si="9"/>
        <v>0</v>
      </c>
      <c r="H60" s="10">
        <f t="shared" si="10"/>
        <v>1</v>
      </c>
      <c r="I60" s="14">
        <f t="shared" si="11"/>
        <v>7.1</v>
      </c>
      <c r="K60" t="s">
        <v>165</v>
      </c>
      <c r="L60" t="s">
        <v>166</v>
      </c>
      <c r="M60" s="11">
        <v>2</v>
      </c>
      <c r="N60">
        <v>7.1</v>
      </c>
    </row>
    <row r="61" spans="1:14" ht="16.5" outlineLevel="1" x14ac:dyDescent="0.3">
      <c r="A61" s="15">
        <f ca="1">VLOOKUP(B61,data2!$A$1:$C$10,3,TRUE)</f>
        <v>3</v>
      </c>
      <c r="B61" s="13">
        <f t="shared" ca="1" si="4"/>
        <v>7.3</v>
      </c>
      <c r="C61" s="12">
        <f t="shared" ca="1" si="5"/>
        <v>0</v>
      </c>
      <c r="D61">
        <f t="shared" ca="1" si="6"/>
        <v>0</v>
      </c>
      <c r="E61">
        <f t="shared" ca="1" si="7"/>
        <v>0</v>
      </c>
      <c r="F61" s="9">
        <f t="shared" ca="1" si="8"/>
        <v>0</v>
      </c>
      <c r="G61" s="12">
        <f t="shared" si="9"/>
        <v>0</v>
      </c>
      <c r="H61" s="10">
        <f t="shared" si="10"/>
        <v>1</v>
      </c>
      <c r="I61" s="14">
        <f t="shared" si="11"/>
        <v>7.3</v>
      </c>
      <c r="K61" t="s">
        <v>167</v>
      </c>
      <c r="L61" t="s">
        <v>168</v>
      </c>
      <c r="M61" s="11">
        <v>2</v>
      </c>
      <c r="N61">
        <v>7.3</v>
      </c>
    </row>
    <row r="62" spans="1:14" ht="16.5" outlineLevel="1" x14ac:dyDescent="0.3">
      <c r="A62" s="15">
        <f ca="1">VLOOKUP(B62,data2!$A$1:$C$10,3,TRUE)</f>
        <v>3</v>
      </c>
      <c r="B62" s="13">
        <f t="shared" ca="1" si="4"/>
        <v>7.8</v>
      </c>
      <c r="C62" s="12">
        <f t="shared" ca="1" si="5"/>
        <v>0</v>
      </c>
      <c r="D62">
        <f t="shared" ca="1" si="6"/>
        <v>0</v>
      </c>
      <c r="E62">
        <f t="shared" ca="1" si="7"/>
        <v>0</v>
      </c>
      <c r="F62" s="9">
        <f t="shared" ca="1" si="8"/>
        <v>0</v>
      </c>
      <c r="G62" s="12">
        <f t="shared" si="9"/>
        <v>0</v>
      </c>
      <c r="H62" s="10">
        <f t="shared" si="10"/>
        <v>1</v>
      </c>
      <c r="I62" s="14">
        <f t="shared" si="11"/>
        <v>7.8</v>
      </c>
      <c r="K62" t="s">
        <v>169</v>
      </c>
      <c r="L62" t="s">
        <v>170</v>
      </c>
      <c r="M62" s="11">
        <v>2</v>
      </c>
      <c r="N62">
        <v>7.8</v>
      </c>
    </row>
    <row r="63" spans="1:14" ht="16.5" outlineLevel="1" x14ac:dyDescent="0.3">
      <c r="A63" s="15">
        <f ca="1">VLOOKUP(B63,data2!$A$1:$C$10,3,TRUE)</f>
        <v>2</v>
      </c>
      <c r="B63" s="13">
        <f t="shared" ca="1" si="4"/>
        <v>6.2</v>
      </c>
      <c r="C63" s="12">
        <f t="shared" ca="1" si="5"/>
        <v>0</v>
      </c>
      <c r="D63">
        <f t="shared" ca="1" si="6"/>
        <v>0</v>
      </c>
      <c r="E63">
        <f t="shared" ca="1" si="7"/>
        <v>0</v>
      </c>
      <c r="F63" s="9">
        <f t="shared" ca="1" si="8"/>
        <v>0</v>
      </c>
      <c r="G63" s="12">
        <f t="shared" si="9"/>
        <v>0</v>
      </c>
      <c r="H63" s="10">
        <f t="shared" si="10"/>
        <v>1</v>
      </c>
      <c r="I63" s="14">
        <f t="shared" si="11"/>
        <v>6.2</v>
      </c>
      <c r="K63" t="s">
        <v>171</v>
      </c>
      <c r="L63" t="s">
        <v>172</v>
      </c>
      <c r="M63" s="11">
        <v>4</v>
      </c>
      <c r="N63">
        <v>6.2</v>
      </c>
    </row>
    <row r="64" spans="1:14" ht="16.5" outlineLevel="1" x14ac:dyDescent="0.3">
      <c r="A64" s="15">
        <f ca="1">VLOOKUP(B64,data2!$A$1:$C$10,3,TRUE)</f>
        <v>3</v>
      </c>
      <c r="B64" s="13">
        <f t="shared" ca="1" si="4"/>
        <v>7.8</v>
      </c>
      <c r="C64" s="12">
        <f t="shared" ca="1" si="5"/>
        <v>0</v>
      </c>
      <c r="D64">
        <f t="shared" ca="1" si="6"/>
        <v>0</v>
      </c>
      <c r="E64">
        <f t="shared" ca="1" si="7"/>
        <v>0</v>
      </c>
      <c r="F64" s="9">
        <f t="shared" ca="1" si="8"/>
        <v>0</v>
      </c>
      <c r="G64" s="12">
        <f t="shared" si="9"/>
        <v>0</v>
      </c>
      <c r="H64" s="10">
        <f t="shared" si="10"/>
        <v>1</v>
      </c>
      <c r="I64" s="14">
        <f t="shared" si="11"/>
        <v>7.8</v>
      </c>
      <c r="K64" t="s">
        <v>173</v>
      </c>
      <c r="L64" t="s">
        <v>174</v>
      </c>
      <c r="M64" s="11">
        <v>2</v>
      </c>
      <c r="N64">
        <v>7.8</v>
      </c>
    </row>
    <row r="65" spans="1:14" ht="16.5" outlineLevel="1" x14ac:dyDescent="0.3">
      <c r="A65" s="15">
        <f ca="1">VLOOKUP(B65,data2!$A$1:$C$10,3,TRUE)</f>
        <v>1.5</v>
      </c>
      <c r="B65" s="13">
        <f t="shared" ca="1" si="4"/>
        <v>5.4</v>
      </c>
      <c r="C65" s="12">
        <f t="shared" ca="1" si="5"/>
        <v>0</v>
      </c>
      <c r="D65">
        <f t="shared" ca="1" si="6"/>
        <v>0</v>
      </c>
      <c r="E65">
        <f t="shared" ca="1" si="7"/>
        <v>0</v>
      </c>
      <c r="F65" s="9">
        <f t="shared" ca="1" si="8"/>
        <v>0</v>
      </c>
      <c r="G65" s="12">
        <f t="shared" si="9"/>
        <v>0</v>
      </c>
      <c r="H65" s="10">
        <f t="shared" si="10"/>
        <v>1</v>
      </c>
      <c r="I65" s="14">
        <f t="shared" si="11"/>
        <v>5.4</v>
      </c>
      <c r="K65" t="s">
        <v>175</v>
      </c>
      <c r="L65" t="s">
        <v>176</v>
      </c>
      <c r="M65" s="11">
        <v>3</v>
      </c>
      <c r="N65">
        <v>5.4</v>
      </c>
    </row>
    <row r="66" spans="1:14" ht="16.5" outlineLevel="1" x14ac:dyDescent="0.3">
      <c r="A66" s="15">
        <f ca="1">VLOOKUP(B66,data2!$A$1:$C$10,3,TRUE)</f>
        <v>0</v>
      </c>
      <c r="B66" s="13">
        <f t="shared" ca="1" si="4"/>
        <v>0</v>
      </c>
      <c r="C66" s="12">
        <f t="shared" ca="1" si="5"/>
        <v>0</v>
      </c>
      <c r="D66">
        <f t="shared" ca="1" si="6"/>
        <v>0</v>
      </c>
      <c r="E66">
        <f t="shared" ca="1" si="7"/>
        <v>0</v>
      </c>
      <c r="F66" s="9">
        <f t="shared" ca="1" si="8"/>
        <v>0</v>
      </c>
      <c r="G66" s="12">
        <f t="shared" si="9"/>
        <v>0</v>
      </c>
      <c r="H66" s="10">
        <f t="shared" si="10"/>
        <v>1</v>
      </c>
      <c r="I66" s="14">
        <f t="shared" si="11"/>
        <v>0</v>
      </c>
      <c r="K66" t="s">
        <v>177</v>
      </c>
      <c r="L66" t="s">
        <v>178</v>
      </c>
      <c r="M66" s="11">
        <v>2</v>
      </c>
      <c r="N66" t="s">
        <v>15</v>
      </c>
    </row>
    <row r="67" spans="1:14" ht="16.5" outlineLevel="1" x14ac:dyDescent="0.3">
      <c r="A67" s="15">
        <f ca="1">VLOOKUP(B67,data2!$A$1:$C$10,3,TRUE)</f>
        <v>0</v>
      </c>
      <c r="B67" s="13">
        <f t="shared" ca="1" si="4"/>
        <v>0</v>
      </c>
      <c r="C67" s="12">
        <f t="shared" ca="1" si="5"/>
        <v>0</v>
      </c>
      <c r="D67">
        <f t="shared" ca="1" si="6"/>
        <v>0</v>
      </c>
      <c r="E67">
        <f t="shared" ca="1" si="7"/>
        <v>0</v>
      </c>
      <c r="F67" s="9">
        <f t="shared" ca="1" si="8"/>
        <v>0</v>
      </c>
      <c r="G67" s="12">
        <f t="shared" si="9"/>
        <v>1</v>
      </c>
      <c r="H67" s="10">
        <f t="shared" si="10"/>
        <v>1</v>
      </c>
      <c r="I67" s="14">
        <f t="shared" si="11"/>
        <v>0</v>
      </c>
      <c r="J67" t="s">
        <v>75</v>
      </c>
      <c r="K67" t="s">
        <v>179</v>
      </c>
      <c r="L67" t="s">
        <v>180</v>
      </c>
      <c r="M67" s="11">
        <v>2</v>
      </c>
      <c r="N67" t="s">
        <v>15</v>
      </c>
    </row>
    <row r="68" spans="1:14" ht="16.5" outlineLevel="1" x14ac:dyDescent="0.3">
      <c r="A68" s="15">
        <f ca="1">VLOOKUP(B68,data2!$A$1:$C$10,3,TRUE)</f>
        <v>0</v>
      </c>
      <c r="B68" s="13">
        <f t="shared" ca="1" si="4"/>
        <v>0</v>
      </c>
      <c r="C68" s="12">
        <f t="shared" ca="1" si="5"/>
        <v>1</v>
      </c>
      <c r="D68">
        <f t="shared" ca="1" si="6"/>
        <v>1</v>
      </c>
      <c r="E68">
        <f t="shared" ca="1" si="7"/>
        <v>0</v>
      </c>
      <c r="F68" s="9">
        <f t="shared" ca="1" si="8"/>
        <v>0</v>
      </c>
      <c r="G68" s="12">
        <f t="shared" si="9"/>
        <v>0</v>
      </c>
      <c r="H68" s="10">
        <f t="shared" si="10"/>
        <v>1</v>
      </c>
      <c r="I68" s="14">
        <f t="shared" si="11"/>
        <v>0</v>
      </c>
      <c r="K68" t="s">
        <v>181</v>
      </c>
      <c r="L68" t="s">
        <v>182</v>
      </c>
      <c r="M68" s="11">
        <v>2</v>
      </c>
      <c r="N68" t="s">
        <v>15</v>
      </c>
    </row>
    <row r="69" spans="1:14" ht="16.5" outlineLevel="1" x14ac:dyDescent="0.3">
      <c r="A69" s="15">
        <f ca="1">VLOOKUP(B69,data2!$A$1:$C$10,3,TRUE)</f>
        <v>0</v>
      </c>
      <c r="B69" s="13">
        <f t="shared" ca="1" si="4"/>
        <v>0</v>
      </c>
      <c r="C69" s="12">
        <f t="shared" ca="1" si="5"/>
        <v>0</v>
      </c>
      <c r="D69">
        <f t="shared" ca="1" si="6"/>
        <v>2</v>
      </c>
      <c r="E69">
        <f t="shared" ca="1" si="7"/>
        <v>0</v>
      </c>
      <c r="F69" s="9">
        <f t="shared" ca="1" si="8"/>
        <v>0</v>
      </c>
      <c r="G69" s="12">
        <f t="shared" si="9"/>
        <v>1</v>
      </c>
      <c r="H69" s="10">
        <f t="shared" si="10"/>
        <v>1</v>
      </c>
      <c r="I69" s="14">
        <f t="shared" si="11"/>
        <v>0</v>
      </c>
      <c r="J69" t="s">
        <v>78</v>
      </c>
      <c r="K69" t="s">
        <v>183</v>
      </c>
      <c r="L69" t="s">
        <v>184</v>
      </c>
      <c r="M69" s="11">
        <v>2</v>
      </c>
      <c r="N69" t="s">
        <v>15</v>
      </c>
    </row>
    <row r="70" spans="1:14" ht="16.5" outlineLevel="1" x14ac:dyDescent="0.3">
      <c r="A70" s="15">
        <f ca="1">VLOOKUP(B70,data2!$A$1:$C$10,3,TRUE)</f>
        <v>0</v>
      </c>
      <c r="B70" s="13">
        <f t="shared" ca="1" si="4"/>
        <v>0</v>
      </c>
      <c r="C70" s="12">
        <f t="shared" ca="1" si="5"/>
        <v>1</v>
      </c>
      <c r="D70">
        <f t="shared" ca="1" si="6"/>
        <v>1</v>
      </c>
      <c r="E70">
        <f t="shared" ca="1" si="7"/>
        <v>0</v>
      </c>
      <c r="F70" s="9">
        <f t="shared" ca="1" si="8"/>
        <v>0</v>
      </c>
      <c r="G70" s="12">
        <f t="shared" si="9"/>
        <v>0</v>
      </c>
      <c r="H70" s="10">
        <f t="shared" si="10"/>
        <v>1</v>
      </c>
      <c r="I70" s="14">
        <f t="shared" si="11"/>
        <v>0</v>
      </c>
      <c r="K70" t="s">
        <v>185</v>
      </c>
      <c r="L70" t="s">
        <v>186</v>
      </c>
      <c r="M70" s="11">
        <v>2</v>
      </c>
      <c r="N70" t="s">
        <v>15</v>
      </c>
    </row>
    <row r="71" spans="1:14" ht="16.5" outlineLevel="1" x14ac:dyDescent="0.3">
      <c r="A71" s="15">
        <f ca="1">VLOOKUP(B71,data2!$A$1:$C$10,3,TRUE)</f>
        <v>0</v>
      </c>
      <c r="B71" s="13">
        <f t="shared" ca="1" si="4"/>
        <v>0</v>
      </c>
      <c r="C71" s="12">
        <f t="shared" ca="1" si="5"/>
        <v>2</v>
      </c>
      <c r="D71">
        <f t="shared" ca="1" si="6"/>
        <v>2</v>
      </c>
      <c r="E71">
        <f t="shared" ca="1" si="7"/>
        <v>0</v>
      </c>
      <c r="F71" s="9">
        <f t="shared" ca="1" si="8"/>
        <v>0</v>
      </c>
      <c r="G71" s="12">
        <f t="shared" si="9"/>
        <v>0</v>
      </c>
      <c r="H71" s="10">
        <f t="shared" si="10"/>
        <v>1</v>
      </c>
      <c r="I71" s="14">
        <f t="shared" si="11"/>
        <v>0</v>
      </c>
      <c r="J71" t="s">
        <v>187</v>
      </c>
      <c r="K71" t="s">
        <v>188</v>
      </c>
      <c r="L71" t="s">
        <v>189</v>
      </c>
      <c r="M71" s="11">
        <v>2</v>
      </c>
      <c r="N71" t="s">
        <v>15</v>
      </c>
    </row>
    <row r="72" spans="1:14" ht="16.5" outlineLevel="1" x14ac:dyDescent="0.3">
      <c r="A72" s="15">
        <f ca="1">VLOOKUP(B72,data2!$A$1:$C$10,3,TRUE)</f>
        <v>0</v>
      </c>
      <c r="B72" s="13">
        <f t="shared" ca="1" si="4"/>
        <v>0</v>
      </c>
      <c r="C72" s="12">
        <f t="shared" ca="1" si="5"/>
        <v>3</v>
      </c>
      <c r="D72">
        <f t="shared" ca="1" si="6"/>
        <v>3</v>
      </c>
      <c r="E72">
        <f t="shared" ca="1" si="7"/>
        <v>0</v>
      </c>
      <c r="F72" s="9">
        <f t="shared" ca="1" si="8"/>
        <v>0</v>
      </c>
      <c r="G72" s="12">
        <f t="shared" si="9"/>
        <v>0</v>
      </c>
      <c r="H72" s="10">
        <f t="shared" si="10"/>
        <v>1</v>
      </c>
      <c r="I72" s="14">
        <f t="shared" si="11"/>
        <v>0</v>
      </c>
      <c r="K72" t="s">
        <v>190</v>
      </c>
      <c r="L72" t="s">
        <v>191</v>
      </c>
      <c r="M72" s="11">
        <v>2</v>
      </c>
      <c r="N72" t="s">
        <v>15</v>
      </c>
    </row>
    <row r="73" spans="1:14" ht="16.5" outlineLevel="1" x14ac:dyDescent="0.3">
      <c r="A73" s="15">
        <f ca="1">VLOOKUP(B73,data2!$A$1:$C$10,3,TRUE)</f>
        <v>0</v>
      </c>
      <c r="B73" s="13">
        <f t="shared" ca="1" si="4"/>
        <v>0</v>
      </c>
      <c r="C73" s="12">
        <f t="shared" ca="1" si="5"/>
        <v>0</v>
      </c>
      <c r="D73">
        <f t="shared" ca="1" si="6"/>
        <v>0</v>
      </c>
      <c r="E73">
        <f t="shared" ca="1" si="7"/>
        <v>0</v>
      </c>
      <c r="F73" s="9">
        <f t="shared" ca="1" si="8"/>
        <v>0</v>
      </c>
      <c r="G73" s="12">
        <f t="shared" si="9"/>
        <v>0</v>
      </c>
      <c r="H73" s="10">
        <f t="shared" si="10"/>
        <v>1</v>
      </c>
      <c r="I73" s="14">
        <f t="shared" si="11"/>
        <v>0</v>
      </c>
      <c r="K73" t="s">
        <v>192</v>
      </c>
      <c r="L73" t="s">
        <v>193</v>
      </c>
      <c r="M73" s="11">
        <v>2</v>
      </c>
      <c r="N73" t="s">
        <v>15</v>
      </c>
    </row>
    <row r="74" spans="1:14" ht="16.5" outlineLevel="1" x14ac:dyDescent="0.3">
      <c r="A74" s="15">
        <f ca="1">VLOOKUP(B74,data2!$A$1:$C$10,3,TRUE)</f>
        <v>0</v>
      </c>
      <c r="B74" s="13">
        <f t="shared" ref="B74:B120" ca="1" si="12">(IF(C74^2+G74^2=0,I74,IF(AND(I74&lt;&gt;OFFSET(E74,-C74,0),I74&lt;&gt;OFFSET(F74,-C74,0)),I74,0)))*H74</f>
        <v>0</v>
      </c>
      <c r="C74" s="12">
        <f t="shared" ref="C74:C120" ca="1" si="13">IF(D74=0,0,IF(G74*D74&lt;&gt;0,0,D74))</f>
        <v>0</v>
      </c>
      <c r="D74">
        <f t="shared" ref="D74:D120" ca="1" si="14">IF(OFFSET(G74,-1,0)&gt;0,1,IF(OFFSET(G74,-2,0)&gt;0,2,IF(OFFSET(G74,-3,0)&gt;0,3,0)))</f>
        <v>0</v>
      </c>
      <c r="E74">
        <f t="shared" ref="E74:E90" ca="1" si="15">IF(G74&gt;0,SMALL(OFFSET(J74,0,-1,3),2),0)</f>
        <v>0</v>
      </c>
      <c r="F74" s="9">
        <f t="shared" ref="F74:F90" ca="1" si="16">IF(G74&gt;0,SMALL(OFFSET(J74,0,-1,3),1),0)</f>
        <v>0</v>
      </c>
      <c r="G74" s="12">
        <f t="shared" ref="G74:G90" si="17">IF(ISNUMBER(FIND($G$3,J74)),1,IF(ISNUMBER(FIND($G$4,J74)),2,0))</f>
        <v>0</v>
      </c>
      <c r="H74" s="10">
        <f t="shared" ref="H74:H90" si="18">(LEFT(K74,2)&lt;&gt;"QP")*(LEFT(K74,2)&lt;&gt;"GD")*(RIGHT(K74,2)&lt;&gt;".0")*IF(N74&lt;4.5,0,1)</f>
        <v>1</v>
      </c>
      <c r="I74" s="14">
        <f t="shared" ref="I74:I90" si="19">MAX(N74:XFD74)</f>
        <v>0</v>
      </c>
      <c r="K74" t="s">
        <v>67</v>
      </c>
      <c r="L74" t="s">
        <v>68</v>
      </c>
      <c r="M74" s="11">
        <v>3</v>
      </c>
      <c r="N74" t="s">
        <v>15</v>
      </c>
    </row>
    <row r="75" spans="1:14" ht="16.5" outlineLevel="1" x14ac:dyDescent="0.3">
      <c r="A75" s="15">
        <f ca="1">VLOOKUP(B75,data2!$A$1:$C$10,3,TRUE)</f>
        <v>0</v>
      </c>
      <c r="B75" s="13">
        <f t="shared" ca="1" si="12"/>
        <v>0</v>
      </c>
      <c r="C75" s="12">
        <f t="shared" ca="1" si="13"/>
        <v>0</v>
      </c>
      <c r="D75">
        <f t="shared" ca="1" si="14"/>
        <v>0</v>
      </c>
      <c r="E75">
        <f t="shared" ca="1" si="15"/>
        <v>0</v>
      </c>
      <c r="F75" s="9">
        <f t="shared" ca="1" si="16"/>
        <v>0</v>
      </c>
      <c r="G75" s="12">
        <f t="shared" si="17"/>
        <v>0</v>
      </c>
      <c r="H75" s="10">
        <f t="shared" si="18"/>
        <v>1</v>
      </c>
      <c r="I75" s="14">
        <f t="shared" si="19"/>
        <v>0</v>
      </c>
      <c r="K75" t="s">
        <v>194</v>
      </c>
      <c r="L75" t="s">
        <v>195</v>
      </c>
      <c r="M75" s="11">
        <v>3</v>
      </c>
      <c r="N75" t="s">
        <v>15</v>
      </c>
    </row>
    <row r="76" spans="1:14" ht="16.5" outlineLevel="1" x14ac:dyDescent="0.3">
      <c r="A76" s="15">
        <f ca="1">VLOOKUP(B76,data2!$A$1:$C$10,3,TRUE)</f>
        <v>0</v>
      </c>
      <c r="B76" s="13">
        <f t="shared" ca="1" si="12"/>
        <v>0</v>
      </c>
      <c r="C76" s="12">
        <f t="shared" ca="1" si="13"/>
        <v>0</v>
      </c>
      <c r="D76">
        <f t="shared" ca="1" si="14"/>
        <v>0</v>
      </c>
      <c r="E76">
        <f t="shared" ca="1" si="15"/>
        <v>0</v>
      </c>
      <c r="F76" s="9">
        <f t="shared" ca="1" si="16"/>
        <v>0</v>
      </c>
      <c r="G76" s="12">
        <f t="shared" si="17"/>
        <v>0</v>
      </c>
      <c r="H76" s="10">
        <f t="shared" si="18"/>
        <v>1</v>
      </c>
      <c r="I76" s="14">
        <f t="shared" si="19"/>
        <v>0</v>
      </c>
      <c r="K76" t="s">
        <v>69</v>
      </c>
      <c r="L76" t="s">
        <v>70</v>
      </c>
      <c r="M76" s="11">
        <v>3</v>
      </c>
      <c r="N76" t="s">
        <v>15</v>
      </c>
    </row>
    <row r="77" spans="1:14" ht="16.5" outlineLevel="1" x14ac:dyDescent="0.3">
      <c r="A77" s="15">
        <f ca="1">VLOOKUP(B77,data2!$A$1:$C$10,3,TRUE)</f>
        <v>0</v>
      </c>
      <c r="B77" s="13">
        <f t="shared" ca="1" si="12"/>
        <v>0</v>
      </c>
      <c r="C77" s="12">
        <f t="shared" ca="1" si="13"/>
        <v>0</v>
      </c>
      <c r="D77">
        <f t="shared" ca="1" si="14"/>
        <v>0</v>
      </c>
      <c r="E77">
        <f t="shared" ca="1" si="15"/>
        <v>0</v>
      </c>
      <c r="F77" s="9">
        <f t="shared" ca="1" si="16"/>
        <v>0</v>
      </c>
      <c r="G77" s="12">
        <f t="shared" si="17"/>
        <v>0</v>
      </c>
      <c r="H77" s="10">
        <f t="shared" si="18"/>
        <v>1</v>
      </c>
      <c r="I77" s="14">
        <f t="shared" si="19"/>
        <v>0</v>
      </c>
      <c r="K77" t="s">
        <v>196</v>
      </c>
      <c r="L77" t="s">
        <v>197</v>
      </c>
      <c r="M77" s="11">
        <v>2</v>
      </c>
      <c r="N77" t="s">
        <v>15</v>
      </c>
    </row>
    <row r="78" spans="1:14" ht="16.5" outlineLevel="1" x14ac:dyDescent="0.3">
      <c r="A78" s="15">
        <f ca="1">VLOOKUP(B78,data2!$A$1:$C$10,3,TRUE)</f>
        <v>0</v>
      </c>
      <c r="B78" s="13">
        <f t="shared" ca="1" si="12"/>
        <v>0</v>
      </c>
      <c r="C78" s="12">
        <f t="shared" ca="1" si="13"/>
        <v>0</v>
      </c>
      <c r="D78">
        <f t="shared" ca="1" si="14"/>
        <v>0</v>
      </c>
      <c r="E78">
        <f t="shared" ca="1" si="15"/>
        <v>0</v>
      </c>
      <c r="F78" s="9">
        <f t="shared" ca="1" si="16"/>
        <v>0</v>
      </c>
      <c r="G78" s="12">
        <f t="shared" si="17"/>
        <v>0</v>
      </c>
      <c r="H78" s="10">
        <f t="shared" si="18"/>
        <v>1</v>
      </c>
      <c r="I78" s="14">
        <f t="shared" si="19"/>
        <v>0</v>
      </c>
      <c r="K78" t="s">
        <v>198</v>
      </c>
      <c r="L78" t="s">
        <v>199</v>
      </c>
      <c r="M78" s="11">
        <v>2</v>
      </c>
      <c r="N78" t="s">
        <v>15</v>
      </c>
    </row>
    <row r="79" spans="1:14" ht="16.5" hidden="1" outlineLevel="1" x14ac:dyDescent="0.3">
      <c r="A79" s="15">
        <f ca="1">VLOOKUP(B79,data2!$A$1:$C$10,3,TRUE)</f>
        <v>0</v>
      </c>
      <c r="B79" s="13">
        <f t="shared" ca="1" si="12"/>
        <v>0</v>
      </c>
      <c r="C79" s="12">
        <f t="shared" ca="1" si="13"/>
        <v>0</v>
      </c>
      <c r="D79">
        <f t="shared" ca="1" si="14"/>
        <v>0</v>
      </c>
      <c r="E79">
        <f t="shared" ca="1" si="15"/>
        <v>0</v>
      </c>
      <c r="F79" s="9">
        <f t="shared" ca="1" si="16"/>
        <v>0</v>
      </c>
      <c r="G79" s="12">
        <f t="shared" si="17"/>
        <v>0</v>
      </c>
      <c r="H79" s="10">
        <f t="shared" si="18"/>
        <v>1</v>
      </c>
      <c r="I79" s="14">
        <f t="shared" si="19"/>
        <v>0</v>
      </c>
      <c r="K79" t="s">
        <v>200</v>
      </c>
      <c r="L79" t="s">
        <v>201</v>
      </c>
      <c r="M79" s="11">
        <v>2</v>
      </c>
      <c r="N79" t="s">
        <v>15</v>
      </c>
    </row>
    <row r="80" spans="1:14" ht="16.5" hidden="1" outlineLevel="1" x14ac:dyDescent="0.3">
      <c r="A80" s="15">
        <f ca="1">VLOOKUP(B80,data2!$A$1:$C$10,3,TRUE)</f>
        <v>0</v>
      </c>
      <c r="B80" s="13">
        <f t="shared" ca="1" si="12"/>
        <v>0</v>
      </c>
      <c r="C80" s="12">
        <f t="shared" ca="1" si="13"/>
        <v>0</v>
      </c>
      <c r="D80">
        <f t="shared" ca="1" si="14"/>
        <v>0</v>
      </c>
      <c r="E80">
        <f t="shared" ca="1" si="15"/>
        <v>0</v>
      </c>
      <c r="F80" s="9">
        <f t="shared" ca="1" si="16"/>
        <v>0</v>
      </c>
      <c r="G80" s="12">
        <f t="shared" si="17"/>
        <v>0</v>
      </c>
      <c r="H80" s="10">
        <f t="shared" si="18"/>
        <v>1</v>
      </c>
      <c r="I80" s="14">
        <f t="shared" si="19"/>
        <v>0</v>
      </c>
      <c r="K80" t="s">
        <v>202</v>
      </c>
      <c r="L80" t="s">
        <v>203</v>
      </c>
      <c r="M80" s="11">
        <v>2</v>
      </c>
      <c r="N80" t="s">
        <v>15</v>
      </c>
    </row>
    <row r="81" spans="1:14" ht="16.5" hidden="1" outlineLevel="1" x14ac:dyDescent="0.3">
      <c r="A81" s="15">
        <f ca="1">VLOOKUP(B81,data2!$A$1:$C$10,3,TRUE)</f>
        <v>0</v>
      </c>
      <c r="B81" s="13">
        <f t="shared" ca="1" si="12"/>
        <v>0</v>
      </c>
      <c r="C81" s="12">
        <f t="shared" ca="1" si="13"/>
        <v>0</v>
      </c>
      <c r="D81">
        <f t="shared" ca="1" si="14"/>
        <v>0</v>
      </c>
      <c r="E81">
        <f t="shared" ca="1" si="15"/>
        <v>0</v>
      </c>
      <c r="F81" s="9">
        <f t="shared" ca="1" si="16"/>
        <v>0</v>
      </c>
      <c r="G81" s="12">
        <f t="shared" si="17"/>
        <v>0</v>
      </c>
      <c r="H81" s="10">
        <f t="shared" si="18"/>
        <v>1</v>
      </c>
      <c r="I81" s="14">
        <f t="shared" si="19"/>
        <v>0</v>
      </c>
      <c r="K81" t="s">
        <v>204</v>
      </c>
      <c r="L81" t="s">
        <v>205</v>
      </c>
      <c r="M81" s="11">
        <v>3</v>
      </c>
      <c r="N81" t="s">
        <v>15</v>
      </c>
    </row>
    <row r="82" spans="1:14" ht="16.5" outlineLevel="1" x14ac:dyDescent="0.3">
      <c r="A82" s="15">
        <f ca="1">VLOOKUP(B82,data2!$A$1:$C$10,3,TRUE)</f>
        <v>0</v>
      </c>
      <c r="B82" s="13">
        <f t="shared" ca="1" si="12"/>
        <v>0</v>
      </c>
      <c r="C82" s="12">
        <f t="shared" ca="1" si="13"/>
        <v>0</v>
      </c>
      <c r="D82">
        <f t="shared" ca="1" si="14"/>
        <v>0</v>
      </c>
      <c r="E82">
        <f t="shared" ca="1" si="15"/>
        <v>0</v>
      </c>
      <c r="F82" s="9">
        <f t="shared" ca="1" si="16"/>
        <v>0</v>
      </c>
      <c r="G82" s="12">
        <f t="shared" si="17"/>
        <v>0</v>
      </c>
      <c r="H82" s="10">
        <f t="shared" si="18"/>
        <v>1</v>
      </c>
      <c r="I82" s="14">
        <f t="shared" si="19"/>
        <v>0</v>
      </c>
      <c r="K82" t="s">
        <v>206</v>
      </c>
      <c r="L82" t="s">
        <v>207</v>
      </c>
      <c r="M82" s="11">
        <v>3</v>
      </c>
      <c r="N82" t="s">
        <v>15</v>
      </c>
    </row>
    <row r="83" spans="1:14" ht="16.5" outlineLevel="1" x14ac:dyDescent="0.3">
      <c r="A83" s="15">
        <f ca="1">VLOOKUP(B83,data2!$A$1:$C$10,3,TRUE)</f>
        <v>0</v>
      </c>
      <c r="B83" s="13">
        <f t="shared" ca="1" si="12"/>
        <v>0</v>
      </c>
      <c r="C83" s="12">
        <f t="shared" ca="1" si="13"/>
        <v>0</v>
      </c>
      <c r="D83">
        <f t="shared" ca="1" si="14"/>
        <v>0</v>
      </c>
      <c r="E83">
        <f t="shared" ca="1" si="15"/>
        <v>0</v>
      </c>
      <c r="F83" s="9">
        <f t="shared" ca="1" si="16"/>
        <v>0</v>
      </c>
      <c r="G83" s="12">
        <f t="shared" si="17"/>
        <v>1</v>
      </c>
      <c r="H83" s="10">
        <f t="shared" si="18"/>
        <v>1</v>
      </c>
      <c r="I83" s="14">
        <f t="shared" si="19"/>
        <v>0</v>
      </c>
      <c r="J83" t="s">
        <v>79</v>
      </c>
      <c r="K83" t="s">
        <v>208</v>
      </c>
      <c r="L83" t="s">
        <v>209</v>
      </c>
      <c r="M83" s="11">
        <v>2</v>
      </c>
      <c r="N83" t="s">
        <v>15</v>
      </c>
    </row>
    <row r="84" spans="1:14" ht="16.5" outlineLevel="1" x14ac:dyDescent="0.3">
      <c r="A84" s="15">
        <f ca="1">VLOOKUP(B84,data2!$A$1:$C$10,3,TRUE)</f>
        <v>0</v>
      </c>
      <c r="B84" s="13">
        <f t="shared" ca="1" si="12"/>
        <v>0</v>
      </c>
      <c r="C84" s="12">
        <f t="shared" ca="1" si="13"/>
        <v>1</v>
      </c>
      <c r="D84">
        <f t="shared" ca="1" si="14"/>
        <v>1</v>
      </c>
      <c r="E84">
        <f t="shared" ca="1" si="15"/>
        <v>0</v>
      </c>
      <c r="F84" s="9">
        <f t="shared" ca="1" si="16"/>
        <v>0</v>
      </c>
      <c r="G84" s="12">
        <f t="shared" si="17"/>
        <v>0</v>
      </c>
      <c r="H84" s="10">
        <f t="shared" si="18"/>
        <v>1</v>
      </c>
      <c r="I84" s="14">
        <f t="shared" si="19"/>
        <v>0</v>
      </c>
      <c r="K84" t="s">
        <v>210</v>
      </c>
      <c r="L84" t="s">
        <v>211</v>
      </c>
      <c r="M84" s="11">
        <v>2</v>
      </c>
      <c r="N84" t="s">
        <v>15</v>
      </c>
    </row>
    <row r="85" spans="1:14" ht="16.5" outlineLevel="1" x14ac:dyDescent="0.3">
      <c r="A85" s="15">
        <f ca="1">VLOOKUP(B85,data2!$A$1:$C$10,3,TRUE)</f>
        <v>0</v>
      </c>
      <c r="B85" s="13">
        <f t="shared" ca="1" si="12"/>
        <v>0</v>
      </c>
      <c r="C85" s="12">
        <f t="shared" ca="1" si="13"/>
        <v>0</v>
      </c>
      <c r="D85">
        <f t="shared" ca="1" si="14"/>
        <v>2</v>
      </c>
      <c r="E85">
        <f t="shared" ca="1" si="15"/>
        <v>0</v>
      </c>
      <c r="F85" s="9">
        <f t="shared" ca="1" si="16"/>
        <v>0</v>
      </c>
      <c r="G85" s="12">
        <f t="shared" si="17"/>
        <v>1</v>
      </c>
      <c r="H85" s="10">
        <f t="shared" si="18"/>
        <v>1</v>
      </c>
      <c r="I85" s="14">
        <f t="shared" si="19"/>
        <v>0</v>
      </c>
      <c r="J85" t="s">
        <v>80</v>
      </c>
      <c r="K85" t="s">
        <v>212</v>
      </c>
      <c r="L85" t="s">
        <v>213</v>
      </c>
      <c r="M85" s="11">
        <v>2</v>
      </c>
      <c r="N85" t="s">
        <v>15</v>
      </c>
    </row>
    <row r="86" spans="1:14" ht="16.5" outlineLevel="1" x14ac:dyDescent="0.3">
      <c r="A86" s="15">
        <f ca="1">VLOOKUP(B86,data2!$A$1:$C$10,3,TRUE)</f>
        <v>0</v>
      </c>
      <c r="B86" s="13">
        <f t="shared" ca="1" si="12"/>
        <v>0</v>
      </c>
      <c r="C86" s="12">
        <f t="shared" ca="1" si="13"/>
        <v>1</v>
      </c>
      <c r="D86">
        <f t="shared" ca="1" si="14"/>
        <v>1</v>
      </c>
      <c r="E86">
        <f t="shared" ca="1" si="15"/>
        <v>0</v>
      </c>
      <c r="F86" s="9">
        <f t="shared" ca="1" si="16"/>
        <v>0</v>
      </c>
      <c r="G86" s="12">
        <f t="shared" si="17"/>
        <v>0</v>
      </c>
      <c r="H86" s="10">
        <f t="shared" si="18"/>
        <v>1</v>
      </c>
      <c r="I86" s="14">
        <f t="shared" si="19"/>
        <v>0</v>
      </c>
      <c r="K86" t="s">
        <v>214</v>
      </c>
      <c r="L86" t="s">
        <v>215</v>
      </c>
      <c r="M86" s="11">
        <v>2</v>
      </c>
      <c r="N86" t="s">
        <v>15</v>
      </c>
    </row>
    <row r="87" spans="1:14" ht="16.5" outlineLevel="1" x14ac:dyDescent="0.3">
      <c r="A87" s="15">
        <f ca="1">VLOOKUP(B87,data2!$A$1:$C$10,3,TRUE)</f>
        <v>0</v>
      </c>
      <c r="B87" s="13">
        <f t="shared" ca="1" si="12"/>
        <v>0</v>
      </c>
      <c r="C87" s="12">
        <f t="shared" ca="1" si="13"/>
        <v>0</v>
      </c>
      <c r="D87">
        <f t="shared" ca="1" si="14"/>
        <v>2</v>
      </c>
      <c r="E87">
        <f t="shared" ca="1" si="15"/>
        <v>0</v>
      </c>
      <c r="F87" s="9">
        <f t="shared" ca="1" si="16"/>
        <v>0</v>
      </c>
      <c r="G87" s="12">
        <f t="shared" si="17"/>
        <v>1</v>
      </c>
      <c r="H87" s="10">
        <f t="shared" si="18"/>
        <v>1</v>
      </c>
      <c r="I87" s="14">
        <f t="shared" si="19"/>
        <v>0</v>
      </c>
      <c r="J87" t="s">
        <v>81</v>
      </c>
      <c r="K87" t="s">
        <v>216</v>
      </c>
      <c r="L87" t="s">
        <v>72</v>
      </c>
      <c r="M87" s="11">
        <v>2</v>
      </c>
      <c r="N87" t="s">
        <v>15</v>
      </c>
    </row>
    <row r="88" spans="1:14" ht="16.5" outlineLevel="1" x14ac:dyDescent="0.3">
      <c r="A88" s="15">
        <f ca="1">VLOOKUP(B88,data2!$A$1:$C$10,3,TRUE)</f>
        <v>4</v>
      </c>
      <c r="B88" s="13">
        <f t="shared" ca="1" si="12"/>
        <v>9.1</v>
      </c>
      <c r="C88" s="12">
        <f t="shared" ca="1" si="13"/>
        <v>1</v>
      </c>
      <c r="D88">
        <f t="shared" ca="1" si="14"/>
        <v>1</v>
      </c>
      <c r="E88">
        <f t="shared" ca="1" si="15"/>
        <v>0</v>
      </c>
      <c r="F88" s="9">
        <f t="shared" ca="1" si="16"/>
        <v>0</v>
      </c>
      <c r="G88" s="12">
        <f t="shared" si="17"/>
        <v>0</v>
      </c>
      <c r="H88" s="10">
        <f t="shared" si="18"/>
        <v>1</v>
      </c>
      <c r="I88" s="14">
        <f t="shared" si="19"/>
        <v>9.1</v>
      </c>
      <c r="K88" t="s">
        <v>76</v>
      </c>
      <c r="L88" t="s">
        <v>77</v>
      </c>
      <c r="M88" s="11">
        <v>2</v>
      </c>
      <c r="N88">
        <v>9.1</v>
      </c>
    </row>
    <row r="89" spans="1:14" ht="16.5" outlineLevel="1" x14ac:dyDescent="0.3">
      <c r="A89" s="15">
        <f ca="1">VLOOKUP(B89,data2!$A$1:$C$10,3,TRUE)</f>
        <v>0</v>
      </c>
      <c r="B89" s="13">
        <f t="shared" ca="1" si="12"/>
        <v>0</v>
      </c>
      <c r="C89" s="12">
        <f t="shared" ca="1" si="13"/>
        <v>0</v>
      </c>
      <c r="D89">
        <f t="shared" ca="1" si="14"/>
        <v>2</v>
      </c>
      <c r="E89">
        <f t="shared" ca="1" si="15"/>
        <v>0</v>
      </c>
      <c r="F89" s="9">
        <f t="shared" ca="1" si="16"/>
        <v>0</v>
      </c>
      <c r="G89" s="12">
        <f t="shared" si="17"/>
        <v>1</v>
      </c>
      <c r="H89" s="10">
        <f t="shared" si="18"/>
        <v>1</v>
      </c>
      <c r="I89" s="14">
        <f t="shared" si="19"/>
        <v>0</v>
      </c>
      <c r="J89" t="s">
        <v>82</v>
      </c>
      <c r="K89" t="s">
        <v>217</v>
      </c>
      <c r="L89" t="s">
        <v>73</v>
      </c>
      <c r="M89" s="11">
        <v>2</v>
      </c>
      <c r="N89" t="s">
        <v>15</v>
      </c>
    </row>
    <row r="90" spans="1:14" ht="16.5" outlineLevel="1" x14ac:dyDescent="0.3">
      <c r="A90" s="15">
        <f ca="1">VLOOKUP(B90,data2!$A$1:$C$10,3,TRUE)</f>
        <v>0</v>
      </c>
      <c r="B90" s="13">
        <f t="shared" ref="B90:B100" ca="1" si="20">(IF(C90^2+G90^2=0,I90,IF(AND(I90&lt;&gt;OFFSET(E90,-C90,0),I90&lt;&gt;OFFSET(F90,-C90,0)),I90,0)))*H90</f>
        <v>0</v>
      </c>
      <c r="C90" s="12">
        <f t="shared" ref="C90:C100" ca="1" si="21">IF(D90=0,0,IF(G90*D90&lt;&gt;0,0,D90))</f>
        <v>1</v>
      </c>
      <c r="D90">
        <f t="shared" ref="D90:D100" ca="1" si="22">IF(OFFSET(G90,-1,0)&gt;0,1,IF(OFFSET(G90,-2,0)&gt;0,2,IF(OFFSET(G90,-3,0)&gt;0,3,0)))</f>
        <v>1</v>
      </c>
      <c r="E90">
        <f t="shared" ref="E90:E100" ca="1" si="23">IF(G90&gt;0,SMALL(OFFSET(J90,0,-1,3),2),0)</f>
        <v>0</v>
      </c>
      <c r="F90" s="9">
        <f t="shared" ref="F90:F100" ca="1" si="24">IF(G90&gt;0,SMALL(OFFSET(J90,0,-1,3),1),0)</f>
        <v>0</v>
      </c>
      <c r="G90" s="12">
        <f t="shared" ref="G90:G100" si="25">IF(ISNUMBER(FIND($G$3,J90)),1,IF(ISNUMBER(FIND($G$4,J90)),2,0))</f>
        <v>0</v>
      </c>
      <c r="H90" s="10">
        <f t="shared" ref="H90:H100" si="26">(LEFT(K90,2)&lt;&gt;"QP")*(LEFT(K90,2)&lt;&gt;"GD")*(RIGHT(K90,2)&lt;&gt;".0")*IF(N90&lt;4.5,0,1)</f>
        <v>1</v>
      </c>
      <c r="I90" s="14">
        <f t="shared" ref="I90:I100" si="27">MAX(N90:XFD90)</f>
        <v>0</v>
      </c>
      <c r="K90" t="s">
        <v>218</v>
      </c>
      <c r="L90" t="s">
        <v>74</v>
      </c>
      <c r="M90" s="11">
        <v>2</v>
      </c>
      <c r="N90" t="s">
        <v>15</v>
      </c>
    </row>
    <row r="91" spans="1:14" ht="16.5" outlineLevel="1" x14ac:dyDescent="0.3">
      <c r="A91" s="15">
        <f ca="1">VLOOKUP(B91,data2!$A$1:$C$10,3,TRUE)</f>
        <v>0</v>
      </c>
      <c r="B91" s="13">
        <f t="shared" ca="1" si="20"/>
        <v>0</v>
      </c>
      <c r="C91" s="12">
        <f t="shared" ca="1" si="21"/>
        <v>2</v>
      </c>
      <c r="D91">
        <f t="shared" ca="1" si="22"/>
        <v>2</v>
      </c>
      <c r="E91">
        <f t="shared" ca="1" si="23"/>
        <v>0</v>
      </c>
      <c r="F91" s="9">
        <f t="shared" ca="1" si="24"/>
        <v>0</v>
      </c>
      <c r="G91" s="12">
        <f t="shared" si="25"/>
        <v>0</v>
      </c>
      <c r="H91" s="10">
        <f t="shared" si="26"/>
        <v>1</v>
      </c>
      <c r="I91" s="14">
        <f t="shared" si="27"/>
        <v>0</v>
      </c>
      <c r="J91" t="s">
        <v>83</v>
      </c>
      <c r="K91" t="s">
        <v>219</v>
      </c>
      <c r="L91" t="s">
        <v>220</v>
      </c>
      <c r="M91" s="11">
        <v>10</v>
      </c>
      <c r="N91" t="s">
        <v>15</v>
      </c>
    </row>
    <row r="92" spans="1:14" ht="16.5" outlineLevel="1" x14ac:dyDescent="0.3">
      <c r="A92" s="15">
        <f ca="1">VLOOKUP(B92,data2!$A$1:$C$10,3,TRUE)</f>
        <v>0</v>
      </c>
      <c r="B92" s="13">
        <f t="shared" ca="1" si="20"/>
        <v>0</v>
      </c>
      <c r="C92" s="12">
        <f t="shared" ca="1" si="21"/>
        <v>3</v>
      </c>
      <c r="D92">
        <f t="shared" ca="1" si="22"/>
        <v>3</v>
      </c>
      <c r="E92">
        <f t="shared" ca="1" si="23"/>
        <v>0</v>
      </c>
      <c r="F92" s="9">
        <f t="shared" ca="1" si="24"/>
        <v>0</v>
      </c>
      <c r="G92" s="12">
        <f t="shared" si="25"/>
        <v>0</v>
      </c>
      <c r="H92" s="10">
        <f t="shared" si="26"/>
        <v>0</v>
      </c>
      <c r="I92" s="14">
        <f t="shared" si="27"/>
        <v>0</v>
      </c>
    </row>
    <row r="93" spans="1:14" ht="16.5" outlineLevel="1" x14ac:dyDescent="0.3">
      <c r="A93" s="15">
        <f ca="1">VLOOKUP(B93,data2!$A$1:$C$10,3,TRUE)</f>
        <v>0</v>
      </c>
      <c r="B93" s="13">
        <f t="shared" ca="1" si="20"/>
        <v>0</v>
      </c>
      <c r="C93" s="12">
        <f t="shared" ca="1" si="21"/>
        <v>0</v>
      </c>
      <c r="D93">
        <f t="shared" ca="1" si="22"/>
        <v>0</v>
      </c>
      <c r="E93">
        <f t="shared" ca="1" si="23"/>
        <v>0</v>
      </c>
      <c r="F93" s="9">
        <f t="shared" ca="1" si="24"/>
        <v>0</v>
      </c>
      <c r="G93" s="12">
        <f t="shared" si="25"/>
        <v>0</v>
      </c>
      <c r="H93" s="10">
        <f t="shared" si="26"/>
        <v>0</v>
      </c>
      <c r="I93" s="14">
        <f t="shared" si="27"/>
        <v>0</v>
      </c>
    </row>
    <row r="94" spans="1:14" ht="16.5" outlineLevel="1" x14ac:dyDescent="0.3">
      <c r="A94" s="15">
        <f ca="1">VLOOKUP(B94,data2!$A$1:$C$10,3,TRUE)</f>
        <v>0</v>
      </c>
      <c r="B94" s="13">
        <f t="shared" ca="1" si="20"/>
        <v>0</v>
      </c>
      <c r="C94" s="12">
        <f t="shared" ca="1" si="21"/>
        <v>0</v>
      </c>
      <c r="D94">
        <f t="shared" ca="1" si="22"/>
        <v>0</v>
      </c>
      <c r="E94">
        <f t="shared" ca="1" si="23"/>
        <v>0</v>
      </c>
      <c r="F94" s="9">
        <f t="shared" ca="1" si="24"/>
        <v>0</v>
      </c>
      <c r="G94" s="12">
        <f t="shared" si="25"/>
        <v>0</v>
      </c>
      <c r="H94" s="10">
        <f t="shared" si="26"/>
        <v>0</v>
      </c>
      <c r="I94" s="14">
        <f t="shared" si="27"/>
        <v>0</v>
      </c>
    </row>
    <row r="95" spans="1:14" ht="16.5" outlineLevel="1" x14ac:dyDescent="0.3">
      <c r="A95" s="15">
        <f ca="1">VLOOKUP(B95,data2!$A$1:$C$10,3,TRUE)</f>
        <v>0</v>
      </c>
      <c r="B95" s="13">
        <f t="shared" ca="1" si="20"/>
        <v>0</v>
      </c>
      <c r="C95" s="12">
        <f t="shared" ca="1" si="21"/>
        <v>0</v>
      </c>
      <c r="D95">
        <f t="shared" ca="1" si="22"/>
        <v>0</v>
      </c>
      <c r="E95">
        <f t="shared" ca="1" si="23"/>
        <v>0</v>
      </c>
      <c r="F95" s="9">
        <f t="shared" ca="1" si="24"/>
        <v>0</v>
      </c>
      <c r="G95" s="12">
        <f t="shared" si="25"/>
        <v>0</v>
      </c>
      <c r="H95" s="10">
        <f t="shared" si="26"/>
        <v>0</v>
      </c>
      <c r="I95" s="14">
        <f t="shared" si="27"/>
        <v>0</v>
      </c>
    </row>
    <row r="96" spans="1:14" ht="16.5" outlineLevel="1" x14ac:dyDescent="0.3">
      <c r="A96" s="15">
        <f ca="1">VLOOKUP(B96,data2!$A$1:$C$10,3,TRUE)</f>
        <v>0</v>
      </c>
      <c r="B96" s="13">
        <f t="shared" ca="1" si="20"/>
        <v>0</v>
      </c>
      <c r="C96" s="12">
        <f t="shared" ca="1" si="21"/>
        <v>0</v>
      </c>
      <c r="D96">
        <f t="shared" ca="1" si="22"/>
        <v>0</v>
      </c>
      <c r="E96">
        <f t="shared" ca="1" si="23"/>
        <v>0</v>
      </c>
      <c r="F96" s="9">
        <f t="shared" ca="1" si="24"/>
        <v>0</v>
      </c>
      <c r="G96" s="12">
        <f t="shared" si="25"/>
        <v>0</v>
      </c>
      <c r="H96" s="10">
        <f t="shared" si="26"/>
        <v>0</v>
      </c>
      <c r="I96" s="14">
        <f t="shared" si="27"/>
        <v>0</v>
      </c>
    </row>
    <row r="97" spans="1:9" ht="16.5" outlineLevel="1" x14ac:dyDescent="0.3">
      <c r="A97" s="15">
        <f ca="1">VLOOKUP(B97,data2!$A$1:$C$10,3,TRUE)</f>
        <v>0</v>
      </c>
      <c r="B97" s="13">
        <f t="shared" ca="1" si="20"/>
        <v>0</v>
      </c>
      <c r="C97" s="12">
        <f t="shared" ca="1" si="21"/>
        <v>0</v>
      </c>
      <c r="D97">
        <f t="shared" ca="1" si="22"/>
        <v>0</v>
      </c>
      <c r="E97">
        <f t="shared" ca="1" si="23"/>
        <v>0</v>
      </c>
      <c r="F97" s="9">
        <f t="shared" ca="1" si="24"/>
        <v>0</v>
      </c>
      <c r="G97" s="12">
        <f t="shared" si="25"/>
        <v>0</v>
      </c>
      <c r="H97" s="10">
        <f t="shared" si="26"/>
        <v>0</v>
      </c>
      <c r="I97" s="14">
        <f t="shared" si="27"/>
        <v>0</v>
      </c>
    </row>
    <row r="98" spans="1:9" ht="16.5" outlineLevel="1" x14ac:dyDescent="0.3">
      <c r="A98" s="15">
        <f ca="1">VLOOKUP(B98,data2!$A$1:$C$10,3,TRUE)</f>
        <v>0</v>
      </c>
      <c r="B98" s="13">
        <f t="shared" ca="1" si="20"/>
        <v>0</v>
      </c>
      <c r="C98" s="12">
        <f t="shared" ca="1" si="21"/>
        <v>0</v>
      </c>
      <c r="D98">
        <f t="shared" ca="1" si="22"/>
        <v>0</v>
      </c>
      <c r="E98">
        <f t="shared" ca="1" si="23"/>
        <v>0</v>
      </c>
      <c r="F98" s="9">
        <f t="shared" ca="1" si="24"/>
        <v>0</v>
      </c>
      <c r="G98" s="12">
        <f t="shared" si="25"/>
        <v>0</v>
      </c>
      <c r="H98" s="10">
        <f t="shared" si="26"/>
        <v>0</v>
      </c>
      <c r="I98" s="14">
        <f t="shared" si="27"/>
        <v>0</v>
      </c>
    </row>
    <row r="99" spans="1:9" ht="16.5" x14ac:dyDescent="0.3">
      <c r="A99" s="15">
        <f ca="1">VLOOKUP(B99,data2!$A$1:$C$10,3,TRUE)</f>
        <v>0</v>
      </c>
      <c r="B99" s="13">
        <f t="shared" ca="1" si="20"/>
        <v>0</v>
      </c>
      <c r="C99" s="12">
        <f t="shared" ca="1" si="21"/>
        <v>0</v>
      </c>
      <c r="D99">
        <f t="shared" ca="1" si="22"/>
        <v>0</v>
      </c>
      <c r="E99">
        <f t="shared" ca="1" si="23"/>
        <v>0</v>
      </c>
      <c r="F99" s="9">
        <f t="shared" ca="1" si="24"/>
        <v>0</v>
      </c>
      <c r="G99" s="12">
        <f t="shared" si="25"/>
        <v>0</v>
      </c>
      <c r="H99" s="10">
        <f t="shared" si="26"/>
        <v>0</v>
      </c>
      <c r="I99" s="14">
        <f t="shared" si="27"/>
        <v>0</v>
      </c>
    </row>
    <row r="100" spans="1:9" ht="16.5" x14ac:dyDescent="0.3">
      <c r="A100" s="15">
        <f ca="1">VLOOKUP(B100,data2!$A$1:$C$10,3,TRUE)</f>
        <v>0</v>
      </c>
      <c r="B100" s="13">
        <f t="shared" ca="1" si="20"/>
        <v>0</v>
      </c>
      <c r="C100" s="12">
        <f t="shared" ca="1" si="21"/>
        <v>0</v>
      </c>
      <c r="D100">
        <f t="shared" ca="1" si="22"/>
        <v>0</v>
      </c>
      <c r="E100">
        <f t="shared" ca="1" si="23"/>
        <v>0</v>
      </c>
      <c r="F100" s="9">
        <f t="shared" ca="1" si="24"/>
        <v>0</v>
      </c>
      <c r="G100" s="12">
        <f t="shared" si="25"/>
        <v>0</v>
      </c>
      <c r="H100" s="10">
        <f t="shared" si="26"/>
        <v>0</v>
      </c>
      <c r="I100" s="14">
        <f t="shared" si="27"/>
        <v>0</v>
      </c>
    </row>
    <row r="101" spans="1:9" ht="16.5" x14ac:dyDescent="0.3">
      <c r="A101" s="15">
        <f ca="1">VLOOKUP(B101,data2!$A$1:$C$10,3,TRUE)</f>
        <v>0</v>
      </c>
      <c r="B101" s="13">
        <f t="shared" ca="1" si="12"/>
        <v>0</v>
      </c>
      <c r="C101" s="12">
        <f t="shared" ca="1" si="13"/>
        <v>0</v>
      </c>
      <c r="D101">
        <f t="shared" ca="1" si="14"/>
        <v>0</v>
      </c>
      <c r="E101">
        <f ca="1">IF(G101&gt;0,SMALL(OFFSET(J93,0,-1,3),2),0)</f>
        <v>0</v>
      </c>
      <c r="F101" s="9">
        <f ca="1">IF(G101&gt;0,SMALL(OFFSET(J93,0,-1,3),1),0)</f>
        <v>0</v>
      </c>
      <c r="G101" s="12">
        <f>IF(ISNUMBER(FIND($G$3,J93)),1,IF(ISNUMBER(FIND($G$4,J93)),2,0))</f>
        <v>0</v>
      </c>
      <c r="H101" s="10">
        <f>(LEFT(K93,2)&lt;&gt;"QP")*(LEFT(K93,2)&lt;&gt;"GD")*(RIGHT(K93,2)&lt;&gt;".0")*IF(N93&lt;4.5,0,1)</f>
        <v>0</v>
      </c>
      <c r="I101" s="14">
        <f>MAX(N101:XFD101)</f>
        <v>0</v>
      </c>
    </row>
    <row r="102" spans="1:9" ht="16.5" x14ac:dyDescent="0.3">
      <c r="A102" s="15">
        <f ca="1">VLOOKUP(B102,data2!$A$1:$C$10,3,TRUE)</f>
        <v>0</v>
      </c>
      <c r="B102" s="13">
        <f t="shared" ca="1" si="12"/>
        <v>0</v>
      </c>
      <c r="C102" s="12">
        <f t="shared" ca="1" si="13"/>
        <v>0</v>
      </c>
      <c r="D102">
        <f t="shared" ca="1" si="14"/>
        <v>0</v>
      </c>
      <c r="E102">
        <f ca="1">IF(G102&gt;0,SMALL(OFFSET(J94,0,-1,3),2),0)</f>
        <v>0</v>
      </c>
      <c r="F102" s="9">
        <f ca="1">IF(G102&gt;0,SMALL(OFFSET(J94,0,-1,3),1),0)</f>
        <v>0</v>
      </c>
      <c r="G102" s="12">
        <f>IF(ISNUMBER(FIND($G$3,J94)),1,IF(ISNUMBER(FIND($G$4,J94)),2,0))</f>
        <v>0</v>
      </c>
      <c r="H102" s="10">
        <f>(LEFT(K94,2)&lt;&gt;"QP")*(LEFT(K94,2)&lt;&gt;"GD")*(RIGHT(K94,2)&lt;&gt;".0")*IF(N94&lt;4.5,0,1)</f>
        <v>0</v>
      </c>
      <c r="I102" s="14">
        <f>MAX(N102:XFD102)</f>
        <v>0</v>
      </c>
    </row>
    <row r="103" spans="1:9" ht="16.5" x14ac:dyDescent="0.3">
      <c r="A103" s="15">
        <f ca="1">VLOOKUP(B103,data2!$A$1:$C$10,3,TRUE)</f>
        <v>0</v>
      </c>
      <c r="B103" s="13">
        <f t="shared" ca="1" si="12"/>
        <v>0</v>
      </c>
      <c r="C103" s="12">
        <f t="shared" ca="1" si="13"/>
        <v>0</v>
      </c>
      <c r="D103">
        <f t="shared" ca="1" si="14"/>
        <v>0</v>
      </c>
      <c r="E103">
        <f ca="1">IF(G103&gt;0,SMALL(OFFSET(J95,0,-1,3),2),0)</f>
        <v>0</v>
      </c>
      <c r="F103" s="9">
        <f ca="1">IF(G103&gt;0,SMALL(OFFSET(J95,0,-1,3),1),0)</f>
        <v>0</v>
      </c>
      <c r="G103" s="12">
        <f>IF(ISNUMBER(FIND($G$3,J95)),1,IF(ISNUMBER(FIND($G$4,J95)),2,0))</f>
        <v>0</v>
      </c>
      <c r="H103" s="10">
        <f>(LEFT(K95,2)&lt;&gt;"QP")*(LEFT(K95,2)&lt;&gt;"GD")*(RIGHT(K95,2)&lt;&gt;".0")*IF(N95&lt;4.5,0,1)</f>
        <v>0</v>
      </c>
      <c r="I103" s="14">
        <f>MAX(N103:XFD103)</f>
        <v>0</v>
      </c>
    </row>
    <row r="104" spans="1:9" ht="16.5" x14ac:dyDescent="0.3">
      <c r="A104" s="15">
        <f ca="1">VLOOKUP(B104,data2!$A$1:$C$10,3,TRUE)</f>
        <v>0</v>
      </c>
      <c r="B104" s="13">
        <f t="shared" ca="1" si="12"/>
        <v>0</v>
      </c>
      <c r="C104" s="12">
        <f t="shared" ca="1" si="13"/>
        <v>0</v>
      </c>
      <c r="D104">
        <f t="shared" ca="1" si="14"/>
        <v>0</v>
      </c>
      <c r="E104">
        <f ca="1">IF(G104&gt;0,SMALL(OFFSET(J96,0,-1,3),2),0)</f>
        <v>0</v>
      </c>
      <c r="F104" s="9">
        <f ca="1">IF(G104&gt;0,SMALL(OFFSET(J96,0,-1,3),1),0)</f>
        <v>0</v>
      </c>
      <c r="G104" s="12">
        <f>IF(ISNUMBER(FIND($G$3,J96)),1,IF(ISNUMBER(FIND($G$4,J96)),2,0))</f>
        <v>0</v>
      </c>
      <c r="H104" s="10">
        <f>(LEFT(K96,2)&lt;&gt;"QP")*(LEFT(K96,2)&lt;&gt;"GD")*(RIGHT(K96,2)&lt;&gt;".0")*IF(N96&lt;4.5,0,1)</f>
        <v>0</v>
      </c>
      <c r="I104" s="14">
        <f>MAX(N104:XFD104)</f>
        <v>0</v>
      </c>
    </row>
    <row r="105" spans="1:9" ht="16.5" x14ac:dyDescent="0.3">
      <c r="A105" s="15">
        <f ca="1">VLOOKUP(B105,data2!$A$1:$C$10,3,TRUE)</f>
        <v>0</v>
      </c>
      <c r="B105" s="13">
        <f t="shared" ca="1" si="12"/>
        <v>0</v>
      </c>
      <c r="C105" s="12">
        <f t="shared" ca="1" si="13"/>
        <v>0</v>
      </c>
      <c r="D105">
        <f t="shared" ca="1" si="14"/>
        <v>0</v>
      </c>
      <c r="E105">
        <f ca="1">IF(G105&gt;0,SMALL(OFFSET(J97,0,-1,3),2),0)</f>
        <v>0</v>
      </c>
      <c r="F105" s="9">
        <f ca="1">IF(G105&gt;0,SMALL(OFFSET(J97,0,-1,3),1),0)</f>
        <v>0</v>
      </c>
      <c r="G105" s="12">
        <f>IF(ISNUMBER(FIND($G$3,J97)),1,IF(ISNUMBER(FIND($G$4,J97)),2,0))</f>
        <v>0</v>
      </c>
      <c r="H105" s="10">
        <f>(LEFT(K97,2)&lt;&gt;"QP")*(LEFT(K97,2)&lt;&gt;"GD")*(RIGHT(K97,2)&lt;&gt;".0")*IF(N97&lt;4.5,0,1)</f>
        <v>0</v>
      </c>
      <c r="I105" s="14">
        <f>MAX(N105:XFD105)</f>
        <v>0</v>
      </c>
    </row>
    <row r="106" spans="1:9" ht="16.5" x14ac:dyDescent="0.3">
      <c r="A106" s="15">
        <f ca="1">VLOOKUP(B106,data2!$A$1:$C$10,3,TRUE)</f>
        <v>0</v>
      </c>
      <c r="B106" s="13">
        <f t="shared" ca="1" si="12"/>
        <v>0</v>
      </c>
      <c r="C106" s="12">
        <f t="shared" ca="1" si="13"/>
        <v>0</v>
      </c>
      <c r="D106">
        <f t="shared" ca="1" si="14"/>
        <v>0</v>
      </c>
      <c r="E106">
        <f ca="1">IF(G106&gt;0,SMALL(OFFSET(J98,0,-1,3),2),0)</f>
        <v>0</v>
      </c>
      <c r="F106" s="9">
        <f ca="1">IF(G106&gt;0,SMALL(OFFSET(J98,0,-1,3),1),0)</f>
        <v>0</v>
      </c>
      <c r="G106" s="12">
        <f>IF(ISNUMBER(FIND($G$3,J98)),1,IF(ISNUMBER(FIND($G$4,J98)),2,0))</f>
        <v>0</v>
      </c>
      <c r="H106" s="10">
        <f>(LEFT(K98,2)&lt;&gt;"QP")*(LEFT(K98,2)&lt;&gt;"GD")*(RIGHT(K98,2)&lt;&gt;".0")*IF(N98&lt;4.5,0,1)</f>
        <v>0</v>
      </c>
      <c r="I106" s="14">
        <f>MAX(N106:XFD106)</f>
        <v>0</v>
      </c>
    </row>
    <row r="107" spans="1:9" ht="16.5" x14ac:dyDescent="0.3">
      <c r="A107" s="15">
        <f ca="1">VLOOKUP(B107,data2!$A$1:$C$10,3,TRUE)</f>
        <v>0</v>
      </c>
      <c r="B107" s="13">
        <f t="shared" ca="1" si="12"/>
        <v>0</v>
      </c>
      <c r="C107" s="12">
        <f t="shared" ca="1" si="13"/>
        <v>0</v>
      </c>
      <c r="D107">
        <f t="shared" ca="1" si="14"/>
        <v>0</v>
      </c>
      <c r="E107">
        <f ca="1">IF(G107&gt;0,SMALL(OFFSET(J99,0,-1,3),2),0)</f>
        <v>0</v>
      </c>
      <c r="F107" s="9">
        <f ca="1">IF(G107&gt;0,SMALL(OFFSET(J99,0,-1,3),1),0)</f>
        <v>0</v>
      </c>
      <c r="G107" s="12">
        <f>IF(ISNUMBER(FIND($G$3,J99)),1,IF(ISNUMBER(FIND($G$4,J99)),2,0))</f>
        <v>0</v>
      </c>
      <c r="H107" s="10">
        <f>(LEFT(K99,2)&lt;&gt;"QP")*(LEFT(K99,2)&lt;&gt;"GD")*(RIGHT(K99,2)&lt;&gt;".0")*IF(N99&lt;4.5,0,1)</f>
        <v>0</v>
      </c>
      <c r="I107" s="14">
        <f>MAX(N107:XFD107)</f>
        <v>0</v>
      </c>
    </row>
    <row r="108" spans="1:9" ht="16.5" x14ac:dyDescent="0.3">
      <c r="A108" s="15">
        <f ca="1">VLOOKUP(B108,data2!$A$1:$C$10,3,TRUE)</f>
        <v>0</v>
      </c>
      <c r="B108" s="13">
        <f t="shared" ca="1" si="12"/>
        <v>0</v>
      </c>
      <c r="C108" s="12">
        <f t="shared" ca="1" si="13"/>
        <v>0</v>
      </c>
      <c r="D108">
        <f t="shared" ca="1" si="14"/>
        <v>0</v>
      </c>
      <c r="E108">
        <f ca="1">IF(G108&gt;0,SMALL(OFFSET(J100,0,-1,3),2),0)</f>
        <v>0</v>
      </c>
      <c r="F108" s="9">
        <f ca="1">IF(G108&gt;0,SMALL(OFFSET(J100,0,-1,3),1),0)</f>
        <v>0</v>
      </c>
      <c r="G108" s="12">
        <f>IF(ISNUMBER(FIND($G$3,J100)),1,IF(ISNUMBER(FIND($G$4,J100)),2,0))</f>
        <v>0</v>
      </c>
      <c r="H108" s="10">
        <f>(LEFT(K100,2)&lt;&gt;"QP")*(LEFT(K100,2)&lt;&gt;"GD")*(RIGHT(K100,2)&lt;&gt;".0")*IF(N100&lt;4.5,0,1)</f>
        <v>0</v>
      </c>
      <c r="I108" s="14">
        <f>MAX(N108:XFD108)</f>
        <v>0</v>
      </c>
    </row>
    <row r="109" spans="1:9" ht="16.5" x14ac:dyDescent="0.3">
      <c r="A109" s="15">
        <f ca="1">VLOOKUP(B109,data2!$A$1:$C$10,3,TRUE)</f>
        <v>0</v>
      </c>
      <c r="B109" s="13">
        <f t="shared" ca="1" si="12"/>
        <v>0</v>
      </c>
      <c r="C109" s="12">
        <f t="shared" ca="1" si="13"/>
        <v>0</v>
      </c>
      <c r="D109">
        <f t="shared" ca="1" si="14"/>
        <v>0</v>
      </c>
      <c r="E109">
        <f ca="1">IF(G109&gt;0,SMALL(OFFSET(J101,0,-1,3),2),0)</f>
        <v>0</v>
      </c>
      <c r="F109" s="9">
        <f ca="1">IF(G109&gt;0,SMALL(OFFSET(J101,0,-1,3),1),0)</f>
        <v>0</v>
      </c>
      <c r="G109" s="12">
        <f>IF(ISNUMBER(FIND($G$3,J101)),1,IF(ISNUMBER(FIND($G$4,J101)),2,0))</f>
        <v>0</v>
      </c>
      <c r="H109" s="10">
        <f>(LEFT(K101,2)&lt;&gt;"QP")*(LEFT(K101,2)&lt;&gt;"GD")*(RIGHT(K101,2)&lt;&gt;".0")*IF(N101&lt;4.5,0,1)</f>
        <v>0</v>
      </c>
      <c r="I109" s="14">
        <f>MAX(N109:XFD109)</f>
        <v>0</v>
      </c>
    </row>
    <row r="110" spans="1:9" ht="16.5" x14ac:dyDescent="0.3">
      <c r="A110" s="15">
        <f ca="1">VLOOKUP(B110,data2!$A$1:$C$10,3,TRUE)</f>
        <v>0</v>
      </c>
      <c r="B110" s="13">
        <f t="shared" ca="1" si="12"/>
        <v>0</v>
      </c>
      <c r="C110" s="12">
        <f t="shared" ca="1" si="13"/>
        <v>0</v>
      </c>
      <c r="D110">
        <f t="shared" ca="1" si="14"/>
        <v>0</v>
      </c>
      <c r="E110">
        <f ca="1">IF(G110&gt;0,SMALL(OFFSET(J102,0,-1,3),2),0)</f>
        <v>0</v>
      </c>
      <c r="F110" s="9">
        <f ca="1">IF(G110&gt;0,SMALL(OFFSET(J102,0,-1,3),1),0)</f>
        <v>0</v>
      </c>
      <c r="G110" s="12">
        <f>IF(ISNUMBER(FIND($G$3,J102)),1,IF(ISNUMBER(FIND($G$4,J102)),2,0))</f>
        <v>0</v>
      </c>
      <c r="H110" s="10">
        <f>(LEFT(K102,2)&lt;&gt;"QP")*(LEFT(K102,2)&lt;&gt;"GD")*(RIGHT(K102,2)&lt;&gt;".0")*IF(N102&lt;4.5,0,1)</f>
        <v>0</v>
      </c>
      <c r="I110" s="14">
        <f>MAX(N110:XFD110)</f>
        <v>0</v>
      </c>
    </row>
    <row r="111" spans="1:9" ht="16.5" x14ac:dyDescent="0.3">
      <c r="A111" s="15">
        <f ca="1">VLOOKUP(B111,data2!$A$1:$C$10,3,TRUE)</f>
        <v>0</v>
      </c>
      <c r="B111" s="13">
        <f t="shared" ca="1" si="12"/>
        <v>0</v>
      </c>
      <c r="C111" s="12">
        <f t="shared" ca="1" si="13"/>
        <v>0</v>
      </c>
      <c r="D111">
        <f t="shared" ca="1" si="14"/>
        <v>0</v>
      </c>
      <c r="E111">
        <f ca="1">IF(G111&gt;0,SMALL(OFFSET(J103,0,-1,3),2),0)</f>
        <v>0</v>
      </c>
      <c r="F111" s="9">
        <f ca="1">IF(G111&gt;0,SMALL(OFFSET(J103,0,-1,3),1),0)</f>
        <v>0</v>
      </c>
      <c r="G111" s="12">
        <f>IF(ISNUMBER(FIND($G$3,J103)),1,IF(ISNUMBER(FIND($G$4,J103)),2,0))</f>
        <v>0</v>
      </c>
      <c r="H111" s="10">
        <f>(LEFT(K103,2)&lt;&gt;"QP")*(LEFT(K103,2)&lt;&gt;"GD")*(RIGHT(K103,2)&lt;&gt;".0")*IF(N103&lt;4.5,0,1)</f>
        <v>0</v>
      </c>
      <c r="I111" s="14">
        <f>MAX(N111:XFD111)</f>
        <v>0</v>
      </c>
    </row>
    <row r="112" spans="1:9" ht="16.5" x14ac:dyDescent="0.3">
      <c r="A112" s="15">
        <f ca="1">VLOOKUP(B112,data2!$A$1:$C$10,3,TRUE)</f>
        <v>0</v>
      </c>
      <c r="B112" s="13">
        <f t="shared" ca="1" si="12"/>
        <v>0</v>
      </c>
      <c r="C112" s="12">
        <f t="shared" ca="1" si="13"/>
        <v>0</v>
      </c>
      <c r="D112">
        <f t="shared" ca="1" si="14"/>
        <v>0</v>
      </c>
      <c r="E112">
        <f ca="1">IF(G112&gt;0,SMALL(OFFSET(J104,0,-1,3),2),0)</f>
        <v>0</v>
      </c>
      <c r="F112" s="9">
        <f ca="1">IF(G112&gt;0,SMALL(OFFSET(J104,0,-1,3),1),0)</f>
        <v>0</v>
      </c>
      <c r="G112" s="12">
        <f>IF(ISNUMBER(FIND($G$3,J104)),1,IF(ISNUMBER(FIND($G$4,J104)),2,0))</f>
        <v>0</v>
      </c>
      <c r="H112" s="10">
        <f>(LEFT(K104,2)&lt;&gt;"QP")*(LEFT(K104,2)&lt;&gt;"GD")*(RIGHT(K104,2)&lt;&gt;".0")*IF(N104&lt;4.5,0,1)</f>
        <v>0</v>
      </c>
      <c r="I112" s="14">
        <f>MAX(N112:XFD112)</f>
        <v>0</v>
      </c>
    </row>
    <row r="113" spans="1:9" ht="16.5" x14ac:dyDescent="0.3">
      <c r="A113" s="15">
        <f ca="1">VLOOKUP(B113,data2!$A$1:$C$10,3,TRUE)</f>
        <v>0</v>
      </c>
      <c r="B113" s="13">
        <f t="shared" ca="1" si="12"/>
        <v>0</v>
      </c>
      <c r="C113" s="12">
        <f t="shared" ca="1" si="13"/>
        <v>0</v>
      </c>
      <c r="D113">
        <f t="shared" ca="1" si="14"/>
        <v>0</v>
      </c>
      <c r="E113">
        <f ca="1">IF(G113&gt;0,SMALL(OFFSET(J105,0,-1,3),2),0)</f>
        <v>0</v>
      </c>
      <c r="F113" s="9">
        <f ca="1">IF(G113&gt;0,SMALL(OFFSET(J105,0,-1,3),1),0)</f>
        <v>0</v>
      </c>
      <c r="G113" s="12">
        <f>IF(ISNUMBER(FIND($G$3,J105)),1,IF(ISNUMBER(FIND($G$4,J105)),2,0))</f>
        <v>0</v>
      </c>
      <c r="H113" s="10">
        <f>(LEFT(K105,2)&lt;&gt;"QP")*(LEFT(K105,2)&lt;&gt;"GD")*(RIGHT(K105,2)&lt;&gt;".0")*IF(N105&lt;4.5,0,1)</f>
        <v>0</v>
      </c>
      <c r="I113" s="14">
        <f>MAX(N113:XFD113)</f>
        <v>0</v>
      </c>
    </row>
    <row r="114" spans="1:9" ht="16.5" x14ac:dyDescent="0.3">
      <c r="A114" s="15">
        <f ca="1">VLOOKUP(B114,data2!$A$1:$C$10,3,TRUE)</f>
        <v>0</v>
      </c>
      <c r="B114" s="13">
        <f t="shared" ca="1" si="12"/>
        <v>0</v>
      </c>
      <c r="C114" s="12">
        <f t="shared" ca="1" si="13"/>
        <v>0</v>
      </c>
      <c r="D114">
        <f t="shared" ca="1" si="14"/>
        <v>0</v>
      </c>
      <c r="E114">
        <f ca="1">IF(G114&gt;0,SMALL(OFFSET(J106,0,-1,3),2),0)</f>
        <v>0</v>
      </c>
      <c r="F114" s="9">
        <f ca="1">IF(G114&gt;0,SMALL(OFFSET(J106,0,-1,3),1),0)</f>
        <v>0</v>
      </c>
      <c r="G114" s="12">
        <f>IF(ISNUMBER(FIND($G$3,J106)),1,IF(ISNUMBER(FIND($G$4,J106)),2,0))</f>
        <v>0</v>
      </c>
      <c r="H114" s="10">
        <f>(LEFT(K106,2)&lt;&gt;"QP")*(LEFT(K106,2)&lt;&gt;"GD")*(RIGHT(K106,2)&lt;&gt;".0")*IF(N106&lt;4.5,0,1)</f>
        <v>0</v>
      </c>
      <c r="I114" s="14">
        <f>MAX(N114:XFD114)</f>
        <v>0</v>
      </c>
    </row>
    <row r="115" spans="1:9" ht="16.5" x14ac:dyDescent="0.3">
      <c r="A115" s="15">
        <f ca="1">VLOOKUP(B115,data2!$A$1:$C$10,3,TRUE)</f>
        <v>0</v>
      </c>
      <c r="B115" s="13">
        <f t="shared" ca="1" si="12"/>
        <v>0</v>
      </c>
      <c r="C115" s="12">
        <f t="shared" ca="1" si="13"/>
        <v>0</v>
      </c>
      <c r="D115">
        <f t="shared" ca="1" si="14"/>
        <v>0</v>
      </c>
      <c r="E115">
        <f ca="1">IF(G115&gt;0,SMALL(OFFSET(J107,0,-1,3),2),0)</f>
        <v>0</v>
      </c>
      <c r="F115" s="9">
        <f ca="1">IF(G115&gt;0,SMALL(OFFSET(J107,0,-1,3),1),0)</f>
        <v>0</v>
      </c>
      <c r="G115" s="12">
        <f>IF(ISNUMBER(FIND($G$3,J107)),1,IF(ISNUMBER(FIND($G$4,J107)),2,0))</f>
        <v>0</v>
      </c>
      <c r="H115" s="10">
        <f>(LEFT(K107,2)&lt;&gt;"QP")*(LEFT(K107,2)&lt;&gt;"GD")*(RIGHT(K107,2)&lt;&gt;".0")*IF(N107&lt;4.5,0,1)</f>
        <v>0</v>
      </c>
      <c r="I115" s="14">
        <f>MAX(N115:XFD115)</f>
        <v>0</v>
      </c>
    </row>
    <row r="116" spans="1:9" ht="16.5" x14ac:dyDescent="0.3">
      <c r="A116" s="15">
        <f ca="1">VLOOKUP(B116,data2!$A$1:$C$10,3,TRUE)</f>
        <v>0</v>
      </c>
      <c r="B116" s="13">
        <f t="shared" ca="1" si="12"/>
        <v>0</v>
      </c>
      <c r="C116" s="12">
        <f t="shared" ca="1" si="13"/>
        <v>0</v>
      </c>
      <c r="D116">
        <f t="shared" ca="1" si="14"/>
        <v>0</v>
      </c>
      <c r="E116">
        <f ca="1">IF(G116&gt;0,SMALL(OFFSET(J108,0,-1,3),2),0)</f>
        <v>0</v>
      </c>
      <c r="F116" s="9">
        <f ca="1">IF(G116&gt;0,SMALL(OFFSET(J108,0,-1,3),1),0)</f>
        <v>0</v>
      </c>
      <c r="G116" s="12">
        <f>IF(ISNUMBER(FIND($G$3,J108)),1,IF(ISNUMBER(FIND($G$4,J108)),2,0))</f>
        <v>0</v>
      </c>
      <c r="H116" s="10">
        <f>(LEFT(K108,2)&lt;&gt;"QP")*(LEFT(K108,2)&lt;&gt;"GD")*(RIGHT(K108,2)&lt;&gt;".0")*IF(N108&lt;4.5,0,1)</f>
        <v>0</v>
      </c>
      <c r="I116" s="14">
        <f>MAX(N116:XFD116)</f>
        <v>0</v>
      </c>
    </row>
    <row r="117" spans="1:9" ht="16.5" x14ac:dyDescent="0.3">
      <c r="A117" s="15">
        <f ca="1">VLOOKUP(B117,data2!$A$1:$C$10,3,TRUE)</f>
        <v>0</v>
      </c>
      <c r="B117" s="13">
        <f t="shared" ca="1" si="12"/>
        <v>0</v>
      </c>
      <c r="C117" s="12">
        <f t="shared" ca="1" si="13"/>
        <v>0</v>
      </c>
      <c r="D117">
        <f t="shared" ca="1" si="14"/>
        <v>0</v>
      </c>
      <c r="E117">
        <f ca="1">IF(G117&gt;0,SMALL(OFFSET(J109,0,-1,3),2),0)</f>
        <v>0</v>
      </c>
      <c r="F117" s="9">
        <f ca="1">IF(G117&gt;0,SMALL(OFFSET(J109,0,-1,3),1),0)</f>
        <v>0</v>
      </c>
      <c r="G117" s="12">
        <f>IF(ISNUMBER(FIND($G$3,J109)),1,IF(ISNUMBER(FIND($G$4,J109)),2,0))</f>
        <v>0</v>
      </c>
      <c r="H117" s="10">
        <f>(LEFT(K109,2)&lt;&gt;"QP")*(LEFT(K109,2)&lt;&gt;"GD")*(RIGHT(K109,2)&lt;&gt;".0")*IF(N109&lt;4.5,0,1)</f>
        <v>0</v>
      </c>
      <c r="I117" s="14">
        <f>MAX(N117:XFD117)</f>
        <v>0</v>
      </c>
    </row>
    <row r="118" spans="1:9" ht="16.5" x14ac:dyDescent="0.3">
      <c r="A118" s="15">
        <f ca="1">VLOOKUP(B118,data2!$A$1:$C$10,3,TRUE)</f>
        <v>0</v>
      </c>
      <c r="B118" s="13">
        <f t="shared" ca="1" si="12"/>
        <v>0</v>
      </c>
      <c r="C118" s="12">
        <f t="shared" ca="1" si="13"/>
        <v>0</v>
      </c>
      <c r="D118">
        <f t="shared" ca="1" si="14"/>
        <v>0</v>
      </c>
      <c r="E118">
        <f ca="1">IF(G118&gt;0,SMALL(OFFSET(J110,0,-1,3),2),0)</f>
        <v>0</v>
      </c>
      <c r="F118" s="9">
        <f ca="1">IF(G118&gt;0,SMALL(OFFSET(J110,0,-1,3),1),0)</f>
        <v>0</v>
      </c>
      <c r="G118" s="12">
        <f>IF(ISNUMBER(FIND($G$3,J110)),1,IF(ISNUMBER(FIND($G$4,J110)),2,0))</f>
        <v>0</v>
      </c>
      <c r="H118" s="10">
        <f>(LEFT(K110,2)&lt;&gt;"QP")*(LEFT(K110,2)&lt;&gt;"GD")*(RIGHT(K110,2)&lt;&gt;".0")*IF(N110&lt;4.5,0,1)</f>
        <v>0</v>
      </c>
      <c r="I118" s="14">
        <f>MAX(N118:XFD118)</f>
        <v>0</v>
      </c>
    </row>
    <row r="119" spans="1:9" ht="16.5" x14ac:dyDescent="0.3">
      <c r="A119" s="15">
        <f ca="1">VLOOKUP(B119,data2!$A$1:$C$10,3,TRUE)</f>
        <v>0</v>
      </c>
      <c r="B119" s="13">
        <f t="shared" ca="1" si="12"/>
        <v>0</v>
      </c>
      <c r="C119" s="12">
        <f t="shared" ca="1" si="13"/>
        <v>0</v>
      </c>
      <c r="D119">
        <f t="shared" ca="1" si="14"/>
        <v>0</v>
      </c>
      <c r="E119">
        <f ca="1">IF(G119&gt;0,SMALL(OFFSET(J111,0,-1,3),2),0)</f>
        <v>0</v>
      </c>
      <c r="F119" s="9">
        <f ca="1">IF(G119&gt;0,SMALL(OFFSET(J111,0,-1,3),1),0)</f>
        <v>0</v>
      </c>
      <c r="G119" s="12">
        <f>IF(ISNUMBER(FIND($G$3,J111)),1,IF(ISNUMBER(FIND($G$4,J111)),2,0))</f>
        <v>0</v>
      </c>
      <c r="H119" s="10">
        <f>(LEFT(K111,2)&lt;&gt;"QP")*(LEFT(K111,2)&lt;&gt;"GD")*(RIGHT(K111,2)&lt;&gt;".0")*IF(N111&lt;4.5,0,1)</f>
        <v>0</v>
      </c>
      <c r="I119" s="14">
        <f>MAX(N119:XFD119)</f>
        <v>0</v>
      </c>
    </row>
    <row r="120" spans="1:9" ht="16.5" x14ac:dyDescent="0.3">
      <c r="A120" s="15">
        <f ca="1">VLOOKUP(B120,data2!$A$1:$C$10,3,TRUE)</f>
        <v>0</v>
      </c>
      <c r="B120" s="13">
        <f t="shared" ca="1" si="12"/>
        <v>0</v>
      </c>
      <c r="C120" s="12">
        <f t="shared" ca="1" si="13"/>
        <v>0</v>
      </c>
      <c r="D120">
        <f t="shared" ca="1" si="14"/>
        <v>0</v>
      </c>
      <c r="E120">
        <f ca="1">IF(G120&gt;0,SMALL(OFFSET(J112,0,-1,3),2),0)</f>
        <v>0</v>
      </c>
      <c r="F120" s="9">
        <f ca="1">IF(G120&gt;0,SMALL(OFFSET(J112,0,-1,3),1),0)</f>
        <v>0</v>
      </c>
      <c r="G120" s="12">
        <f>IF(ISNUMBER(FIND($G$3,J112)),1,IF(ISNUMBER(FIND($G$4,J112)),2,0))</f>
        <v>0</v>
      </c>
      <c r="H120" s="10">
        <f>(LEFT(K112,2)&lt;&gt;"QP")*(LEFT(K112,2)&lt;&gt;"GD")*(RIGHT(K112,2)&lt;&gt;".0")*IF(N112&lt;4.5,0,1)</f>
        <v>0</v>
      </c>
      <c r="I120" s="14">
        <f>MAX(N120:XFD120)</f>
        <v>0</v>
      </c>
    </row>
  </sheetData>
  <dataConsolidate/>
  <mergeCells count="1">
    <mergeCell ref="C7:G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0"/>
  <sheetViews>
    <sheetView workbookViewId="0">
      <selection activeCell="B11" sqref="B11"/>
    </sheetView>
  </sheetViews>
  <sheetFormatPr defaultColWidth="9.125" defaultRowHeight="12.75" x14ac:dyDescent="0.2"/>
  <cols>
    <col min="1" max="16384" width="9.125" style="1"/>
  </cols>
  <sheetData>
    <row r="1" spans="1:3" x14ac:dyDescent="0.2">
      <c r="A1" s="1" t="s">
        <v>86</v>
      </c>
      <c r="B1" s="1" t="s">
        <v>87</v>
      </c>
      <c r="C1" s="1" t="s">
        <v>88</v>
      </c>
    </row>
    <row r="2" spans="1:3" x14ac:dyDescent="0.2">
      <c r="A2" s="1">
        <v>0</v>
      </c>
      <c r="B2" s="1" t="s">
        <v>89</v>
      </c>
      <c r="C2" s="1">
        <v>0</v>
      </c>
    </row>
    <row r="3" spans="1:3" x14ac:dyDescent="0.2">
      <c r="A3" s="1">
        <v>4.5</v>
      </c>
      <c r="B3" s="1" t="s">
        <v>90</v>
      </c>
      <c r="C3" s="1">
        <v>1</v>
      </c>
    </row>
    <row r="4" spans="1:3" x14ac:dyDescent="0.2">
      <c r="A4" s="1">
        <v>5</v>
      </c>
      <c r="B4" s="1" t="s">
        <v>91</v>
      </c>
      <c r="C4" s="1">
        <v>1.5</v>
      </c>
    </row>
    <row r="5" spans="1:3" x14ac:dyDescent="0.2">
      <c r="A5" s="1">
        <v>5.5</v>
      </c>
      <c r="B5" s="1" t="s">
        <v>92</v>
      </c>
      <c r="C5" s="1">
        <v>2</v>
      </c>
    </row>
    <row r="6" spans="1:3" x14ac:dyDescent="0.2">
      <c r="A6" s="1">
        <v>6.5</v>
      </c>
      <c r="B6" s="1" t="s">
        <v>93</v>
      </c>
      <c r="C6" s="1">
        <v>2.5</v>
      </c>
    </row>
    <row r="7" spans="1:3" x14ac:dyDescent="0.2">
      <c r="A7" s="1">
        <v>7</v>
      </c>
      <c r="B7" s="1" t="s">
        <v>94</v>
      </c>
      <c r="C7" s="1">
        <v>3</v>
      </c>
    </row>
    <row r="8" spans="1:3" x14ac:dyDescent="0.2">
      <c r="A8" s="1">
        <v>8</v>
      </c>
      <c r="B8" s="1" t="s">
        <v>95</v>
      </c>
      <c r="C8" s="1">
        <v>3.5</v>
      </c>
    </row>
    <row r="9" spans="1:3" x14ac:dyDescent="0.2">
      <c r="A9" s="1">
        <v>8.5</v>
      </c>
      <c r="B9" s="1" t="s">
        <v>96</v>
      </c>
      <c r="C9" s="1">
        <v>4</v>
      </c>
    </row>
    <row r="10" spans="1:3" x14ac:dyDescent="0.2">
      <c r="A10" s="1">
        <v>9</v>
      </c>
      <c r="B10" s="1" t="s">
        <v>97</v>
      </c>
      <c r="C10" s="1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GPA</vt:lpstr>
      <vt:lpstr>Credit</vt:lpstr>
      <vt:lpstr>data1</vt:lpstr>
      <vt:lpstr>data2</vt:lpstr>
      <vt:lpstr>data1!data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cloudfflies</dc:creator>
  <cp:lastModifiedBy>cloudfflies</cp:lastModifiedBy>
  <cp:lastPrinted>2014-07-20T11:19:04Z</cp:lastPrinted>
  <dcterms:created xsi:type="dcterms:W3CDTF">2014-07-19T17:27:07Z</dcterms:created>
  <dcterms:modified xsi:type="dcterms:W3CDTF">2014-07-20T13:30:44Z</dcterms:modified>
</cp:coreProperties>
</file>