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OVARDHAN B\Downloads\"/>
    </mc:Choice>
  </mc:AlternateContent>
  <xr:revisionPtr revIDLastSave="0" documentId="13_ncr:1_{49F58015-7BB0-4591-B46D-F2B66AE28464}" xr6:coauthVersionLast="47" xr6:coauthVersionMax="47" xr10:uidLastSave="{00000000-0000-0000-0000-000000000000}"/>
  <bookViews>
    <workbookView xWindow="-108" yWindow="-108" windowWidth="23256" windowHeight="12456" firstSheet="8" activeTab="11" xr2:uid="{26D4546B-D2A1-4444-8EAF-A6228F96F0C1}"/>
  </bookViews>
  <sheets>
    <sheet name="Data" sheetId="1" r:id="rId1"/>
    <sheet name="1.Quick Statistics" sheetId="2" r:id="rId2"/>
    <sheet name="2.EDA using CF" sheetId="3" r:id="rId3"/>
    <sheet name="3.Sales by Country with Formula" sheetId="4" r:id="rId4"/>
    <sheet name="4.Sales by Country with Pivot" sheetId="5" r:id="rId5"/>
    <sheet name="Pivot table for 4" sheetId="6" r:id="rId6"/>
    <sheet name="Top 5 Products Per Unit" sheetId="7" r:id="rId7"/>
    <sheet name="Top 5 products" sheetId="9" r:id="rId8"/>
    <sheet name="ANOMALIES" sheetId="10" r:id="rId9"/>
    <sheet name="BEST SALESPERSON BY COUNTRY" sheetId="11" r:id="rId10"/>
    <sheet name="Profits" sheetId="14" r:id="rId11"/>
    <sheet name="Dynamic" sheetId="15" r:id="rId12"/>
    <sheet name="Product to Reject" sheetId="16" r:id="rId13"/>
  </sheets>
  <definedNames>
    <definedName name="_xlnm._FilterDatabase" localSheetId="2" hidden="1">'2.EDA using CF'!$A$1:$E$301</definedName>
    <definedName name="_xlnm._FilterDatabase" localSheetId="0" hidden="1">Data!$C$11:$G$11</definedName>
    <definedName name="_xlchart.v1.0" hidden="1">ANOMALIES!$B$2:$B$301</definedName>
    <definedName name="_xlchart.v1.1" hidden="1">ANOMALIES!$D$1</definedName>
    <definedName name="_xlchart.v1.2" hidden="1">ANOMALIES!$D$2:$D$301</definedName>
    <definedName name="_xlcn.WorksheetConnection_ProducttoRejectA1F3011" hidden="1">'Product to Reject'!$A$1:$F$301</definedName>
    <definedName name="_xlcn.WorksheetConnection_ProfitsA1G3011" hidden="1">Profits!$A$1:$G$301</definedName>
    <definedName name="_xlcn.WorksheetConnection_Sheet13A1F3011" hidden="1">Profits!$A$1:$F$301</definedName>
    <definedName name="_xlcn.WorksheetConnection_Top5ProductsPerUnitA1E3011" hidden="1">'Top 5 Products Per Unit'!$A$1:$E$301</definedName>
    <definedName name="Slicer_Geography">#N/A</definedName>
  </definedNames>
  <calcPr calcId="191029"/>
  <pivotCaches>
    <pivotCache cacheId="0" r:id="rId14"/>
    <pivotCache cacheId="1" r:id="rId15"/>
    <pivotCache cacheId="56" r:id="rId16"/>
    <pivotCache cacheId="57" r:id="rId17"/>
    <pivotCache cacheId="104" r:id="rId18"/>
  </pivotCaches>
  <extLst>
    <ext xmlns:x14="http://schemas.microsoft.com/office/spreadsheetml/2009/9/main" uri="{876F7934-8845-4945-9796-88D515C7AA90}">
      <x14:pivotCaches>
        <pivotCache cacheId="65"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Top 5 Products Per Unit!$A$1:$E$301"/>
          <x15:modelTable id="Range 2" name="Range 2" connection="WorksheetConnection_Sheet13!$A$1:$F$301"/>
          <x15:modelTable id="Range 1" name="Range 1" connection="WorksheetConnection_Profits!$A$1:$G$301"/>
          <x15:modelTable id="Range 3" name="Range 3" connection="WorksheetConnection_Product to Reject!$A$1:$F$3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1" i="16" l="1"/>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F3" i="16"/>
  <c r="F2" i="16"/>
  <c r="Q12" i="15" a="1"/>
  <c r="Q12" i="15" s="1"/>
  <c r="R12" i="15" s="1"/>
  <c r="T12" i="15" s="1"/>
  <c r="M17" i="15"/>
  <c r="M14" i="15"/>
  <c r="L17" i="15"/>
  <c r="L14" i="15"/>
  <c r="L9" i="15"/>
  <c r="G5" i="15" a="1"/>
  <c r="G5" i="15" s="1"/>
  <c r="F301" i="15"/>
  <c r="F300" i="15"/>
  <c r="F299" i="15"/>
  <c r="F298" i="15"/>
  <c r="F297" i="15"/>
  <c r="F296" i="15"/>
  <c r="F295" i="15"/>
  <c r="F294" i="15"/>
  <c r="F293" i="15"/>
  <c r="F292" i="15"/>
  <c r="F291" i="15"/>
  <c r="F290" i="15"/>
  <c r="F289" i="15"/>
  <c r="F288" i="15"/>
  <c r="F287" i="15"/>
  <c r="F286" i="15"/>
  <c r="F285" i="15"/>
  <c r="F284" i="15"/>
  <c r="F283" i="15"/>
  <c r="F282" i="15"/>
  <c r="F281" i="15"/>
  <c r="F280" i="15"/>
  <c r="F279" i="15"/>
  <c r="F278" i="15"/>
  <c r="F277" i="15"/>
  <c r="F276" i="15"/>
  <c r="F275" i="15"/>
  <c r="F274" i="15"/>
  <c r="F273" i="15"/>
  <c r="F272" i="15"/>
  <c r="F271" i="15"/>
  <c r="F270" i="15"/>
  <c r="F269" i="15"/>
  <c r="F268" i="15"/>
  <c r="F267" i="15"/>
  <c r="F266" i="15"/>
  <c r="F265" i="15"/>
  <c r="F264" i="15"/>
  <c r="F263" i="15"/>
  <c r="F262" i="15"/>
  <c r="F261" i="15"/>
  <c r="F260" i="15"/>
  <c r="F259" i="15"/>
  <c r="F258" i="15"/>
  <c r="F257" i="15"/>
  <c r="F256" i="15"/>
  <c r="F255" i="15"/>
  <c r="F254" i="15"/>
  <c r="F253" i="15"/>
  <c r="F252" i="15"/>
  <c r="F251" i="15"/>
  <c r="F250" i="15"/>
  <c r="F249" i="15"/>
  <c r="F248" i="15"/>
  <c r="F247" i="15"/>
  <c r="F246" i="15"/>
  <c r="F245" i="15"/>
  <c r="F244" i="15"/>
  <c r="F243" i="15"/>
  <c r="F242" i="15"/>
  <c r="F241" i="15"/>
  <c r="F240" i="15"/>
  <c r="F239" i="15"/>
  <c r="F238" i="15"/>
  <c r="F237" i="15"/>
  <c r="F236" i="15"/>
  <c r="F235" i="15"/>
  <c r="F234" i="15"/>
  <c r="F233" i="15"/>
  <c r="F232" i="15"/>
  <c r="F231" i="15"/>
  <c r="F230" i="15"/>
  <c r="F229" i="15"/>
  <c r="F228" i="15"/>
  <c r="F227" i="15"/>
  <c r="F226" i="15"/>
  <c r="F225" i="15"/>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F196" i="15"/>
  <c r="F195" i="15"/>
  <c r="F194" i="15"/>
  <c r="F193" i="15"/>
  <c r="F192" i="15"/>
  <c r="F191" i="15"/>
  <c r="F190" i="15"/>
  <c r="F189" i="15"/>
  <c r="F188" i="15"/>
  <c r="F187" i="15"/>
  <c r="F186" i="15"/>
  <c r="F185" i="15"/>
  <c r="F184" i="15"/>
  <c r="F183" i="15"/>
  <c r="F182" i="15"/>
  <c r="F181" i="15"/>
  <c r="F180" i="15"/>
  <c r="F179" i="15"/>
  <c r="F178" i="15"/>
  <c r="F177" i="15"/>
  <c r="F176" i="15"/>
  <c r="F175" i="15"/>
  <c r="F174" i="15"/>
  <c r="F173" i="15"/>
  <c r="F172" i="15"/>
  <c r="F171" i="15"/>
  <c r="F170" i="15"/>
  <c r="F169" i="15"/>
  <c r="F168" i="15"/>
  <c r="F167" i="15"/>
  <c r="F166" i="15"/>
  <c r="F165" i="15"/>
  <c r="F164" i="15"/>
  <c r="F163" i="15"/>
  <c r="F162" i="15"/>
  <c r="F161" i="15"/>
  <c r="F160" i="15"/>
  <c r="F159" i="15"/>
  <c r="F158" i="15"/>
  <c r="F157" i="15"/>
  <c r="F156" i="15"/>
  <c r="F155" i="15"/>
  <c r="F154" i="15"/>
  <c r="F153" i="15"/>
  <c r="F152" i="15"/>
  <c r="F151" i="15"/>
  <c r="F150" i="15"/>
  <c r="F149" i="15"/>
  <c r="F148" i="15"/>
  <c r="F147" i="15"/>
  <c r="F146" i="15"/>
  <c r="F145" i="15"/>
  <c r="F144" i="15"/>
  <c r="F143" i="15"/>
  <c r="F142" i="15"/>
  <c r="F141" i="15"/>
  <c r="F140" i="15"/>
  <c r="F139" i="15"/>
  <c r="F138" i="15"/>
  <c r="F137" i="15"/>
  <c r="F136" i="15"/>
  <c r="F135" i="15"/>
  <c r="F134" i="15"/>
  <c r="F133" i="15"/>
  <c r="F132" i="15"/>
  <c r="F131" i="15"/>
  <c r="F130" i="15"/>
  <c r="F129" i="15"/>
  <c r="F128" i="15"/>
  <c r="F127" i="15"/>
  <c r="F126" i="15"/>
  <c r="F125" i="15"/>
  <c r="F124" i="15"/>
  <c r="F123" i="15"/>
  <c r="F122" i="15"/>
  <c r="F121" i="15"/>
  <c r="F120" i="15"/>
  <c r="F119" i="15"/>
  <c r="F118" i="15"/>
  <c r="F117" i="15"/>
  <c r="F116" i="15"/>
  <c r="F115" i="15"/>
  <c r="F114" i="15"/>
  <c r="F113" i="15"/>
  <c r="F112" i="15"/>
  <c r="F111" i="15"/>
  <c r="F110" i="15"/>
  <c r="F109" i="15"/>
  <c r="F108" i="15"/>
  <c r="F107" i="15"/>
  <c r="F106" i="15"/>
  <c r="F105" i="15"/>
  <c r="F104" i="15"/>
  <c r="F103" i="15"/>
  <c r="F102" i="15"/>
  <c r="F101" i="15"/>
  <c r="F100" i="15"/>
  <c r="F99" i="15"/>
  <c r="F98" i="15"/>
  <c r="F97" i="15"/>
  <c r="F96" i="15"/>
  <c r="F95" i="15"/>
  <c r="F94" i="15"/>
  <c r="F93" i="15"/>
  <c r="F92" i="15"/>
  <c r="F91" i="15"/>
  <c r="F90" i="15"/>
  <c r="F89" i="15"/>
  <c r="F88" i="15"/>
  <c r="F87" i="15"/>
  <c r="F86" i="15"/>
  <c r="F85" i="15"/>
  <c r="F84" i="15"/>
  <c r="F83" i="15"/>
  <c r="F82" i="15"/>
  <c r="F81" i="15"/>
  <c r="F80" i="15"/>
  <c r="F79" i="15"/>
  <c r="F78" i="15"/>
  <c r="F77" i="15"/>
  <c r="F76" i="15"/>
  <c r="F75" i="15"/>
  <c r="F74" i="15"/>
  <c r="F73" i="15"/>
  <c r="F72" i="15"/>
  <c r="F71" i="15"/>
  <c r="F70" i="15"/>
  <c r="F69" i="15"/>
  <c r="F68" i="15"/>
  <c r="F67" i="15"/>
  <c r="F66" i="15"/>
  <c r="F65" i="15"/>
  <c r="F64" i="15"/>
  <c r="F63" i="15"/>
  <c r="F62" i="15"/>
  <c r="F61" i="15"/>
  <c r="F60" i="15"/>
  <c r="F59" i="15"/>
  <c r="F58" i="15"/>
  <c r="F57" i="15"/>
  <c r="F56" i="15"/>
  <c r="F55" i="15"/>
  <c r="F54" i="15"/>
  <c r="F53" i="15"/>
  <c r="F52" i="15"/>
  <c r="F51" i="15"/>
  <c r="F50" i="15"/>
  <c r="F49" i="15"/>
  <c r="F48" i="15"/>
  <c r="F47" i="15"/>
  <c r="F46" i="15"/>
  <c r="F45" i="15"/>
  <c r="F44" i="15"/>
  <c r="F43" i="15"/>
  <c r="F42" i="15"/>
  <c r="F41" i="15"/>
  <c r="F40" i="15"/>
  <c r="F39" i="15"/>
  <c r="F38" i="15"/>
  <c r="F37" i="15"/>
  <c r="F36" i="15"/>
  <c r="F35" i="15"/>
  <c r="F34" i="15"/>
  <c r="F33" i="15"/>
  <c r="F32" i="15"/>
  <c r="F31" i="15"/>
  <c r="F30" i="15"/>
  <c r="F29" i="15"/>
  <c r="F28" i="15"/>
  <c r="F27" i="15"/>
  <c r="F26" i="15"/>
  <c r="F25" i="15"/>
  <c r="F24" i="15"/>
  <c r="F23" i="15"/>
  <c r="F22" i="15"/>
  <c r="F21" i="15"/>
  <c r="F20" i="15"/>
  <c r="F19" i="15"/>
  <c r="F18" i="15"/>
  <c r="F17" i="15"/>
  <c r="F16" i="15"/>
  <c r="F15" i="15"/>
  <c r="F14" i="15"/>
  <c r="F13" i="15"/>
  <c r="F12" i="15"/>
  <c r="F11" i="15"/>
  <c r="F10" i="15"/>
  <c r="F9" i="15"/>
  <c r="F8" i="15"/>
  <c r="F7" i="15"/>
  <c r="F6" i="15"/>
  <c r="F5" i="15"/>
  <c r="F4" i="15"/>
  <c r="F3" i="15"/>
  <c r="F2" i="15"/>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5" i="14"/>
  <c r="F256" i="14"/>
  <c r="F257" i="14"/>
  <c r="F258" i="14"/>
  <c r="F259" i="14"/>
  <c r="F260" i="14"/>
  <c r="F261" i="14"/>
  <c r="F262" i="14"/>
  <c r="F263" i="14"/>
  <c r="F264" i="14"/>
  <c r="F265" i="14"/>
  <c r="F266" i="14"/>
  <c r="F267" i="14"/>
  <c r="F268" i="14"/>
  <c r="F269" i="14"/>
  <c r="F270" i="14"/>
  <c r="F271" i="14"/>
  <c r="F272" i="14"/>
  <c r="F273" i="14"/>
  <c r="F274" i="14"/>
  <c r="F275" i="14"/>
  <c r="F276" i="14"/>
  <c r="F277" i="14"/>
  <c r="F278" i="14"/>
  <c r="F279" i="14"/>
  <c r="F280" i="14"/>
  <c r="F281" i="14"/>
  <c r="F282" i="14"/>
  <c r="F283" i="14"/>
  <c r="F284" i="14"/>
  <c r="F285" i="14"/>
  <c r="F286" i="14"/>
  <c r="F287" i="14"/>
  <c r="F288" i="14"/>
  <c r="F289" i="14"/>
  <c r="F290" i="14"/>
  <c r="F291" i="14"/>
  <c r="F292" i="14"/>
  <c r="F293" i="14"/>
  <c r="F294" i="14"/>
  <c r="F295" i="14"/>
  <c r="F296" i="14"/>
  <c r="F297" i="14"/>
  <c r="F298" i="14"/>
  <c r="F299" i="14"/>
  <c r="F300" i="14"/>
  <c r="F301" i="14"/>
  <c r="F2" i="14"/>
  <c r="N6" i="4"/>
  <c r="N7" i="4"/>
  <c r="N8" i="4"/>
  <c r="N9" i="4"/>
  <c r="N10" i="4"/>
  <c r="N5" i="4"/>
  <c r="J5" i="4"/>
  <c r="M5" i="4" a="1"/>
  <c r="M5" i="4" s="1"/>
  <c r="C10" i="2"/>
  <c r="C9" i="2"/>
  <c r="C7" i="2"/>
  <c r="C8" i="2"/>
  <c r="C6" i="2"/>
  <c r="C5" i="2"/>
  <c r="F4" i="2"/>
  <c r="C4" i="2"/>
  <c r="S12" i="15" l="1"/>
  <c r="R21" i="15"/>
  <c r="T21" i="15" s="1"/>
  <c r="S21" i="15"/>
  <c r="R20" i="15"/>
  <c r="T20" i="15" s="1"/>
  <c r="S20" i="15"/>
  <c r="R19" i="15"/>
  <c r="T19" i="15" s="1"/>
  <c r="S19" i="15"/>
  <c r="R18" i="15"/>
  <c r="T18" i="15" s="1"/>
  <c r="S18" i="15"/>
  <c r="R17" i="15"/>
  <c r="T17" i="15" s="1"/>
  <c r="S17" i="15"/>
  <c r="R16" i="15"/>
  <c r="T16" i="15" s="1"/>
  <c r="S16" i="15"/>
  <c r="R15" i="15"/>
  <c r="T15" i="15" s="1"/>
  <c r="S15" i="15"/>
  <c r="L15" i="15"/>
  <c r="R14" i="15"/>
  <c r="T14" i="15" s="1"/>
  <c r="S14" i="15"/>
  <c r="R13" i="15"/>
  <c r="T13" i="15" s="1"/>
  <c r="S13" i="15"/>
  <c r="M15" i="15"/>
  <c r="M16" i="15" s="1"/>
  <c r="L16"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56470E-25A9-4215-9389-90B8D7E4E2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58E004B-B4F5-4E77-B822-CA8754C8FB12}" name="WorksheetConnection_Product to Reject!$A$1:$F$301" type="102" refreshedVersion="8" minRefreshableVersion="5">
    <extLst>
      <ext xmlns:x15="http://schemas.microsoft.com/office/spreadsheetml/2010/11/main" uri="{DE250136-89BD-433C-8126-D09CA5730AF9}">
        <x15:connection id="Range 3" autoDelete="1">
          <x15:rangePr sourceName="_xlcn.WorksheetConnection_ProducttoRejectA1F3011"/>
        </x15:connection>
      </ext>
    </extLst>
  </connection>
  <connection id="3" xr16:uid="{6C080057-E83E-41AC-9055-99D49C17AB62}" name="WorksheetConnection_Profits!$A$1:$G$301" type="102" refreshedVersion="8" minRefreshableVersion="5">
    <extLst>
      <ext xmlns:x15="http://schemas.microsoft.com/office/spreadsheetml/2010/11/main" uri="{DE250136-89BD-433C-8126-D09CA5730AF9}">
        <x15:connection id="Range 1" autoDelete="1">
          <x15:rangePr sourceName="_xlcn.WorksheetConnection_ProfitsA1G3011"/>
        </x15:connection>
      </ext>
    </extLst>
  </connection>
  <connection id="4" xr16:uid="{B3C8EE82-FE70-402B-B438-D45C74FF8C6B}" name="WorksheetConnection_Sheet13!$A$1:$F$301" type="102" refreshedVersion="8" minRefreshableVersion="5">
    <extLst>
      <ext xmlns:x15="http://schemas.microsoft.com/office/spreadsheetml/2010/11/main" uri="{DE250136-89BD-433C-8126-D09CA5730AF9}">
        <x15:connection id="Range 2" autoDelete="1">
          <x15:rangePr sourceName="_xlcn.WorksheetConnection_Sheet13A1F3011"/>
        </x15:connection>
      </ext>
    </extLst>
  </connection>
  <connection id="5" xr16:uid="{D2119FD7-2EC0-46EE-A8DF-2C25F9B3905A}" name="WorksheetConnection_Top 5 Products Per Unit!$A$1:$E$301" type="102" refreshedVersion="8" minRefreshableVersion="5">
    <extLst>
      <ext xmlns:x15="http://schemas.microsoft.com/office/spreadsheetml/2010/11/main" uri="{DE250136-89BD-433C-8126-D09CA5730AF9}">
        <x15:connection id="Range" autoDelete="1">
          <x15:rangePr sourceName="_xlcn.WorksheetConnection_Top5ProductsPerUnitA1E30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<sst xmlns="http://schemas.openxmlformats.org/spreadsheetml/2006/main" count="8305" uniqueCount="98">
  <si>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</si>
  <si>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</si>
  <si>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</si>
  <si>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</si>
  <si>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</si>
  <si>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</si>
  <si>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</si>
  <si>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</si>
  <si>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</si>
  <si>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</si>
  <si>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</si>
  <si>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</si>
  <si>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</si>
  <si>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</si>
  <si>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</si>
  <si>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</si>
  <si>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</si>
  <si>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</si>
  <si>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</si>
  <si>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</si>
  <si>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</si>
  <si>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</si>
  <si>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</si>
  <si>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</si>
  <si>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</si>
  <si>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</si>
  <si>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</si>
  <si>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</si>
  <si>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</si>
  <si>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</si>
  <si>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</si>
  <si>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</si>
  <si>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</si>
  <si>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</si>
  <si>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</si>
  <si>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</si>
  <si>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</si>
  <si>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</si>
  <si>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</si>
  <si>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</si>
  <si>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</si>
  <si>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</si>
  <si>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</si>
  <si>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</si>
  <si>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</si>
  <si>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</si>
  <si>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</si>
  <si>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</si>
  <si>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</si>
  <si>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</si>
  <si>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</si>
  <si>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</si>
  <si>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</si>
  <si>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</si>
  <si>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</si>
  <si>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</si>
  <si>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TOTAL AMOUNT</t>
  </si>
  <si>
    <t>TOTAL UNIT SOLD</t>
  </si>
  <si>
    <t>AVERAGE AMOUNT</t>
  </si>
  <si>
    <t>MAXIMUM AMOUNT</t>
  </si>
  <si>
    <t>MINIMUM AMOUNT</t>
  </si>
  <si>
    <t>MEDIAN</t>
  </si>
  <si>
    <t>FIRST QUARTILE</t>
  </si>
  <si>
    <t>THIRD QUARTILE</t>
  </si>
  <si>
    <t>After applying conditional formatting, the data is all over the place, but mostly on lower and middle side of the amount</t>
  </si>
  <si>
    <t>Highlighted red color in the amount column are the above average value</t>
  </si>
  <si>
    <t>And by highlighting the amount with top 10, it is clearer that Gigi Bohling is one of our great sales person</t>
  </si>
  <si>
    <t>Country</t>
  </si>
  <si>
    <t>Total Amount</t>
  </si>
  <si>
    <t xml:space="preserve">DYNAMIC WAY </t>
  </si>
  <si>
    <t>STATIC WAY</t>
  </si>
  <si>
    <t>Row Labels</t>
  </si>
  <si>
    <t>Grand Total</t>
  </si>
  <si>
    <t>Sum of Amount</t>
  </si>
  <si>
    <t>Amout/Unit</t>
  </si>
  <si>
    <t>Cost</t>
  </si>
  <si>
    <t>Profits</t>
  </si>
  <si>
    <t>Countries</t>
  </si>
  <si>
    <t>SUMMARY</t>
  </si>
  <si>
    <t>Count</t>
  </si>
  <si>
    <t>Sales</t>
  </si>
  <si>
    <t>Profit</t>
  </si>
  <si>
    <t>Quantity</t>
  </si>
  <si>
    <t>TOTAL</t>
  </si>
  <si>
    <t>AVERAGE</t>
  </si>
  <si>
    <t>Reports for Sales Person</t>
  </si>
  <si>
    <t>AMOUNT</t>
  </si>
  <si>
    <t>UNITS</t>
  </si>
  <si>
    <t>CRITERIA</t>
  </si>
  <si>
    <t>Profit wrt product</t>
  </si>
  <si>
    <t>Percentage Profit</t>
  </si>
  <si>
    <t>As you could see the above table Eclairs, Dark Bars, Baker Choco Chips are the top 3 products which are producing high amout of profits</t>
  </si>
  <si>
    <t>And the bottom 3 products are producing, less amout of profits, one could think to stop producing these products, but instead of taking things in a generalized manner we could try see how are the profits for products in each country wise.</t>
  </si>
  <si>
    <t>Taking Country as a slicer, we could now easily reject those projects whose profits are in negative.</t>
  </si>
  <si>
    <t>Outliers are present in Canada,India,UK and USA which could skew the towards right side.</t>
  </si>
  <si>
    <t>At around 16k and 15k, you could see lesser products are been sold, this could be one anomaly</t>
  </si>
  <si>
    <t>And for lesser amount, upto 500 products have been sold.</t>
  </si>
  <si>
    <t>12k and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</si>
</sst>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quot;$&quot;#,##0_);[Red]\(&quot;$&quot;#,##0\)"/>
    <numFmt numFmtId="165" formatCode="&quot;$&quot;#,##0.00_);[Red]\(&quot;$&quot;#,##0.00\)"/>
    <numFmt numFmtId="166" formatCode="_-[$$-409]* #,##0.00_ ;_-[$$-409]* \-#,##0.00\ ;_-[$$-409]* &quot;-&quot;??_ ;_-@_ "/>
    <numFmt numFmtId="167" formatCode="[$$-409]#,##0.00"/>
    <numFmt numFmtId="168" formatCode="\$#,##0.00;\(\$#,##0.00\);\$#,##0.00"/>
    <numFmt numFmtId="169" formatCode="[$$-409]#,##0"/>
    <numFmt numFmtId="170" formatCode="[$$-409]#,##0_ ;\-[$$-409]#,##0\ "/>
    <numFmt numFmtId="173" formatCode="0.00%;\-0.00%;0.00%"/>
  </numFmts>
  <fonts count="7" x14ac:knownFonts="1">
    <font>
      <sz val="11"/>
      <color theme="1"/>
      <name val="Calibri"/>
      <family val="2"/>
      <scheme val="minor"/>
    </font>
    <font>
      <sz val="28"/>
      <color theme="1"/>
      <name val="Segoe UI Light"/>
      <family val="2"/>
    </font>
    <font>
      <b/>
      <sz val="11"/>
      <color theme="1"/>
      <name val="Calibri"/>
      <family val="2"/>
      <scheme val="minor"/>
    </font>
    <font>
      <b/>
      <sz val="14"/>
      <color theme="1"/>
      <name val="Calibri"/>
      <family val="2"/>
      <scheme val="minor"/>
    </font>
    <font>
      <sz val="11"/>
      <color theme="1"/>
      <name val="Calibri"/>
      <family val="2"/>
      <scheme val="minor"/>
    </font>
    <font>
      <b/>
      <i/>
      <u/>
      <sz val="11"/>
      <color theme="1"/>
      <name val="Calibri"/>
      <family val="2"/>
      <scheme val="minor"/>
    </font>
    <font>
      <b/>
      <u/>
      <sz val="11"/>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s>
  <borders count="2">
    <border>
      <left/>
      <right/>
      <top/>
      <bottom/>
      <diagonal/>
    </border>
    <border>
      <left/>
      <right/>
      <top style="dotted">
        <color theme="0" tint="-0.24994659260841701"/>
      </top>
      <bottom style="dotted">
        <color theme="0" tint="-0.24994659260841701"/>
      </bottom>
      <diagonal/>
    </border>
  </borders>
  <cellStyleXfs count="2">
    <xf numFmtId="0" fontId="0" fillId="0" borderId="0"/>
    <xf numFmtId="43" fontId="4" fillId="0" borderId="0" applyFont="0" applyFill="0" applyBorder="0" applyAlignment="0" applyProtection="0"/>
  </cellStyleXfs>
  <cellXfs count="3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166" fontId="0" fillId="0" borderId="0" xfId="0" applyNumberFormat="1"/>
    <xf numFmtId="167" fontId="0" fillId="0" borderId="0" xfId="0" applyNumberFormat="1"/>
    <xf numFmtId="0" fontId="3" fillId="0" borderId="0" xfId="0" applyFont="1"/>
    <xf numFmtId="0" fontId="0" fillId="0" borderId="0" xfId="0" pivotButton="1"/>
    <xf numFmtId="0" fontId="0" fillId="0" borderId="0" xfId="0" applyAlignment="1">
      <alignment horizontal="left"/>
    </xf>
    <xf numFmtId="168" fontId="0" fillId="0" borderId="0" xfId="0" applyNumberFormat="1"/>
    <xf numFmtId="0" fontId="0" fillId="0" borderId="0" xfId="0" applyAlignment="1">
      <alignment horizontal="left" indent="1"/>
    </xf>
    <xf numFmtId="0" fontId="2" fillId="0" borderId="0" xfId="0" applyFont="1" applyAlignment="1">
      <alignment horizontal="center"/>
    </xf>
    <xf numFmtId="0" fontId="0" fillId="4" borderId="0" xfId="0" applyFill="1"/>
    <xf numFmtId="0" fontId="5" fillId="5" borderId="0" xfId="0" applyFont="1" applyFill="1" applyAlignment="1">
      <alignment horizontal="center"/>
    </xf>
    <xf numFmtId="169" fontId="0" fillId="0" borderId="0" xfId="0" applyNumberFormat="1"/>
    <xf numFmtId="170" fontId="0" fillId="0" borderId="0" xfId="1" applyNumberFormat="1" applyFont="1"/>
    <xf numFmtId="170" fontId="0" fillId="0" borderId="0" xfId="0" applyNumberFormat="1"/>
    <xf numFmtId="0" fontId="0" fillId="6" borderId="0" xfId="0" applyFill="1"/>
    <xf numFmtId="0" fontId="6" fillId="6" borderId="0" xfId="0" applyFont="1" applyFill="1" applyAlignment="1">
      <alignment horizontal="right"/>
    </xf>
    <xf numFmtId="1" fontId="0" fillId="0" borderId="0" xfId="0" applyNumberFormat="1"/>
    <xf numFmtId="0" fontId="0" fillId="0" borderId="0" xfId="0" applyAlignment="1">
      <alignment horizontal="center"/>
    </xf>
    <xf numFmtId="0" fontId="5" fillId="7" borderId="0" xfId="0" applyFont="1" applyFill="1" applyAlignment="1">
      <alignment horizontal="right"/>
    </xf>
    <xf numFmtId="0" fontId="5" fillId="5" borderId="0" xfId="0" applyFont="1" applyFill="1" applyAlignment="1">
      <alignment horizontal="right"/>
    </xf>
    <xf numFmtId="0" fontId="0" fillId="0" borderId="0" xfId="0" applyNumberFormat="1"/>
    <xf numFmtId="173" fontId="0" fillId="0" borderId="0" xfId="0" applyNumberFormat="1"/>
    <xf numFmtId="0" fontId="2" fillId="8" borderId="0" xfId="0" applyFont="1" applyFill="1" applyAlignment="1">
      <alignment horizontal="center"/>
    </xf>
    <xf numFmtId="0" fontId="2" fillId="6" borderId="0" xfId="0" applyFont="1" applyFill="1" applyBorder="1" applyAlignment="1"/>
    <xf numFmtId="0" fontId="2" fillId="6" borderId="0" xfId="0" applyFont="1" applyFill="1" applyBorder="1" applyAlignment="1">
      <alignment wrapText="1"/>
    </xf>
    <xf numFmtId="0" fontId="2" fillId="5" borderId="0" xfId="0" applyFont="1" applyFill="1" applyAlignment="1">
      <alignment horizontal="center"/>
    </xf>
    <xf numFmtId="0" fontId="2" fillId="9" borderId="0" xfId="0" applyFont="1" applyFill="1" applyAlignment="1">
      <alignment horizontal="center"/>
    </xf>
    <xf numFmtId="0" fontId="5" fillId="10" borderId="0" xfId="0" applyFont="1" applyFill="1" applyAlignment="1">
      <alignment horizontal="center"/>
    </xf>
  </cellXfs>
  <cellStyles count="2">
    <cellStyle name="Comma" xfId="1" builtinId="3"/>
    <cellStyle name="Normal" xfId="0" builtinId="0"/>
  </cellStyles>
  <dxfs count="2">
    <dxf>
      <font>
        <color rgb="FF9C0006"/>
      </font>
      <fill>
        <patternFill>
          <bgColor rgb="FFFFC7CE"/>
        </patternFill>
      </fill>
    </dxf>
    <dxf>
      <numFmt numFmtId="165" formatCode="&quot;$&quot;#,##0.00_);[Red]\(&quot;$&quot;#,##0.00\)"/>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r>
              <a:rPr lang="en-IN" baseline="0"/>
              <a:t> vs Units</a:t>
            </a:r>
          </a:p>
          <a:p>
            <a:pPr>
              <a:defRPr/>
            </a:pPr>
            <a:r>
              <a:rPr lang="en-IN" baseline="0"/>
              <a:t>	</a:t>
            </a:r>
            <a:endParaRPr lang="en-IN"/>
          </a:p>
        </c:rich>
      </c:tx>
      <c:layout>
        <c:manualLayout>
          <c:xMode val="edge"/>
          <c:yMode val="edge"/>
          <c:x val="0.39560411198600182"/>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ANOMALIES!$D$2:$D$301</c:f>
              <c:numCache>
                <c:formatCode>"$"#,##0_);[Red]\("$"#,##0\)</c:formatCode>
                <c:ptCount val="300"/>
                <c:pt idx="0">
                  <c:v>5586</c:v>
                </c:pt>
                <c:pt idx="1">
                  <c:v>798</c:v>
                </c:pt>
                <c:pt idx="2">
                  <c:v>819</c:v>
                </c:pt>
                <c:pt idx="3">
                  <c:v>7777</c:v>
                </c:pt>
                <c:pt idx="4">
                  <c:v>8463</c:v>
                </c:pt>
                <c:pt idx="5">
                  <c:v>1785</c:v>
                </c:pt>
                <c:pt idx="6">
                  <c:v>6706</c:v>
                </c:pt>
                <c:pt idx="7">
                  <c:v>3556</c:v>
                </c:pt>
                <c:pt idx="8">
                  <c:v>8008</c:v>
                </c:pt>
                <c:pt idx="9">
                  <c:v>2275</c:v>
                </c:pt>
                <c:pt idx="10">
                  <c:v>8869</c:v>
                </c:pt>
                <c:pt idx="11">
                  <c:v>2100</c:v>
                </c:pt>
                <c:pt idx="12">
                  <c:v>1904</c:v>
                </c:pt>
                <c:pt idx="13">
                  <c:v>1302</c:v>
                </c:pt>
                <c:pt idx="14">
                  <c:v>3052</c:v>
                </c:pt>
                <c:pt idx="15">
                  <c:v>6853</c:v>
                </c:pt>
                <c:pt idx="16">
                  <c:v>1932</c:v>
                </c:pt>
                <c:pt idx="17">
                  <c:v>3402</c:v>
                </c:pt>
                <c:pt idx="18">
                  <c:v>938</c:v>
                </c:pt>
                <c:pt idx="19">
                  <c:v>2702</c:v>
                </c:pt>
                <c:pt idx="20">
                  <c:v>4480</c:v>
                </c:pt>
                <c:pt idx="21">
                  <c:v>3339</c:v>
                </c:pt>
                <c:pt idx="22">
                  <c:v>4326</c:v>
                </c:pt>
                <c:pt idx="23">
                  <c:v>2471</c:v>
                </c:pt>
                <c:pt idx="24">
                  <c:v>15610</c:v>
                </c:pt>
                <c:pt idx="25">
                  <c:v>4487</c:v>
                </c:pt>
                <c:pt idx="26">
                  <c:v>7308</c:v>
                </c:pt>
                <c:pt idx="27">
                  <c:v>4592</c:v>
                </c:pt>
                <c:pt idx="28">
                  <c:v>3689</c:v>
                </c:pt>
                <c:pt idx="29">
                  <c:v>10129</c:v>
                </c:pt>
                <c:pt idx="30">
                  <c:v>854</c:v>
                </c:pt>
                <c:pt idx="31">
                  <c:v>819</c:v>
                </c:pt>
                <c:pt idx="32">
                  <c:v>3920</c:v>
                </c:pt>
                <c:pt idx="33">
                  <c:v>3164</c:v>
                </c:pt>
                <c:pt idx="34">
                  <c:v>6657</c:v>
                </c:pt>
                <c:pt idx="35">
                  <c:v>1589</c:v>
                </c:pt>
                <c:pt idx="36">
                  <c:v>8841</c:v>
                </c:pt>
                <c:pt idx="37">
                  <c:v>2870</c:v>
                </c:pt>
                <c:pt idx="38">
                  <c:v>4753</c:v>
                </c:pt>
                <c:pt idx="39">
                  <c:v>5670</c:v>
                </c:pt>
                <c:pt idx="40">
                  <c:v>9632</c:v>
                </c:pt>
                <c:pt idx="41">
                  <c:v>3507</c:v>
                </c:pt>
                <c:pt idx="42">
                  <c:v>245</c:v>
                </c:pt>
                <c:pt idx="43">
                  <c:v>5194</c:v>
                </c:pt>
                <c:pt idx="44">
                  <c:v>1134</c:v>
                </c:pt>
                <c:pt idx="45">
                  <c:v>3808</c:v>
                </c:pt>
                <c:pt idx="46">
                  <c:v>4858</c:v>
                </c:pt>
                <c:pt idx="47">
                  <c:v>7259</c:v>
                </c:pt>
                <c:pt idx="48">
                  <c:v>6657</c:v>
                </c:pt>
                <c:pt idx="49">
                  <c:v>1085</c:v>
                </c:pt>
                <c:pt idx="50">
                  <c:v>1778</c:v>
                </c:pt>
                <c:pt idx="51">
                  <c:v>1071</c:v>
                </c:pt>
                <c:pt idx="52">
                  <c:v>2317</c:v>
                </c:pt>
                <c:pt idx="53">
                  <c:v>5677</c:v>
                </c:pt>
                <c:pt idx="54">
                  <c:v>2415</c:v>
                </c:pt>
                <c:pt idx="55">
                  <c:v>6755</c:v>
                </c:pt>
                <c:pt idx="56">
                  <c:v>5551</c:v>
                </c:pt>
                <c:pt idx="57">
                  <c:v>385</c:v>
                </c:pt>
                <c:pt idx="58">
                  <c:v>4438</c:v>
                </c:pt>
                <c:pt idx="59">
                  <c:v>2856</c:v>
                </c:pt>
                <c:pt idx="60">
                  <c:v>3094</c:v>
                </c:pt>
                <c:pt idx="61">
                  <c:v>4753</c:v>
                </c:pt>
                <c:pt idx="62">
                  <c:v>7833</c:v>
                </c:pt>
                <c:pt idx="63">
                  <c:v>1526</c:v>
                </c:pt>
                <c:pt idx="64">
                  <c:v>4585</c:v>
                </c:pt>
                <c:pt idx="65">
                  <c:v>6279</c:v>
                </c:pt>
                <c:pt idx="66">
                  <c:v>2464</c:v>
                </c:pt>
                <c:pt idx="67">
                  <c:v>1701</c:v>
                </c:pt>
                <c:pt idx="68">
                  <c:v>12348</c:v>
                </c:pt>
                <c:pt idx="69">
                  <c:v>10311</c:v>
                </c:pt>
                <c:pt idx="70">
                  <c:v>714</c:v>
                </c:pt>
                <c:pt idx="71">
                  <c:v>567</c:v>
                </c:pt>
                <c:pt idx="72">
                  <c:v>6608</c:v>
                </c:pt>
                <c:pt idx="73">
                  <c:v>1274</c:v>
                </c:pt>
                <c:pt idx="74">
                  <c:v>3101</c:v>
                </c:pt>
                <c:pt idx="75">
                  <c:v>2009</c:v>
                </c:pt>
                <c:pt idx="76">
                  <c:v>7455</c:v>
                </c:pt>
                <c:pt idx="77">
                  <c:v>3752</c:v>
                </c:pt>
                <c:pt idx="78">
                  <c:v>7651</c:v>
                </c:pt>
                <c:pt idx="79">
                  <c:v>5012</c:v>
                </c:pt>
                <c:pt idx="80">
                  <c:v>8890</c:v>
                </c:pt>
                <c:pt idx="81">
                  <c:v>4242</c:v>
                </c:pt>
                <c:pt idx="82">
                  <c:v>259</c:v>
                </c:pt>
                <c:pt idx="83">
                  <c:v>9835</c:v>
                </c:pt>
                <c:pt idx="84">
                  <c:v>1771</c:v>
                </c:pt>
                <c:pt idx="85">
                  <c:v>98</c:v>
                </c:pt>
                <c:pt idx="86">
                  <c:v>11522</c:v>
                </c:pt>
                <c:pt idx="87">
                  <c:v>5355</c:v>
                </c:pt>
                <c:pt idx="88">
                  <c:v>2639</c:v>
                </c:pt>
                <c:pt idx="89">
                  <c:v>13391</c:v>
                </c:pt>
                <c:pt idx="90">
                  <c:v>9926</c:v>
                </c:pt>
                <c:pt idx="91">
                  <c:v>7280</c:v>
                </c:pt>
                <c:pt idx="92">
                  <c:v>4424</c:v>
                </c:pt>
                <c:pt idx="93">
                  <c:v>966</c:v>
                </c:pt>
                <c:pt idx="94">
                  <c:v>1974</c:v>
                </c:pt>
                <c:pt idx="95">
                  <c:v>861</c:v>
                </c:pt>
                <c:pt idx="96">
                  <c:v>1890</c:v>
                </c:pt>
                <c:pt idx="97">
                  <c:v>1925</c:v>
                </c:pt>
                <c:pt idx="98">
                  <c:v>4949</c:v>
                </c:pt>
                <c:pt idx="99">
                  <c:v>8862</c:v>
                </c:pt>
                <c:pt idx="100">
                  <c:v>938</c:v>
                </c:pt>
                <c:pt idx="101">
                  <c:v>2954</c:v>
                </c:pt>
                <c:pt idx="102">
                  <c:v>2114</c:v>
                </c:pt>
                <c:pt idx="103">
                  <c:v>7021</c:v>
                </c:pt>
                <c:pt idx="104">
                  <c:v>6580</c:v>
                </c:pt>
                <c:pt idx="105">
                  <c:v>2646</c:v>
                </c:pt>
                <c:pt idx="106">
                  <c:v>2324</c:v>
                </c:pt>
                <c:pt idx="107">
                  <c:v>3864</c:v>
                </c:pt>
                <c:pt idx="108">
                  <c:v>7847</c:v>
                </c:pt>
                <c:pt idx="109">
                  <c:v>707</c:v>
                </c:pt>
                <c:pt idx="110">
                  <c:v>4725</c:v>
                </c:pt>
                <c:pt idx="111">
                  <c:v>6118</c:v>
                </c:pt>
                <c:pt idx="112">
                  <c:v>4956</c:v>
                </c:pt>
                <c:pt idx="113">
                  <c:v>4018</c:v>
                </c:pt>
                <c:pt idx="114">
                  <c:v>21</c:v>
                </c:pt>
                <c:pt idx="115">
                  <c:v>2023</c:v>
                </c:pt>
                <c:pt idx="116">
                  <c:v>5474</c:v>
                </c:pt>
                <c:pt idx="117">
                  <c:v>3773</c:v>
                </c:pt>
                <c:pt idx="118">
                  <c:v>9443</c:v>
                </c:pt>
                <c:pt idx="119">
                  <c:v>4018</c:v>
                </c:pt>
                <c:pt idx="120">
                  <c:v>973</c:v>
                </c:pt>
                <c:pt idx="121">
                  <c:v>98</c:v>
                </c:pt>
                <c:pt idx="122">
                  <c:v>3794</c:v>
                </c:pt>
                <c:pt idx="123">
                  <c:v>5019</c:v>
                </c:pt>
                <c:pt idx="124">
                  <c:v>4970</c:v>
                </c:pt>
                <c:pt idx="125">
                  <c:v>4305</c:v>
                </c:pt>
                <c:pt idx="126">
                  <c:v>4417</c:v>
                </c:pt>
                <c:pt idx="127">
                  <c:v>14329</c:v>
                </c:pt>
                <c:pt idx="128">
                  <c:v>42</c:v>
                </c:pt>
                <c:pt idx="129">
                  <c:v>3759</c:v>
                </c:pt>
                <c:pt idx="130">
                  <c:v>5019</c:v>
                </c:pt>
                <c:pt idx="131">
                  <c:v>959</c:v>
                </c:pt>
                <c:pt idx="132">
                  <c:v>3983</c:v>
                </c:pt>
                <c:pt idx="133">
                  <c:v>336</c:v>
                </c:pt>
                <c:pt idx="134">
                  <c:v>6027</c:v>
                </c:pt>
                <c:pt idx="135">
                  <c:v>2429</c:v>
                </c:pt>
                <c:pt idx="136">
                  <c:v>2205</c:v>
                </c:pt>
                <c:pt idx="137">
                  <c:v>1568</c:v>
                </c:pt>
                <c:pt idx="138">
                  <c:v>2205</c:v>
                </c:pt>
                <c:pt idx="139">
                  <c:v>11571</c:v>
                </c:pt>
                <c:pt idx="140">
                  <c:v>2289</c:v>
                </c:pt>
                <c:pt idx="141">
                  <c:v>959</c:v>
                </c:pt>
                <c:pt idx="142">
                  <c:v>0</c:v>
                </c:pt>
                <c:pt idx="143">
                  <c:v>1400</c:v>
                </c:pt>
                <c:pt idx="144">
                  <c:v>847</c:v>
                </c:pt>
                <c:pt idx="145">
                  <c:v>357</c:v>
                </c:pt>
                <c:pt idx="146">
                  <c:v>1617</c:v>
                </c:pt>
                <c:pt idx="147">
                  <c:v>4935</c:v>
                </c:pt>
                <c:pt idx="148">
                  <c:v>6860</c:v>
                </c:pt>
                <c:pt idx="149">
                  <c:v>4018</c:v>
                </c:pt>
                <c:pt idx="150">
                  <c:v>63</c:v>
                </c:pt>
                <c:pt idx="151">
                  <c:v>3388</c:v>
                </c:pt>
                <c:pt idx="152">
                  <c:v>2317</c:v>
                </c:pt>
                <c:pt idx="153">
                  <c:v>6734</c:v>
                </c:pt>
                <c:pt idx="154">
                  <c:v>4781</c:v>
                </c:pt>
                <c:pt idx="155">
                  <c:v>2646</c:v>
                </c:pt>
                <c:pt idx="156">
                  <c:v>10073</c:v>
                </c:pt>
                <c:pt idx="157">
                  <c:v>7511</c:v>
                </c:pt>
                <c:pt idx="158">
                  <c:v>2016</c:v>
                </c:pt>
                <c:pt idx="159">
                  <c:v>2212</c:v>
                </c:pt>
                <c:pt idx="160">
                  <c:v>2149</c:v>
                </c:pt>
                <c:pt idx="161">
                  <c:v>1624</c:v>
                </c:pt>
                <c:pt idx="162">
                  <c:v>2793</c:v>
                </c:pt>
                <c:pt idx="163">
                  <c:v>2142</c:v>
                </c:pt>
                <c:pt idx="164">
                  <c:v>4487</c:v>
                </c:pt>
                <c:pt idx="165">
                  <c:v>1526</c:v>
                </c:pt>
                <c:pt idx="166">
                  <c:v>6398</c:v>
                </c:pt>
                <c:pt idx="167">
                  <c:v>2891</c:v>
                </c:pt>
                <c:pt idx="168">
                  <c:v>1505</c:v>
                </c:pt>
                <c:pt idx="169">
                  <c:v>6125</c:v>
                </c:pt>
                <c:pt idx="170">
                  <c:v>1652</c:v>
                </c:pt>
                <c:pt idx="171">
                  <c:v>3850</c:v>
                </c:pt>
                <c:pt idx="172">
                  <c:v>2436</c:v>
                </c:pt>
                <c:pt idx="173">
                  <c:v>609</c:v>
                </c:pt>
                <c:pt idx="174">
                  <c:v>1568</c:v>
                </c:pt>
                <c:pt idx="175">
                  <c:v>7273</c:v>
                </c:pt>
                <c:pt idx="176">
                  <c:v>3472</c:v>
                </c:pt>
                <c:pt idx="177">
                  <c:v>2737</c:v>
                </c:pt>
                <c:pt idx="178">
                  <c:v>1428</c:v>
                </c:pt>
                <c:pt idx="179">
                  <c:v>1652</c:v>
                </c:pt>
                <c:pt idx="180">
                  <c:v>6132</c:v>
                </c:pt>
                <c:pt idx="181">
                  <c:v>2919</c:v>
                </c:pt>
                <c:pt idx="182">
                  <c:v>8155</c:v>
                </c:pt>
                <c:pt idx="183">
                  <c:v>9772</c:v>
                </c:pt>
                <c:pt idx="184">
                  <c:v>2541</c:v>
                </c:pt>
                <c:pt idx="185">
                  <c:v>7693</c:v>
                </c:pt>
                <c:pt idx="186">
                  <c:v>280</c:v>
                </c:pt>
                <c:pt idx="187">
                  <c:v>609</c:v>
                </c:pt>
                <c:pt idx="188">
                  <c:v>9506</c:v>
                </c:pt>
                <c:pt idx="189">
                  <c:v>700</c:v>
                </c:pt>
                <c:pt idx="190">
                  <c:v>434</c:v>
                </c:pt>
                <c:pt idx="191">
                  <c:v>168</c:v>
                </c:pt>
                <c:pt idx="192">
                  <c:v>10304</c:v>
                </c:pt>
                <c:pt idx="193">
                  <c:v>490</c:v>
                </c:pt>
                <c:pt idx="194">
                  <c:v>7812</c:v>
                </c:pt>
                <c:pt idx="195">
                  <c:v>560</c:v>
                </c:pt>
                <c:pt idx="196">
                  <c:v>3598</c:v>
                </c:pt>
                <c:pt idx="197">
                  <c:v>6909</c:v>
                </c:pt>
                <c:pt idx="198">
                  <c:v>2023</c:v>
                </c:pt>
                <c:pt idx="199">
                  <c:v>6433</c:v>
                </c:pt>
                <c:pt idx="200">
                  <c:v>1281</c:v>
                </c:pt>
                <c:pt idx="201">
                  <c:v>3262</c:v>
                </c:pt>
                <c:pt idx="202">
                  <c:v>3339</c:v>
                </c:pt>
                <c:pt idx="203">
                  <c:v>8211</c:v>
                </c:pt>
                <c:pt idx="204">
                  <c:v>469</c:v>
                </c:pt>
                <c:pt idx="205">
                  <c:v>518</c:v>
                </c:pt>
                <c:pt idx="206">
                  <c:v>2779</c:v>
                </c:pt>
                <c:pt idx="207">
                  <c:v>2219</c:v>
                </c:pt>
                <c:pt idx="208">
                  <c:v>945</c:v>
                </c:pt>
                <c:pt idx="209">
                  <c:v>3976</c:v>
                </c:pt>
                <c:pt idx="210">
                  <c:v>1407</c:v>
                </c:pt>
                <c:pt idx="211">
                  <c:v>3192</c:v>
                </c:pt>
                <c:pt idx="212">
                  <c:v>9002</c:v>
                </c:pt>
                <c:pt idx="213">
                  <c:v>4760</c:v>
                </c:pt>
                <c:pt idx="214">
                  <c:v>2114</c:v>
                </c:pt>
                <c:pt idx="215">
                  <c:v>497</c:v>
                </c:pt>
                <c:pt idx="216">
                  <c:v>4606</c:v>
                </c:pt>
                <c:pt idx="217">
                  <c:v>6146</c:v>
                </c:pt>
                <c:pt idx="218">
                  <c:v>1638</c:v>
                </c:pt>
                <c:pt idx="219">
                  <c:v>2268</c:v>
                </c:pt>
                <c:pt idx="220">
                  <c:v>4137</c:v>
                </c:pt>
                <c:pt idx="221">
                  <c:v>9051</c:v>
                </c:pt>
                <c:pt idx="222">
                  <c:v>2681</c:v>
                </c:pt>
                <c:pt idx="223">
                  <c:v>252</c:v>
                </c:pt>
                <c:pt idx="224">
                  <c:v>7189</c:v>
                </c:pt>
                <c:pt idx="225">
                  <c:v>3108</c:v>
                </c:pt>
                <c:pt idx="226">
                  <c:v>1057</c:v>
                </c:pt>
                <c:pt idx="227">
                  <c:v>6454</c:v>
                </c:pt>
                <c:pt idx="228">
                  <c:v>56</c:v>
                </c:pt>
                <c:pt idx="229">
                  <c:v>5236</c:v>
                </c:pt>
                <c:pt idx="230">
                  <c:v>623</c:v>
                </c:pt>
                <c:pt idx="231">
                  <c:v>3640</c:v>
                </c:pt>
                <c:pt idx="232">
                  <c:v>182</c:v>
                </c:pt>
                <c:pt idx="233">
                  <c:v>2226</c:v>
                </c:pt>
                <c:pt idx="234">
                  <c:v>6748</c:v>
                </c:pt>
                <c:pt idx="235">
                  <c:v>525</c:v>
                </c:pt>
                <c:pt idx="236">
                  <c:v>6391</c:v>
                </c:pt>
                <c:pt idx="237">
                  <c:v>189</c:v>
                </c:pt>
                <c:pt idx="238">
                  <c:v>1638</c:v>
                </c:pt>
                <c:pt idx="239">
                  <c:v>6279</c:v>
                </c:pt>
                <c:pt idx="240">
                  <c:v>2541</c:v>
                </c:pt>
                <c:pt idx="241">
                  <c:v>2919</c:v>
                </c:pt>
                <c:pt idx="242">
                  <c:v>7483</c:v>
                </c:pt>
                <c:pt idx="243">
                  <c:v>8435</c:v>
                </c:pt>
                <c:pt idx="244">
                  <c:v>6300</c:v>
                </c:pt>
                <c:pt idx="245">
                  <c:v>5775</c:v>
                </c:pt>
                <c:pt idx="246">
                  <c:v>2863</c:v>
                </c:pt>
                <c:pt idx="247">
                  <c:v>16184</c:v>
                </c:pt>
                <c:pt idx="248">
                  <c:v>1463</c:v>
                </c:pt>
                <c:pt idx="249">
                  <c:v>3339</c:v>
                </c:pt>
                <c:pt idx="250">
                  <c:v>7777</c:v>
                </c:pt>
                <c:pt idx="251">
                  <c:v>1988</c:v>
                </c:pt>
                <c:pt idx="252">
                  <c:v>9198</c:v>
                </c:pt>
                <c:pt idx="253">
                  <c:v>7322</c:v>
                </c:pt>
                <c:pt idx="254">
                  <c:v>4802</c:v>
                </c:pt>
                <c:pt idx="255">
                  <c:v>217</c:v>
                </c:pt>
                <c:pt idx="256">
                  <c:v>630</c:v>
                </c:pt>
                <c:pt idx="257">
                  <c:v>4683</c:v>
                </c:pt>
                <c:pt idx="258">
                  <c:v>5439</c:v>
                </c:pt>
                <c:pt idx="259">
                  <c:v>9709</c:v>
                </c:pt>
                <c:pt idx="260">
                  <c:v>12950</c:v>
                </c:pt>
                <c:pt idx="261">
                  <c:v>4319</c:v>
                </c:pt>
                <c:pt idx="262">
                  <c:v>6370</c:v>
                </c:pt>
                <c:pt idx="263">
                  <c:v>6048</c:v>
                </c:pt>
                <c:pt idx="264">
                  <c:v>6832</c:v>
                </c:pt>
                <c:pt idx="265">
                  <c:v>2135</c:v>
                </c:pt>
                <c:pt idx="266">
                  <c:v>1561</c:v>
                </c:pt>
                <c:pt idx="267">
                  <c:v>3059</c:v>
                </c:pt>
                <c:pt idx="268">
                  <c:v>9660</c:v>
                </c:pt>
                <c:pt idx="269">
                  <c:v>3829</c:v>
                </c:pt>
                <c:pt idx="270">
                  <c:v>4053</c:v>
                </c:pt>
                <c:pt idx="271">
                  <c:v>6986</c:v>
                </c:pt>
                <c:pt idx="272">
                  <c:v>5075</c:v>
                </c:pt>
                <c:pt idx="273">
                  <c:v>7693</c:v>
                </c:pt>
                <c:pt idx="274">
                  <c:v>11417</c:v>
                </c:pt>
                <c:pt idx="275">
                  <c:v>2478</c:v>
                </c:pt>
                <c:pt idx="276">
                  <c:v>154</c:v>
                </c:pt>
                <c:pt idx="277">
                  <c:v>8813</c:v>
                </c:pt>
                <c:pt idx="278">
                  <c:v>238</c:v>
                </c:pt>
                <c:pt idx="279">
                  <c:v>1281</c:v>
                </c:pt>
                <c:pt idx="280">
                  <c:v>2583</c:v>
                </c:pt>
                <c:pt idx="281">
                  <c:v>6314</c:v>
                </c:pt>
                <c:pt idx="282">
                  <c:v>553</c:v>
                </c:pt>
                <c:pt idx="283">
                  <c:v>1442</c:v>
                </c:pt>
                <c:pt idx="284">
                  <c:v>2415</c:v>
                </c:pt>
                <c:pt idx="285">
                  <c:v>4991</c:v>
                </c:pt>
                <c:pt idx="286">
                  <c:v>5817</c:v>
                </c:pt>
                <c:pt idx="287">
                  <c:v>6118</c:v>
                </c:pt>
                <c:pt idx="288">
                  <c:v>2408</c:v>
                </c:pt>
                <c:pt idx="289">
                  <c:v>2933</c:v>
                </c:pt>
                <c:pt idx="290">
                  <c:v>2744</c:v>
                </c:pt>
                <c:pt idx="291">
                  <c:v>4991</c:v>
                </c:pt>
                <c:pt idx="292">
                  <c:v>938</c:v>
                </c:pt>
                <c:pt idx="293">
                  <c:v>2562</c:v>
                </c:pt>
                <c:pt idx="294">
                  <c:v>6818</c:v>
                </c:pt>
                <c:pt idx="295">
                  <c:v>3549</c:v>
                </c:pt>
                <c:pt idx="296">
                  <c:v>5915</c:v>
                </c:pt>
                <c:pt idx="297">
                  <c:v>6111</c:v>
                </c:pt>
                <c:pt idx="298">
                  <c:v>2989</c:v>
                </c:pt>
                <c:pt idx="299">
                  <c:v>5306</c:v>
                </c:pt>
              </c:numCache>
            </c:numRef>
          </c:xVal>
          <c:yVal>
            <c:numRef>
              <c:f>ANOMALIES!$E$2:$E$301</c:f>
              <c:numCache>
                <c:formatCode>#,##0</c:formatCode>
                <c:ptCount val="300"/>
                <c:pt idx="0">
                  <c:v>525</c:v>
                </c:pt>
                <c:pt idx="1">
                  <c:v>519</c:v>
                </c:pt>
                <c:pt idx="2">
                  <c:v>510</c:v>
                </c:pt>
                <c:pt idx="3">
                  <c:v>504</c:v>
                </c:pt>
                <c:pt idx="4">
                  <c:v>492</c:v>
                </c:pt>
                <c:pt idx="5">
                  <c:v>462</c:v>
                </c:pt>
                <c:pt idx="6">
                  <c:v>459</c:v>
                </c:pt>
                <c:pt idx="7">
                  <c:v>459</c:v>
                </c:pt>
                <c:pt idx="8">
                  <c:v>456</c:v>
                </c:pt>
                <c:pt idx="9">
                  <c:v>447</c:v>
                </c:pt>
                <c:pt idx="10">
                  <c:v>432</c:v>
                </c:pt>
                <c:pt idx="11">
                  <c:v>414</c:v>
                </c:pt>
                <c:pt idx="12">
                  <c:v>405</c:v>
                </c:pt>
                <c:pt idx="13">
                  <c:v>402</c:v>
                </c:pt>
                <c:pt idx="14">
                  <c:v>378</c:v>
                </c:pt>
                <c:pt idx="15">
                  <c:v>372</c:v>
                </c:pt>
                <c:pt idx="16">
                  <c:v>369</c:v>
                </c:pt>
                <c:pt idx="17">
                  <c:v>366</c:v>
                </c:pt>
                <c:pt idx="18">
                  <c:v>366</c:v>
                </c:pt>
                <c:pt idx="19">
                  <c:v>363</c:v>
                </c:pt>
                <c:pt idx="20">
                  <c:v>357</c:v>
                </c:pt>
                <c:pt idx="21">
                  <c:v>348</c:v>
                </c:pt>
                <c:pt idx="22">
                  <c:v>348</c:v>
                </c:pt>
                <c:pt idx="23">
                  <c:v>342</c:v>
                </c:pt>
                <c:pt idx="24">
                  <c:v>339</c:v>
                </c:pt>
                <c:pt idx="25">
                  <c:v>333</c:v>
                </c:pt>
                <c:pt idx="26">
                  <c:v>327</c:v>
                </c:pt>
                <c:pt idx="27">
                  <c:v>324</c:v>
                </c:pt>
                <c:pt idx="28">
                  <c:v>312</c:v>
                </c:pt>
                <c:pt idx="29">
                  <c:v>312</c:v>
                </c:pt>
                <c:pt idx="30">
                  <c:v>309</c:v>
                </c:pt>
                <c:pt idx="31">
                  <c:v>306</c:v>
                </c:pt>
                <c:pt idx="32">
                  <c:v>306</c:v>
                </c:pt>
                <c:pt idx="33">
                  <c:v>306</c:v>
                </c:pt>
                <c:pt idx="34">
                  <c:v>303</c:v>
                </c:pt>
                <c:pt idx="35">
                  <c:v>303</c:v>
                </c:pt>
                <c:pt idx="36">
                  <c:v>303</c:v>
                </c:pt>
                <c:pt idx="37">
                  <c:v>300</c:v>
                </c:pt>
                <c:pt idx="38">
                  <c:v>300</c:v>
                </c:pt>
                <c:pt idx="39">
                  <c:v>297</c:v>
                </c:pt>
                <c:pt idx="40">
                  <c:v>288</c:v>
                </c:pt>
                <c:pt idx="41">
                  <c:v>288</c:v>
                </c:pt>
                <c:pt idx="42">
                  <c:v>288</c:v>
                </c:pt>
                <c:pt idx="43">
                  <c:v>288</c:v>
                </c:pt>
                <c:pt idx="44">
                  <c:v>282</c:v>
                </c:pt>
                <c:pt idx="45">
                  <c:v>279</c:v>
                </c:pt>
                <c:pt idx="46">
                  <c:v>279</c:v>
                </c:pt>
                <c:pt idx="47">
                  <c:v>276</c:v>
                </c:pt>
                <c:pt idx="48">
                  <c:v>276</c:v>
                </c:pt>
                <c:pt idx="49">
                  <c:v>273</c:v>
                </c:pt>
                <c:pt idx="50">
                  <c:v>270</c:v>
                </c:pt>
                <c:pt idx="51">
                  <c:v>270</c:v>
                </c:pt>
                <c:pt idx="52">
                  <c:v>261</c:v>
                </c:pt>
                <c:pt idx="53">
                  <c:v>258</c:v>
                </c:pt>
                <c:pt idx="54">
                  <c:v>255</c:v>
                </c:pt>
                <c:pt idx="55">
                  <c:v>252</c:v>
                </c:pt>
                <c:pt idx="56">
                  <c:v>252</c:v>
                </c:pt>
                <c:pt idx="57">
                  <c:v>249</c:v>
                </c:pt>
                <c:pt idx="58">
                  <c:v>246</c:v>
                </c:pt>
                <c:pt idx="59">
                  <c:v>246</c:v>
                </c:pt>
                <c:pt idx="60">
                  <c:v>246</c:v>
                </c:pt>
                <c:pt idx="61">
                  <c:v>246</c:v>
                </c:pt>
                <c:pt idx="62">
                  <c:v>243</c:v>
                </c:pt>
                <c:pt idx="63">
                  <c:v>240</c:v>
                </c:pt>
                <c:pt idx="64">
                  <c:v>240</c:v>
                </c:pt>
                <c:pt idx="65">
                  <c:v>237</c:v>
                </c:pt>
                <c:pt idx="66">
                  <c:v>234</c:v>
                </c:pt>
                <c:pt idx="67">
                  <c:v>234</c:v>
                </c:pt>
                <c:pt idx="68">
                  <c:v>234</c:v>
                </c:pt>
                <c:pt idx="69">
                  <c:v>231</c:v>
                </c:pt>
                <c:pt idx="70">
                  <c:v>231</c:v>
                </c:pt>
                <c:pt idx="71">
                  <c:v>228</c:v>
                </c:pt>
                <c:pt idx="72">
                  <c:v>225</c:v>
                </c:pt>
                <c:pt idx="73">
                  <c:v>225</c:v>
                </c:pt>
                <c:pt idx="74">
                  <c:v>225</c:v>
                </c:pt>
                <c:pt idx="75">
                  <c:v>219</c:v>
                </c:pt>
                <c:pt idx="76">
                  <c:v>216</c:v>
                </c:pt>
                <c:pt idx="77">
                  <c:v>213</c:v>
                </c:pt>
                <c:pt idx="78">
                  <c:v>213</c:v>
                </c:pt>
                <c:pt idx="79">
                  <c:v>210</c:v>
                </c:pt>
                <c:pt idx="80">
                  <c:v>210</c:v>
                </c:pt>
                <c:pt idx="81">
                  <c:v>207</c:v>
                </c:pt>
                <c:pt idx="82">
                  <c:v>207</c:v>
                </c:pt>
                <c:pt idx="83">
                  <c:v>207</c:v>
                </c:pt>
                <c:pt idx="84">
                  <c:v>204</c:v>
                </c:pt>
                <c:pt idx="85">
                  <c:v>204</c:v>
                </c:pt>
                <c:pt idx="86">
                  <c:v>204</c:v>
                </c:pt>
                <c:pt idx="87">
                  <c:v>204</c:v>
                </c:pt>
                <c:pt idx="88">
                  <c:v>204</c:v>
                </c:pt>
                <c:pt idx="89">
                  <c:v>201</c:v>
                </c:pt>
                <c:pt idx="90">
                  <c:v>201</c:v>
                </c:pt>
                <c:pt idx="91">
                  <c:v>201</c:v>
                </c:pt>
                <c:pt idx="92">
                  <c:v>201</c:v>
                </c:pt>
                <c:pt idx="93">
                  <c:v>198</c:v>
                </c:pt>
                <c:pt idx="94">
                  <c:v>195</c:v>
                </c:pt>
                <c:pt idx="95">
                  <c:v>195</c:v>
                </c:pt>
                <c:pt idx="96">
                  <c:v>195</c:v>
                </c:pt>
                <c:pt idx="97">
                  <c:v>192</c:v>
                </c:pt>
                <c:pt idx="98">
                  <c:v>189</c:v>
                </c:pt>
                <c:pt idx="99">
                  <c:v>189</c:v>
                </c:pt>
                <c:pt idx="100">
                  <c:v>189</c:v>
                </c:pt>
                <c:pt idx="101">
                  <c:v>189</c:v>
                </c:pt>
                <c:pt idx="102">
                  <c:v>186</c:v>
                </c:pt>
                <c:pt idx="103">
                  <c:v>183</c:v>
                </c:pt>
                <c:pt idx="104">
                  <c:v>183</c:v>
                </c:pt>
                <c:pt idx="105">
                  <c:v>177</c:v>
                </c:pt>
                <c:pt idx="106">
                  <c:v>177</c:v>
                </c:pt>
                <c:pt idx="107">
                  <c:v>177</c:v>
                </c:pt>
                <c:pt idx="108">
                  <c:v>174</c:v>
                </c:pt>
                <c:pt idx="109">
                  <c:v>174</c:v>
                </c:pt>
                <c:pt idx="110">
                  <c:v>174</c:v>
                </c:pt>
                <c:pt idx="111">
                  <c:v>174</c:v>
                </c:pt>
                <c:pt idx="112">
                  <c:v>171</c:v>
                </c:pt>
                <c:pt idx="113">
                  <c:v>171</c:v>
                </c:pt>
                <c:pt idx="114">
                  <c:v>168</c:v>
                </c:pt>
                <c:pt idx="115">
                  <c:v>168</c:v>
                </c:pt>
                <c:pt idx="116">
                  <c:v>168</c:v>
                </c:pt>
                <c:pt idx="117">
                  <c:v>165</c:v>
                </c:pt>
                <c:pt idx="118">
                  <c:v>162</c:v>
                </c:pt>
                <c:pt idx="119">
                  <c:v>162</c:v>
                </c:pt>
                <c:pt idx="120">
                  <c:v>162</c:v>
                </c:pt>
                <c:pt idx="121">
                  <c:v>159</c:v>
                </c:pt>
                <c:pt idx="122">
                  <c:v>159</c:v>
                </c:pt>
                <c:pt idx="123">
                  <c:v>156</c:v>
                </c:pt>
                <c:pt idx="124">
                  <c:v>156</c:v>
                </c:pt>
                <c:pt idx="125">
                  <c:v>156</c:v>
                </c:pt>
                <c:pt idx="126">
                  <c:v>153</c:v>
                </c:pt>
                <c:pt idx="127">
                  <c:v>150</c:v>
                </c:pt>
                <c:pt idx="128">
                  <c:v>150</c:v>
                </c:pt>
                <c:pt idx="129">
                  <c:v>150</c:v>
                </c:pt>
                <c:pt idx="130">
                  <c:v>150</c:v>
                </c:pt>
                <c:pt idx="131">
                  <c:v>147</c:v>
                </c:pt>
                <c:pt idx="132">
                  <c:v>144</c:v>
                </c:pt>
                <c:pt idx="133">
                  <c:v>144</c:v>
                </c:pt>
                <c:pt idx="134">
                  <c:v>144</c:v>
                </c:pt>
                <c:pt idx="135">
                  <c:v>144</c:v>
                </c:pt>
                <c:pt idx="136">
                  <c:v>141</c:v>
                </c:pt>
                <c:pt idx="137">
                  <c:v>141</c:v>
                </c:pt>
                <c:pt idx="138">
                  <c:v>138</c:v>
                </c:pt>
                <c:pt idx="139">
                  <c:v>138</c:v>
                </c:pt>
                <c:pt idx="140">
                  <c:v>135</c:v>
                </c:pt>
                <c:pt idx="141">
                  <c:v>135</c:v>
                </c:pt>
                <c:pt idx="142">
                  <c:v>135</c:v>
                </c:pt>
                <c:pt idx="143">
                  <c:v>135</c:v>
                </c:pt>
                <c:pt idx="144">
                  <c:v>129</c:v>
                </c:pt>
                <c:pt idx="145">
                  <c:v>126</c:v>
                </c:pt>
                <c:pt idx="146">
                  <c:v>126</c:v>
                </c:pt>
                <c:pt idx="147">
                  <c:v>126</c:v>
                </c:pt>
                <c:pt idx="148">
                  <c:v>126</c:v>
                </c:pt>
                <c:pt idx="149">
                  <c:v>126</c:v>
                </c:pt>
                <c:pt idx="150">
                  <c:v>123</c:v>
                </c:pt>
                <c:pt idx="151">
                  <c:v>123</c:v>
                </c:pt>
                <c:pt idx="152">
                  <c:v>123</c:v>
                </c:pt>
                <c:pt idx="153">
                  <c:v>123</c:v>
                </c:pt>
                <c:pt idx="154">
                  <c:v>123</c:v>
                </c:pt>
                <c:pt idx="155">
                  <c:v>120</c:v>
                </c:pt>
                <c:pt idx="156">
                  <c:v>120</c:v>
                </c:pt>
                <c:pt idx="157">
                  <c:v>120</c:v>
                </c:pt>
                <c:pt idx="158">
                  <c:v>117</c:v>
                </c:pt>
                <c:pt idx="159">
                  <c:v>117</c:v>
                </c:pt>
                <c:pt idx="160">
                  <c:v>117</c:v>
                </c:pt>
                <c:pt idx="161">
                  <c:v>114</c:v>
                </c:pt>
                <c:pt idx="162">
                  <c:v>114</c:v>
                </c:pt>
                <c:pt idx="163">
                  <c:v>114</c:v>
                </c:pt>
                <c:pt idx="164">
                  <c:v>111</c:v>
                </c:pt>
                <c:pt idx="165">
                  <c:v>105</c:v>
                </c:pt>
                <c:pt idx="166">
                  <c:v>102</c:v>
                </c:pt>
                <c:pt idx="167">
                  <c:v>102</c:v>
                </c:pt>
                <c:pt idx="168">
                  <c:v>102</c:v>
                </c:pt>
                <c:pt idx="169">
                  <c:v>102</c:v>
                </c:pt>
                <c:pt idx="170">
                  <c:v>102</c:v>
                </c:pt>
                <c:pt idx="171">
                  <c:v>102</c:v>
                </c:pt>
                <c:pt idx="172">
                  <c:v>99</c:v>
                </c:pt>
                <c:pt idx="173">
                  <c:v>99</c:v>
                </c:pt>
                <c:pt idx="174">
                  <c:v>96</c:v>
                </c:pt>
                <c:pt idx="175">
                  <c:v>96</c:v>
                </c:pt>
                <c:pt idx="176">
                  <c:v>96</c:v>
                </c:pt>
                <c:pt idx="177">
                  <c:v>93</c:v>
                </c:pt>
                <c:pt idx="178">
                  <c:v>93</c:v>
                </c:pt>
                <c:pt idx="179">
                  <c:v>93</c:v>
                </c:pt>
                <c:pt idx="180">
                  <c:v>93</c:v>
                </c:pt>
                <c:pt idx="181">
                  <c:v>93</c:v>
                </c:pt>
                <c:pt idx="182">
                  <c:v>90</c:v>
                </c:pt>
                <c:pt idx="183">
                  <c:v>90</c:v>
                </c:pt>
                <c:pt idx="184">
                  <c:v>90</c:v>
                </c:pt>
                <c:pt idx="185">
                  <c:v>87</c:v>
                </c:pt>
                <c:pt idx="186">
                  <c:v>87</c:v>
                </c:pt>
                <c:pt idx="187">
                  <c:v>87</c:v>
                </c:pt>
                <c:pt idx="188">
                  <c:v>87</c:v>
                </c:pt>
                <c:pt idx="189">
                  <c:v>87</c:v>
                </c:pt>
                <c:pt idx="190">
                  <c:v>87</c:v>
                </c:pt>
                <c:pt idx="191">
                  <c:v>84</c:v>
                </c:pt>
                <c:pt idx="192">
                  <c:v>84</c:v>
                </c:pt>
                <c:pt idx="193">
                  <c:v>84</c:v>
                </c:pt>
                <c:pt idx="194">
                  <c:v>81</c:v>
                </c:pt>
                <c:pt idx="195">
                  <c:v>81</c:v>
                </c:pt>
                <c:pt idx="196">
                  <c:v>81</c:v>
                </c:pt>
                <c:pt idx="197">
                  <c:v>81</c:v>
                </c:pt>
                <c:pt idx="198">
                  <c:v>78</c:v>
                </c:pt>
                <c:pt idx="199">
                  <c:v>78</c:v>
                </c:pt>
                <c:pt idx="200">
                  <c:v>75</c:v>
                </c:pt>
                <c:pt idx="201">
                  <c:v>75</c:v>
                </c:pt>
                <c:pt idx="202">
                  <c:v>75</c:v>
                </c:pt>
                <c:pt idx="203">
                  <c:v>75</c:v>
                </c:pt>
                <c:pt idx="204">
                  <c:v>75</c:v>
                </c:pt>
                <c:pt idx="205">
                  <c:v>75</c:v>
                </c:pt>
                <c:pt idx="206">
                  <c:v>75</c:v>
                </c:pt>
                <c:pt idx="207">
                  <c:v>75</c:v>
                </c:pt>
                <c:pt idx="208">
                  <c:v>75</c:v>
                </c:pt>
                <c:pt idx="209">
                  <c:v>72</c:v>
                </c:pt>
                <c:pt idx="210">
                  <c:v>72</c:v>
                </c:pt>
                <c:pt idx="211">
                  <c:v>72</c:v>
                </c:pt>
                <c:pt idx="212">
                  <c:v>72</c:v>
                </c:pt>
                <c:pt idx="213">
                  <c:v>69</c:v>
                </c:pt>
                <c:pt idx="214">
                  <c:v>66</c:v>
                </c:pt>
                <c:pt idx="215">
                  <c:v>63</c:v>
                </c:pt>
                <c:pt idx="216">
                  <c:v>63</c:v>
                </c:pt>
                <c:pt idx="217">
                  <c:v>63</c:v>
                </c:pt>
                <c:pt idx="218">
                  <c:v>63</c:v>
                </c:pt>
                <c:pt idx="219">
                  <c:v>63</c:v>
                </c:pt>
                <c:pt idx="220">
                  <c:v>60</c:v>
                </c:pt>
                <c:pt idx="221">
                  <c:v>57</c:v>
                </c:pt>
                <c:pt idx="222">
                  <c:v>54</c:v>
                </c:pt>
                <c:pt idx="223">
                  <c:v>54</c:v>
                </c:pt>
                <c:pt idx="224">
                  <c:v>54</c:v>
                </c:pt>
                <c:pt idx="225">
                  <c:v>54</c:v>
                </c:pt>
                <c:pt idx="226">
                  <c:v>54</c:v>
                </c:pt>
                <c:pt idx="227">
                  <c:v>54</c:v>
                </c:pt>
                <c:pt idx="228">
                  <c:v>51</c:v>
                </c:pt>
                <c:pt idx="229">
                  <c:v>51</c:v>
                </c:pt>
                <c:pt idx="230">
                  <c:v>51</c:v>
                </c:pt>
                <c:pt idx="231">
                  <c:v>51</c:v>
                </c:pt>
                <c:pt idx="232">
                  <c:v>48</c:v>
                </c:pt>
                <c:pt idx="233">
                  <c:v>48</c:v>
                </c:pt>
                <c:pt idx="234">
                  <c:v>48</c:v>
                </c:pt>
                <c:pt idx="235">
                  <c:v>48</c:v>
                </c:pt>
                <c:pt idx="236">
                  <c:v>48</c:v>
                </c:pt>
                <c:pt idx="237">
                  <c:v>48</c:v>
                </c:pt>
                <c:pt idx="238">
                  <c:v>48</c:v>
                </c:pt>
                <c:pt idx="239">
                  <c:v>45</c:v>
                </c:pt>
                <c:pt idx="240">
                  <c:v>45</c:v>
                </c:pt>
                <c:pt idx="241">
                  <c:v>45</c:v>
                </c:pt>
                <c:pt idx="242">
                  <c:v>45</c:v>
                </c:pt>
                <c:pt idx="243">
                  <c:v>42</c:v>
                </c:pt>
                <c:pt idx="244">
                  <c:v>42</c:v>
                </c:pt>
                <c:pt idx="245">
                  <c:v>42</c:v>
                </c:pt>
                <c:pt idx="246">
                  <c:v>42</c:v>
                </c:pt>
                <c:pt idx="247">
                  <c:v>39</c:v>
                </c:pt>
                <c:pt idx="248">
                  <c:v>39</c:v>
                </c:pt>
                <c:pt idx="249">
                  <c:v>39</c:v>
                </c:pt>
                <c:pt idx="250">
                  <c:v>39</c:v>
                </c:pt>
                <c:pt idx="251">
                  <c:v>39</c:v>
                </c:pt>
                <c:pt idx="252">
                  <c:v>36</c:v>
                </c:pt>
                <c:pt idx="253">
                  <c:v>36</c:v>
                </c:pt>
                <c:pt idx="254">
                  <c:v>36</c:v>
                </c:pt>
                <c:pt idx="255">
                  <c:v>36</c:v>
                </c:pt>
                <c:pt idx="256">
                  <c:v>36</c:v>
                </c:pt>
                <c:pt idx="257">
                  <c:v>30</c:v>
                </c:pt>
                <c:pt idx="258">
                  <c:v>30</c:v>
                </c:pt>
                <c:pt idx="259">
                  <c:v>30</c:v>
                </c:pt>
                <c:pt idx="260">
                  <c:v>30</c:v>
                </c:pt>
                <c:pt idx="261">
                  <c:v>30</c:v>
                </c:pt>
                <c:pt idx="262">
                  <c:v>30</c:v>
                </c:pt>
                <c:pt idx="263">
                  <c:v>27</c:v>
                </c:pt>
                <c:pt idx="264">
                  <c:v>27</c:v>
                </c:pt>
                <c:pt idx="265">
                  <c:v>27</c:v>
                </c:pt>
                <c:pt idx="266">
                  <c:v>27</c:v>
                </c:pt>
                <c:pt idx="267">
                  <c:v>27</c:v>
                </c:pt>
                <c:pt idx="268">
                  <c:v>27</c:v>
                </c:pt>
                <c:pt idx="269">
                  <c:v>24</c:v>
                </c:pt>
                <c:pt idx="270">
                  <c:v>24</c:v>
                </c:pt>
                <c:pt idx="271">
                  <c:v>21</c:v>
                </c:pt>
                <c:pt idx="272">
                  <c:v>21</c:v>
                </c:pt>
                <c:pt idx="273">
                  <c:v>21</c:v>
                </c:pt>
                <c:pt idx="274">
                  <c:v>21</c:v>
                </c:pt>
                <c:pt idx="275">
                  <c:v>21</c:v>
                </c:pt>
                <c:pt idx="276">
                  <c:v>21</c:v>
                </c:pt>
                <c:pt idx="277">
                  <c:v>21</c:v>
                </c:pt>
                <c:pt idx="278">
                  <c:v>18</c:v>
                </c:pt>
                <c:pt idx="279">
                  <c:v>18</c:v>
                </c:pt>
                <c:pt idx="280">
                  <c:v>18</c:v>
                </c:pt>
                <c:pt idx="281">
                  <c:v>15</c:v>
                </c:pt>
                <c:pt idx="282">
                  <c:v>15</c:v>
                </c:pt>
                <c:pt idx="283">
                  <c:v>15</c:v>
                </c:pt>
                <c:pt idx="284">
                  <c:v>15</c:v>
                </c:pt>
                <c:pt idx="285">
                  <c:v>12</c:v>
                </c:pt>
                <c:pt idx="286">
                  <c:v>12</c:v>
                </c:pt>
                <c:pt idx="287">
                  <c:v>9</c:v>
                </c:pt>
                <c:pt idx="288">
                  <c:v>9</c:v>
                </c:pt>
                <c:pt idx="289">
                  <c:v>9</c:v>
                </c:pt>
                <c:pt idx="290">
                  <c:v>9</c:v>
                </c:pt>
                <c:pt idx="291">
                  <c:v>9</c:v>
                </c:pt>
                <c:pt idx="292">
                  <c:v>6</c:v>
                </c:pt>
                <c:pt idx="293">
                  <c:v>6</c:v>
                </c:pt>
                <c:pt idx="294">
                  <c:v>6</c:v>
                </c:pt>
                <c:pt idx="295">
                  <c:v>3</c:v>
                </c:pt>
                <c:pt idx="296">
                  <c:v>3</c:v>
                </c:pt>
                <c:pt idx="297">
                  <c:v>3</c:v>
                </c:pt>
                <c:pt idx="298">
                  <c:v>3</c:v>
                </c:pt>
                <c:pt idx="299">
                  <c:v>0</c:v>
                </c:pt>
              </c:numCache>
            </c:numRef>
          </c:yVal>
          <c:smooth val="0"/>
          <c:extLst>
            <c:ext xmlns:c16="http://schemas.microsoft.com/office/drawing/2014/chart" uri="{C3380CC4-5D6E-409C-BE32-E72D297353CC}">
              <c16:uniqueId val="{00000000-5C34-42D7-9D3B-77832FFDB770}"/>
            </c:ext>
          </c:extLst>
        </c:ser>
        <c:dLbls>
          <c:showLegendKey val="0"/>
          <c:showVal val="0"/>
          <c:showCatName val="0"/>
          <c:showSerName val="0"/>
          <c:showPercent val="0"/>
          <c:showBubbleSize val="0"/>
        </c:dLbls>
        <c:axId val="1735564368"/>
        <c:axId val="1735565808"/>
      </c:scatterChart>
      <c:valAx>
        <c:axId val="17355643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565808"/>
        <c:crosses val="autoZero"/>
        <c:crossBetween val="midCat"/>
      </c:valAx>
      <c:valAx>
        <c:axId val="1735565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564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C54AC796-1B1A-430B-A783-C96D36B24D10}">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0</xdr:row>
      <xdr:rowOff>26670</xdr:rowOff>
    </xdr:from>
    <xdr:to>
      <xdr:col>12</xdr:col>
      <xdr:colOff>472440</xdr:colOff>
      <xdr:row>15</xdr:row>
      <xdr:rowOff>26670</xdr:rowOff>
    </xdr:to>
    <xdr:graphicFrame macro="">
      <xdr:nvGraphicFramePr>
        <xdr:cNvPr id="3" name="Chart 2">
          <a:extLst>
            <a:ext uri="{FF2B5EF4-FFF2-40B4-BE49-F238E27FC236}">
              <a16:creationId xmlns:a16="http://schemas.microsoft.com/office/drawing/2014/main" id="{0A53AD04-B280-D900-E2B8-9E3E9616B0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274320</xdr:colOff>
      <xdr:row>16</xdr:row>
      <xdr:rowOff>15240</xdr:rowOff>
    </xdr:from>
    <xdr:to>
      <xdr:col>12</xdr:col>
      <xdr:colOff>579120</xdr:colOff>
      <xdr:row>37</xdr:row>
      <xdr:rowOff>30480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CBBCD19-8729-5604-8637-37ACEED950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322320" y="2941320"/>
              <a:ext cx="4572000" cy="3855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243840</xdr:colOff>
      <xdr:row>3</xdr:row>
      <xdr:rowOff>83820</xdr:rowOff>
    </xdr:from>
    <xdr:to>
      <xdr:col>16</xdr:col>
      <xdr:colOff>243840</xdr:colOff>
      <xdr:row>16</xdr:row>
      <xdr:rowOff>173355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27D115E4-5E18-C558-CAA0-1E00A8B4815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10287000" y="632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vardhanB" refreshedDate="45043.526461805559" createdVersion="8" refreshedVersion="8" minRefreshableVersion="3" recordCount="300" xr:uid="{A603FAB2-11D5-4F03-88B7-005BA2D2A878}">
  <cacheSource type="worksheet">
    <worksheetSource ref="A1:E301" sheet="4.Sales by Country with Pivot"/>
  </cacheSource>
  <cacheFields count="5">
    <cacheField name="Sales Person" numFmtId="0">
      <sharedItems/>
    </cacheField>
    <cacheField name="Geography" numFmtId="0">
      <sharedItems count="6">
        <s v="Australia"/>
        <s v="Canada"/>
        <s v="India"/>
        <s v="UK"/>
        <s v="USA"/>
        <s v="New Zealand"/>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vardhanB" refreshedDate="45043.546089004631" createdVersion="8" refreshedVersion="8" minRefreshableVersion="3" recordCount="300" xr:uid="{5A224B18-36F7-43D7-970D-E433B8E91DE5}">
  <cacheSource type="worksheet">
    <worksheetSource ref="C11:G311" sheet="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vardhanB" refreshedDate="45043.565289814818" backgroundQuery="1" createdVersion="8" refreshedVersion="8" minRefreshableVersion="3" recordCount="0" supportSubquery="1" supportAdvancedDrill="1" xr:uid="{09559BAB-2A5B-4D80-A6E0-FDD3FE47BECC}">
  <cacheSource type="external" connectionId="1"/>
  <cacheFields count="2">
    <cacheField name="[Range].[Product].[Product]" caption="Product" numFmtId="0" hierarchy="2" level="1">
      <sharedItems count="5">
        <s v="85% Dark Bars"/>
        <s v="After Nines"/>
        <s v="Baker's Choco Chips"/>
        <s v="Peanut Butter Cubes"/>
        <s v="Raspberry Choco"/>
      </sharedItems>
    </cacheField>
    <cacheField name="[Measures].[Amout/Unit]" caption="Amout/Unit" numFmtId="0" hierarchy="32" level="32767"/>
  </cacheFields>
  <cacheHierarchies count="42">
    <cacheHierarchy uniqueName="[Range].[Sales Person]" caption="Sales Person" attribute="1" defaultMemberUniqueName="[Range].[Sales Person].[All]" allUniqueName="[Range].[Sales Person].[All]" dimensionUniqueName="[Range]" displayFolder="" count="0" memberValueDatatype="130" unbalanced="0"/>
    <cacheHierarchy uniqueName="[Range].[Geography]" caption="Geography" attribute="1" defaultMemberUniqueName="[Range].[Geography].[All]" allUniqueName="[Range].[Geography].[All]" dimensionUniqueName="[Range]" displayFolder="" count="0" memberValueDatatype="130" unbalanced="0"/>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Amount]" caption="Amount" attribute="1" defaultMemberUniqueName="[Range].[Amount].[All]" allUniqueName="[Range].[Amount].[All]" dimensionUniqueName="[Range]" displayFolder="" count="0" memberValueDatatype="20" unbalanced="0"/>
    <cacheHierarchy uniqueName="[Range].[Units]" caption="Units" attribute="1" defaultMemberUniqueName="[Range].[Units].[All]" allUniqueName="[Range].[Units].[All]" dimensionUniqueName="[Range]" displayFolder="" count="0" memberValueDatatype="20" unbalanced="0"/>
    <cacheHierarchy uniqueName="[Range 1].[Sales Person]" caption="Sales Person" attribute="1" defaultMemberUniqueName="[Range 1].[Sales Person].[All]" allUniqueName="[Range 1].[Sales Person].[All]" dimensionUniqueName="[Range 1]" displayFolder="" count="0" memberValueDatatype="130" unbalanced="0"/>
    <cacheHierarchy uniqueName="[Range 1].[Geography]" caption="Geography" attribute="1" defaultMemberUniqueName="[Range 1].[Geography].[All]" allUniqueName="[Range 1].[Geography].[All]" dimensionUniqueName="[Range 1]" displayFolder="" count="0" memberValueDatatype="130" unbalanced="0"/>
    <cacheHierarchy uniqueName="[Range 1].[Product]" caption="Product" attribute="1" defaultMemberUniqueName="[Range 1].[Product].[All]" allUniqueName="[Range 1].[Product].[All]" dimensionUniqueName="[Range 1]" displayFolder="" count="0" memberValueDatatype="130" unbalanced="0"/>
    <cacheHierarchy uniqueName="[Range 1].[Amount]" caption="Amount" attribute="1" defaultMemberUniqueName="[Range 1].[Amount].[All]" allUniqueName="[Range 1].[Amount].[All]" dimensionUniqueName="[Range 1]" displayFolder="" count="0" memberValueDatatype="20" unbalanced="0"/>
    <cacheHierarchy uniqueName="[Range 1].[Units]" caption="Units" attribute="1" defaultMemberUniqueName="[Range 1].[Units].[All]" allUniqueName="[Range 1].[Units].[All]" dimensionUniqueName="[Range 1]" displayFolder="" count="0" memberValueDatatype="20" unbalanced="0"/>
    <cacheHierarchy uniqueName="[Range 1].[Cost per Unit]" caption="Cost per Unit" attribute="1" defaultMemberUniqueName="[Range 1].[Cost per Unit].[All]" allUniqueName="[Range 1].[Cost per Unit].[All]" dimensionUniqueName="[Range 1]" displayFolder="" count="0" memberValueDatatype="5" unbalanced="0"/>
    <cacheHierarchy uniqueName="[Range 1].[Cost]" caption="Cost" attribute="1" defaultMemberUniqueName="[Range 1].[Cost].[All]" allUniqueName="[Range 1].[Cost].[All]" dimensionUniqueName="[Range 1]" displayFolder="" count="0" memberValueDatatype="5" unbalanced="0"/>
    <cacheHierarchy uniqueName="[Range 2].[Sales Person]" caption="Sales Person" attribute="1" defaultMemberUniqueName="[Range 2].[Sales Person].[All]" allUniqueName="[Range 2].[Sales Person].[All]" dimensionUniqueName="[Range 2]" displayFolder="" count="0" memberValueDatatype="130" unbalanced="0"/>
    <cacheHierarchy uniqueName="[Range 2].[Geography]" caption="Geography" attribute="1" defaultMemberUniqueName="[Range 2].[Geography].[All]" allUniqueName="[Range 2].[Geography].[All]" dimensionUniqueName="[Range 2]" displayFolder="" count="0" memberValueDatatype="130" unbalanced="0"/>
    <cacheHierarchy uniqueName="[Range 2].[Product]" caption="Product" attribute="1" defaultMemberUniqueName="[Range 2].[Product].[All]" allUniqueName="[Range 2].[Product].[All]" dimensionUniqueName="[Range 2]" displayFolder="" count="0" memberValueDatatype="130" unbalanced="0"/>
    <cacheHierarchy uniqueName="[Range 2].[Amount]" caption="Amount" attribute="1" defaultMemberUniqueName="[Range 2].[Amount].[All]" allUniqueName="[Range 2].[Amount].[All]" dimensionUniqueName="[Range 2]" displayFolder="" count="0" memberValueDatatype="20" unbalanced="0"/>
    <cacheHierarchy uniqueName="[Range 2].[Units]" caption="Units" attribute="1" defaultMemberUniqueName="[Range 2].[Units].[All]" allUniqueName="[Range 2].[Units].[All]" dimensionUniqueName="[Range 2]" displayFolder="" count="0" memberValueDatatype="20" unbalanced="0"/>
    <cacheHierarchy uniqueName="[Range 2].[Cost]" caption="Cost" attribute="1" defaultMemberUniqueName="[Range 2].[Cost].[All]" allUniqueName="[Range 2].[Cost].[All]" dimensionUniqueName="[Range 2]" displayFolder="" count="0" memberValueDatatype="5" unbalanced="0"/>
    <cacheHierarchy uniqueName="[Range 3].[Sales Person]" caption="Sales Person" attribute="1" defaultMemberUniqueName="[Range 3].[Sales Person].[All]" allUniqueName="[Range 3].[Sales Person].[All]" dimensionUniqueName="[Range 3]" displayFolder="" count="0" memberValueDatatype="130" unbalanced="0"/>
    <cacheHierarchy uniqueName="[Range 3].[Geography]" caption="Geography" attribute="1" defaultMemberUniqueName="[Range 3].[Geography].[All]" allUniqueName="[Range 3].[Geography].[All]" dimensionUniqueName="[Range 3]" displayFolder="" count="0" memberValueDatatype="130" unbalanced="0"/>
    <cacheHierarchy uniqueName="[Range 3].[Product]" caption="Product" attribute="1" defaultMemberUniqueName="[Range 3].[Product].[All]" allUniqueName="[Range 3].[Product].[All]" dimensionUniqueName="[Range 3]" displayFolder="" count="0" memberValueDatatype="130" unbalanced="0"/>
    <cacheHierarchy uniqueName="[Range 3].[Amount]" caption="Amount" attribute="1" defaultMemberUniqueName="[Range 3].[Amount].[All]" allUniqueName="[Range 3].[Amount].[All]" dimensionUniqueName="[Range 3]" displayFolder="" count="0" memberValueDatatype="20" unbalanced="0"/>
    <cacheHierarchy uniqueName="[Range 3].[Units]" caption="Units" attribute="1" defaultMemberUniqueName="[Range 3].[Units].[All]" allUniqueName="[Range 3].[Units].[All]" dimensionUniqueName="[Range 3]" displayFolder="" count="0" memberValueDatatype="20" unbalanced="0"/>
    <cacheHierarchy uniqueName="[Range 3].[Cost]" caption="Cost" attribute="1" defaultMemberUniqueName="[Range 3].[Cost].[All]" allUniqueName="[Range 3].[Cost].[All]" dimensionUniqueName="[Range 3]" displayFolder="" count="0" memberValueDatatype="5" unbalanced="0"/>
    <cacheHierarchy uniqueName="[Measures].[Sum of Amount]" caption="Sum of Amount" measure="1" displayFolder="" measureGroup="Rang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Rang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Range 1" count="0">
      <extLst>
        <ext xmlns:x15="http://schemas.microsoft.com/office/spreadsheetml/2010/11/main" uri="{B97F6D7D-B522-45F9-BDA1-12C45D357490}">
          <x15:cacheHierarchy aggregatedColumn="8"/>
        </ext>
      </extLst>
    </cacheHierarchy>
    <cacheHierarchy uniqueName="[Measures].[Sum of Cost]" caption="Sum of Cost" measure="1" displayFolder="" measureGroup="Range 1" count="0">
      <extLst>
        <ext xmlns:x15="http://schemas.microsoft.com/office/spreadsheetml/2010/11/main" uri="{B97F6D7D-B522-45F9-BDA1-12C45D357490}">
          <x15:cacheHierarchy aggregatedColumn="11"/>
        </ext>
      </extLst>
    </cacheHierarchy>
    <cacheHierarchy uniqueName="[Measures].[Sum of Amount 3]" caption="Sum of Amount 3" measure="1" displayFolder="" measureGroup="Range 2" count="0">
      <extLst>
        <ext xmlns:x15="http://schemas.microsoft.com/office/spreadsheetml/2010/11/main" uri="{B97F6D7D-B522-45F9-BDA1-12C45D357490}">
          <x15:cacheHierarchy aggregatedColumn="15"/>
        </ext>
      </extLst>
    </cacheHierarchy>
    <cacheHierarchy uniqueName="[Measures].[Sum of Cost 2]" caption="Sum of Cost 2" measure="1" displayFolder="" measureGroup="Range 2" count="0">
      <extLst>
        <ext xmlns:x15="http://schemas.microsoft.com/office/spreadsheetml/2010/11/main" uri="{B97F6D7D-B522-45F9-BDA1-12C45D357490}">
          <x15:cacheHierarchy aggregatedColumn="17"/>
        </ext>
      </extLst>
    </cacheHierarchy>
    <cacheHierarchy uniqueName="[Measures].[Sum of Amount 4]" caption="Sum of Amount 4" measure="1" displayFolder="" measureGroup="Range 3" count="0">
      <extLst>
        <ext xmlns:x15="http://schemas.microsoft.com/office/spreadsheetml/2010/11/main" uri="{B97F6D7D-B522-45F9-BDA1-12C45D357490}">
          <x15:cacheHierarchy aggregatedColumn="21"/>
        </ext>
      </extLst>
    </cacheHierarchy>
    <cacheHierarchy uniqueName="[Measures].[Sum of Cost 3]" caption="Sum of Cost 3" measure="1" displayFolder="" measureGroup="Range 3" count="0">
      <extLst>
        <ext xmlns:x15="http://schemas.microsoft.com/office/spreadsheetml/2010/11/main" uri="{B97F6D7D-B522-45F9-BDA1-12C45D357490}">
          <x15:cacheHierarchy aggregatedColumn="23"/>
        </ext>
      </extLst>
    </cacheHierarchy>
    <cacheHierarchy uniqueName="[Measures].[Amout/Unit]" caption="Amout/Unit" measure="1" displayFolder="" measureGroup="Range" count="0" oneField="1">
      <fieldsUsage count="1">
        <fieldUsage x="1"/>
      </fieldsUsage>
    </cacheHierarchy>
    <cacheHierarchy uniqueName="[Measures].[Profit]" caption="Profit" measure="1" displayFolder="" measureGroup="Range 1" count="0"/>
    <cacheHierarchy uniqueName="[Measures].[Profits]" caption="Profits" measure="1" displayFolder="" measureGroup="Range 2" count="0"/>
    <cacheHierarchy uniqueName="[Measures].[Profit wrt product]" caption="Profit wrt product" measure="1" displayFolder="" measureGroup="Range 3" count="0"/>
    <cacheHierarchy uniqueName="[Measures].[Percentage Profit]" caption="Percentage Profit" measure="1" displayFolder="" measureGroup="Range 3" count="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No measures defined]" caption="__No measures defined" measure="1" displayFolder="" count="0" hidden="1"/>
  </cacheHierarchies>
  <kpis count="0"/>
  <dimensions count="5">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s>
  <measureGroups count="4">
    <measureGroup name="Range" caption="Range"/>
    <measureGroup name="Range 1" caption="Range 1"/>
    <measureGroup name="Range 2" caption="Range 2"/>
    <measureGroup name="Range 3" caption="Range 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vardhanB" refreshedDate="45043.568140162039" backgroundQuery="1" createdVersion="8" refreshedVersion="8" minRefreshableVersion="3" recordCount="0" supportSubquery="1" supportAdvancedDrill="1" xr:uid="{F20A9847-0BB1-4705-80F6-2250D425A991}">
  <cacheSource type="external" connectionId="1"/>
  <cacheFields count="2">
    <cacheField name="[Range 2].[Product].[Product]" caption="Product" numFmtId="0" hierarchy="14"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s]" caption="Profits" numFmtId="0" hierarchy="34" level="32767"/>
  </cacheFields>
  <cacheHierarchies count="42">
    <cacheHierarchy uniqueName="[Range].[Sales Person]" caption="Sales Person" attribute="1" defaultMemberUniqueName="[Range].[Sales Person].[All]" allUniqueName="[Range].[Sales Person].[All]" dimensionUniqueName="[Range]" displayFolder="" count="0" memberValueDatatype="130" unbalanced="0"/>
    <cacheHierarchy uniqueName="[Range].[Geography]" caption="Geography" attribute="1" defaultMemberUniqueName="[Range].[Geography].[All]" allUniqueName="[Range].[Geography].[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Amount]" caption="Amount" attribute="1" defaultMemberUniqueName="[Range].[Amount].[All]" allUniqueName="[Range].[Amount].[All]" dimensionUniqueName="[Range]" displayFolder="" count="0" memberValueDatatype="20" unbalanced="0"/>
    <cacheHierarchy uniqueName="[Range].[Units]" caption="Units" attribute="1" defaultMemberUniqueName="[Range].[Units].[All]" allUniqueName="[Range].[Units].[All]" dimensionUniqueName="[Range]" displayFolder="" count="0" memberValueDatatype="20" unbalanced="0"/>
    <cacheHierarchy uniqueName="[Range 1].[Sales Person]" caption="Sales Person" attribute="1" defaultMemberUniqueName="[Range 1].[Sales Person].[All]" allUniqueName="[Range 1].[Sales Person].[All]" dimensionUniqueName="[Range 1]" displayFolder="" count="0" memberValueDatatype="130" unbalanced="0"/>
    <cacheHierarchy uniqueName="[Range 1].[Geography]" caption="Geography" attribute="1" defaultMemberUniqueName="[Range 1].[Geography].[All]" allUniqueName="[Range 1].[Geography].[All]" dimensionUniqueName="[Range 1]" displayFolder="" count="0" memberValueDatatype="130" unbalanced="0"/>
    <cacheHierarchy uniqueName="[Range 1].[Product]" caption="Product" attribute="1" defaultMemberUniqueName="[Range 1].[Product].[All]" allUniqueName="[Range 1].[Product].[All]" dimensionUniqueName="[Range 1]" displayFolder="" count="0" memberValueDatatype="130" unbalanced="0"/>
    <cacheHierarchy uniqueName="[Range 1].[Amount]" caption="Amount" attribute="1" defaultMemberUniqueName="[Range 1].[Amount].[All]" allUniqueName="[Range 1].[Amount].[All]" dimensionUniqueName="[Range 1]" displayFolder="" count="0" memberValueDatatype="20" unbalanced="0"/>
    <cacheHierarchy uniqueName="[Range 1].[Units]" caption="Units" attribute="1" defaultMemberUniqueName="[Range 1].[Units].[All]" allUniqueName="[Range 1].[Units].[All]" dimensionUniqueName="[Range 1]" displayFolder="" count="0" memberValueDatatype="20" unbalanced="0"/>
    <cacheHierarchy uniqueName="[Range 1].[Cost per Unit]" caption="Cost per Unit" attribute="1" defaultMemberUniqueName="[Range 1].[Cost per Unit].[All]" allUniqueName="[Range 1].[Cost per Unit].[All]" dimensionUniqueName="[Range 1]" displayFolder="" count="0" memberValueDatatype="5" unbalanced="0"/>
    <cacheHierarchy uniqueName="[Range 1].[Cost]" caption="Cost" attribute="1" defaultMemberUniqueName="[Range 1].[Cost].[All]" allUniqueName="[Range 1].[Cost].[All]" dimensionUniqueName="[Range 1]" displayFolder="" count="0" memberValueDatatype="5" unbalanced="0"/>
    <cacheHierarchy uniqueName="[Range 2].[Sales Person]" caption="Sales Person" attribute="1" defaultMemberUniqueName="[Range 2].[Sales Person].[All]" allUniqueName="[Range 2].[Sales Person].[All]" dimensionUniqueName="[Range 2]" displayFolder="" count="0" memberValueDatatype="130" unbalanced="0"/>
    <cacheHierarchy uniqueName="[Range 2].[Geography]" caption="Geography" attribute="1" defaultMemberUniqueName="[Range 2].[Geography].[All]" allUniqueName="[Range 2].[Geography].[All]" dimensionUniqueName="[Range 2]" displayFolder="" count="0" memberValueDatatype="130" unbalanced="0"/>
    <cacheHierarchy uniqueName="[Range 2].[Product]" caption="Product" attribute="1" defaultMemberUniqueName="[Range 2].[Product].[All]" allUniqueName="[Range 2].[Product].[All]" dimensionUniqueName="[Range 2]" displayFolder="" count="2" memberValueDatatype="130" unbalanced="0">
      <fieldsUsage count="2">
        <fieldUsage x="-1"/>
        <fieldUsage x="0"/>
      </fieldsUsage>
    </cacheHierarchy>
    <cacheHierarchy uniqueName="[Range 2].[Amount]" caption="Amount" attribute="1" defaultMemberUniqueName="[Range 2].[Amount].[All]" allUniqueName="[Range 2].[Amount].[All]" dimensionUniqueName="[Range 2]" displayFolder="" count="0" memberValueDatatype="20" unbalanced="0"/>
    <cacheHierarchy uniqueName="[Range 2].[Units]" caption="Units" attribute="1" defaultMemberUniqueName="[Range 2].[Units].[All]" allUniqueName="[Range 2].[Units].[All]" dimensionUniqueName="[Range 2]" displayFolder="" count="0" memberValueDatatype="20" unbalanced="0"/>
    <cacheHierarchy uniqueName="[Range 2].[Cost]" caption="Cost" attribute="1" defaultMemberUniqueName="[Range 2].[Cost].[All]" allUniqueName="[Range 2].[Cost].[All]" dimensionUniqueName="[Range 2]" displayFolder="" count="0" memberValueDatatype="5" unbalanced="0"/>
    <cacheHierarchy uniqueName="[Range 3].[Sales Person]" caption="Sales Person" attribute="1" defaultMemberUniqueName="[Range 3].[Sales Person].[All]" allUniqueName="[Range 3].[Sales Person].[All]" dimensionUniqueName="[Range 3]" displayFolder="" count="0" memberValueDatatype="130" unbalanced="0"/>
    <cacheHierarchy uniqueName="[Range 3].[Geography]" caption="Geography" attribute="1" defaultMemberUniqueName="[Range 3].[Geography].[All]" allUniqueName="[Range 3].[Geography].[All]" dimensionUniqueName="[Range 3]" displayFolder="" count="0" memberValueDatatype="130" unbalanced="0"/>
    <cacheHierarchy uniqueName="[Range 3].[Product]" caption="Product" attribute="1" defaultMemberUniqueName="[Range 3].[Product].[All]" allUniqueName="[Range 3].[Product].[All]" dimensionUniqueName="[Range 3]" displayFolder="" count="0" memberValueDatatype="130" unbalanced="0"/>
    <cacheHierarchy uniqueName="[Range 3].[Amount]" caption="Amount" attribute="1" defaultMemberUniqueName="[Range 3].[Amount].[All]" allUniqueName="[Range 3].[Amount].[All]" dimensionUniqueName="[Range 3]" displayFolder="" count="0" memberValueDatatype="20" unbalanced="0"/>
    <cacheHierarchy uniqueName="[Range 3].[Units]" caption="Units" attribute="1" defaultMemberUniqueName="[Range 3].[Units].[All]" allUniqueName="[Range 3].[Units].[All]" dimensionUniqueName="[Range 3]" displayFolder="" count="0" memberValueDatatype="20" unbalanced="0"/>
    <cacheHierarchy uniqueName="[Range 3].[Cost]" caption="Cost" attribute="1" defaultMemberUniqueName="[Range 3].[Cost].[All]" allUniqueName="[Range 3].[Cost].[All]" dimensionUniqueName="[Range 3]" displayFolder="" count="0" memberValueDatatype="5" unbalanced="0"/>
    <cacheHierarchy uniqueName="[Measures].[Sum of Amount]" caption="Sum of Amount" measure="1" displayFolder="" measureGroup="Rang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Rang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Range 1" count="0">
      <extLst>
        <ext xmlns:x15="http://schemas.microsoft.com/office/spreadsheetml/2010/11/main" uri="{B97F6D7D-B522-45F9-BDA1-12C45D357490}">
          <x15:cacheHierarchy aggregatedColumn="8"/>
        </ext>
      </extLst>
    </cacheHierarchy>
    <cacheHierarchy uniqueName="[Measures].[Sum of Cost]" caption="Sum of Cost" measure="1" displayFolder="" measureGroup="Range 1" count="0">
      <extLst>
        <ext xmlns:x15="http://schemas.microsoft.com/office/spreadsheetml/2010/11/main" uri="{B97F6D7D-B522-45F9-BDA1-12C45D357490}">
          <x15:cacheHierarchy aggregatedColumn="11"/>
        </ext>
      </extLst>
    </cacheHierarchy>
    <cacheHierarchy uniqueName="[Measures].[Sum of Amount 3]" caption="Sum of Amount 3" measure="1" displayFolder="" measureGroup="Range 2" count="0">
      <extLst>
        <ext xmlns:x15="http://schemas.microsoft.com/office/spreadsheetml/2010/11/main" uri="{B97F6D7D-B522-45F9-BDA1-12C45D357490}">
          <x15:cacheHierarchy aggregatedColumn="15"/>
        </ext>
      </extLst>
    </cacheHierarchy>
    <cacheHierarchy uniqueName="[Measures].[Sum of Cost 2]" caption="Sum of Cost 2" measure="1" displayFolder="" measureGroup="Range 2" count="0">
      <extLst>
        <ext xmlns:x15="http://schemas.microsoft.com/office/spreadsheetml/2010/11/main" uri="{B97F6D7D-B522-45F9-BDA1-12C45D357490}">
          <x15:cacheHierarchy aggregatedColumn="17"/>
        </ext>
      </extLst>
    </cacheHierarchy>
    <cacheHierarchy uniqueName="[Measures].[Sum of Amount 4]" caption="Sum of Amount 4" measure="1" displayFolder="" measureGroup="Range 3" count="0">
      <extLst>
        <ext xmlns:x15="http://schemas.microsoft.com/office/spreadsheetml/2010/11/main" uri="{B97F6D7D-B522-45F9-BDA1-12C45D357490}">
          <x15:cacheHierarchy aggregatedColumn="21"/>
        </ext>
      </extLst>
    </cacheHierarchy>
    <cacheHierarchy uniqueName="[Measures].[Sum of Cost 3]" caption="Sum of Cost 3" measure="1" displayFolder="" measureGroup="Range 3" count="0">
      <extLst>
        <ext xmlns:x15="http://schemas.microsoft.com/office/spreadsheetml/2010/11/main" uri="{B97F6D7D-B522-45F9-BDA1-12C45D357490}">
          <x15:cacheHierarchy aggregatedColumn="23"/>
        </ext>
      </extLst>
    </cacheHierarchy>
    <cacheHierarchy uniqueName="[Measures].[Amout/Unit]" caption="Amout/Unit" measure="1" displayFolder="" measureGroup="Range" count="0"/>
    <cacheHierarchy uniqueName="[Measures].[Profit]" caption="Profit" measure="1" displayFolder="" measureGroup="Range 1" count="0"/>
    <cacheHierarchy uniqueName="[Measures].[Profits]" caption="Profits" measure="1" displayFolder="" measureGroup="Range 2" count="0" oneField="1">
      <fieldsUsage count="1">
        <fieldUsage x="1"/>
      </fieldsUsage>
    </cacheHierarchy>
    <cacheHierarchy uniqueName="[Measures].[Profit wrt product]" caption="Profit wrt product" measure="1" displayFolder="" measureGroup="Range 3" count="0"/>
    <cacheHierarchy uniqueName="[Measures].[Percentage Profit]" caption="Percentage Profit" measure="1" displayFolder="" measureGroup="Range 3" count="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No measures defined]" caption="__No measures defined" measure="1" displayFolder="" count="0" hidden="1"/>
  </cacheHierarchies>
  <kpis count="0"/>
  <dimensions count="5">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s>
  <measureGroups count="4">
    <measureGroup name="Range" caption="Range"/>
    <measureGroup name="Range 1" caption="Range 1"/>
    <measureGroup name="Range 2" caption="Range 2"/>
    <measureGroup name="Range 3" caption="Range 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vardhanB" refreshedDate="45043.612913310186" backgroundQuery="1" createdVersion="8" refreshedVersion="8" minRefreshableVersion="3" recordCount="0" supportSubquery="1" supportAdvancedDrill="1" xr:uid="{BEC0E7E5-D805-45D9-B57C-31E70B2CEE88}">
  <cacheSource type="external" connectionId="1"/>
  <cacheFields count="5">
    <cacheField name="[Range 3].[Product].[Product]" caption="Product" numFmtId="0" hierarchy="20"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4]" caption="Sum of Amount 4" numFmtId="0" hierarchy="30" level="32767"/>
    <cacheField name="[Measures].[Profit wrt product]" caption="Profit wrt product" numFmtId="0" hierarchy="35" level="32767"/>
    <cacheField name="[Measures].[Percentage Profit]" caption="Percentage Profit" numFmtId="0" hierarchy="36" level="32767"/>
    <cacheField name="[Range 3].[Geography].[Geography]" caption="Geography" numFmtId="0" hierarchy="19" level="1">
      <sharedItems containsSemiMixedTypes="0" containsNonDate="0" containsString="0"/>
    </cacheField>
  </cacheFields>
  <cacheHierarchies count="42">
    <cacheHierarchy uniqueName="[Range].[Sales Person]" caption="Sales Person" attribute="1" defaultMemberUniqueName="[Range].[Sales Person].[All]" allUniqueName="[Range].[Sales Person].[All]" dimensionUniqueName="[Range]" displayFolder="" count="0" memberValueDatatype="130" unbalanced="0"/>
    <cacheHierarchy uniqueName="[Range].[Geography]" caption="Geography" attribute="1" defaultMemberUniqueName="[Range].[Geography].[All]" allUniqueName="[Range].[Geography].[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Amount]" caption="Amount" attribute="1" defaultMemberUniqueName="[Range].[Amount].[All]" allUniqueName="[Range].[Amount].[All]" dimensionUniqueName="[Range]" displayFolder="" count="0" memberValueDatatype="20" unbalanced="0"/>
    <cacheHierarchy uniqueName="[Range].[Units]" caption="Units" attribute="1" defaultMemberUniqueName="[Range].[Units].[All]" allUniqueName="[Range].[Units].[All]" dimensionUniqueName="[Range]" displayFolder="" count="0" memberValueDatatype="20" unbalanced="0"/>
    <cacheHierarchy uniqueName="[Range 1].[Sales Person]" caption="Sales Person" attribute="1" defaultMemberUniqueName="[Range 1].[Sales Person].[All]" allUniqueName="[Range 1].[Sales Person].[All]" dimensionUniqueName="[Range 1]" displayFolder="" count="0" memberValueDatatype="130" unbalanced="0"/>
    <cacheHierarchy uniqueName="[Range 1].[Geography]" caption="Geography" attribute="1" defaultMemberUniqueName="[Range 1].[Geography].[All]" allUniqueName="[Range 1].[Geography].[All]" dimensionUniqueName="[Range 1]" displayFolder="" count="0" memberValueDatatype="130" unbalanced="0"/>
    <cacheHierarchy uniqueName="[Range 1].[Product]" caption="Product" attribute="1" defaultMemberUniqueName="[Range 1].[Product].[All]" allUniqueName="[Range 1].[Product].[All]" dimensionUniqueName="[Range 1]" displayFolder="" count="0" memberValueDatatype="130" unbalanced="0"/>
    <cacheHierarchy uniqueName="[Range 1].[Amount]" caption="Amount" attribute="1" defaultMemberUniqueName="[Range 1].[Amount].[All]" allUniqueName="[Range 1].[Amount].[All]" dimensionUniqueName="[Range 1]" displayFolder="" count="0" memberValueDatatype="20" unbalanced="0"/>
    <cacheHierarchy uniqueName="[Range 1].[Units]" caption="Units" attribute="1" defaultMemberUniqueName="[Range 1].[Units].[All]" allUniqueName="[Range 1].[Units].[All]" dimensionUniqueName="[Range 1]" displayFolder="" count="0" memberValueDatatype="20" unbalanced="0"/>
    <cacheHierarchy uniqueName="[Range 1].[Cost per Unit]" caption="Cost per Unit" attribute="1" defaultMemberUniqueName="[Range 1].[Cost per Unit].[All]" allUniqueName="[Range 1].[Cost per Unit].[All]" dimensionUniqueName="[Range 1]" displayFolder="" count="0" memberValueDatatype="5" unbalanced="0"/>
    <cacheHierarchy uniqueName="[Range 1].[Cost]" caption="Cost" attribute="1" defaultMemberUniqueName="[Range 1].[Cost].[All]" allUniqueName="[Range 1].[Cost].[All]" dimensionUniqueName="[Range 1]" displayFolder="" count="0" memberValueDatatype="5" unbalanced="0"/>
    <cacheHierarchy uniqueName="[Range 2].[Sales Person]" caption="Sales Person" attribute="1" defaultMemberUniqueName="[Range 2].[Sales Person].[All]" allUniqueName="[Range 2].[Sales Person].[All]" dimensionUniqueName="[Range 2]" displayFolder="" count="0" memberValueDatatype="130" unbalanced="0"/>
    <cacheHierarchy uniqueName="[Range 2].[Geography]" caption="Geography" attribute="1" defaultMemberUniqueName="[Range 2].[Geography].[All]" allUniqueName="[Range 2].[Geography].[All]" dimensionUniqueName="[Range 2]" displayFolder="" count="0" memberValueDatatype="130" unbalanced="0"/>
    <cacheHierarchy uniqueName="[Range 2].[Product]" caption="Product" attribute="1" defaultMemberUniqueName="[Range 2].[Product].[All]" allUniqueName="[Range 2].[Product].[All]" dimensionUniqueName="[Range 2]" displayFolder="" count="0" memberValueDatatype="130" unbalanced="0"/>
    <cacheHierarchy uniqueName="[Range 2].[Amount]" caption="Amount" attribute="1" defaultMemberUniqueName="[Range 2].[Amount].[All]" allUniqueName="[Range 2].[Amount].[All]" dimensionUniqueName="[Range 2]" displayFolder="" count="0" memberValueDatatype="20" unbalanced="0"/>
    <cacheHierarchy uniqueName="[Range 2].[Units]" caption="Units" attribute="1" defaultMemberUniqueName="[Range 2].[Units].[All]" allUniqueName="[Range 2].[Units].[All]" dimensionUniqueName="[Range 2]" displayFolder="" count="0" memberValueDatatype="20" unbalanced="0"/>
    <cacheHierarchy uniqueName="[Range 2].[Cost]" caption="Cost" attribute="1" defaultMemberUniqueName="[Range 2].[Cost].[All]" allUniqueName="[Range 2].[Cost].[All]" dimensionUniqueName="[Range 2]" displayFolder="" count="0" memberValueDatatype="5" unbalanced="0"/>
    <cacheHierarchy uniqueName="[Range 3].[Sales Person]" caption="Sales Person" attribute="1" defaultMemberUniqueName="[Range 3].[Sales Person].[All]" allUniqueName="[Range 3].[Sales Person].[All]" dimensionUniqueName="[Range 3]" displayFolder="" count="0" memberValueDatatype="130" unbalanced="0"/>
    <cacheHierarchy uniqueName="[Range 3].[Geography]" caption="Geography" attribute="1" defaultMemberUniqueName="[Range 3].[Geography].[All]" allUniqueName="[Range 3].[Geography].[All]" dimensionUniqueName="[Range 3]" displayFolder="" count="2" memberValueDatatype="130" unbalanced="0">
      <fieldsUsage count="2">
        <fieldUsage x="-1"/>
        <fieldUsage x="4"/>
      </fieldsUsage>
    </cacheHierarchy>
    <cacheHierarchy uniqueName="[Range 3].[Product]" caption="Product" attribute="1" defaultMemberUniqueName="[Range 3].[Product].[All]" allUniqueName="[Range 3].[Product].[All]" dimensionUniqueName="[Range 3]" displayFolder="" count="2" memberValueDatatype="130" unbalanced="0">
      <fieldsUsage count="2">
        <fieldUsage x="-1"/>
        <fieldUsage x="0"/>
      </fieldsUsage>
    </cacheHierarchy>
    <cacheHierarchy uniqueName="[Range 3].[Amount]" caption="Amount" attribute="1" defaultMemberUniqueName="[Range 3].[Amount].[All]" allUniqueName="[Range 3].[Amount].[All]" dimensionUniqueName="[Range 3]" displayFolder="" count="0" memberValueDatatype="20" unbalanced="0"/>
    <cacheHierarchy uniqueName="[Range 3].[Units]" caption="Units" attribute="1" defaultMemberUniqueName="[Range 3].[Units].[All]" allUniqueName="[Range 3].[Units].[All]" dimensionUniqueName="[Range 3]" displayFolder="" count="0" memberValueDatatype="20" unbalanced="0"/>
    <cacheHierarchy uniqueName="[Range 3].[Cost]" caption="Cost" attribute="1" defaultMemberUniqueName="[Range 3].[Cost].[All]" allUniqueName="[Range 3].[Cost].[All]" dimensionUniqueName="[Range 3]" displayFolder="" count="0" memberValueDatatype="5" unbalanced="0"/>
    <cacheHierarchy uniqueName="[Measures].[Sum of Amount]" caption="Sum of Amount" measure="1" displayFolder="" measureGroup="Rang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Rang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Range 1" count="0">
      <extLst>
        <ext xmlns:x15="http://schemas.microsoft.com/office/spreadsheetml/2010/11/main" uri="{B97F6D7D-B522-45F9-BDA1-12C45D357490}">
          <x15:cacheHierarchy aggregatedColumn="8"/>
        </ext>
      </extLst>
    </cacheHierarchy>
    <cacheHierarchy uniqueName="[Measures].[Sum of Cost]" caption="Sum of Cost" measure="1" displayFolder="" measureGroup="Range 1" count="0">
      <extLst>
        <ext xmlns:x15="http://schemas.microsoft.com/office/spreadsheetml/2010/11/main" uri="{B97F6D7D-B522-45F9-BDA1-12C45D357490}">
          <x15:cacheHierarchy aggregatedColumn="11"/>
        </ext>
      </extLst>
    </cacheHierarchy>
    <cacheHierarchy uniqueName="[Measures].[Sum of Amount 3]" caption="Sum of Amount 3" measure="1" displayFolder="" measureGroup="Range 2" count="0">
      <extLst>
        <ext xmlns:x15="http://schemas.microsoft.com/office/spreadsheetml/2010/11/main" uri="{B97F6D7D-B522-45F9-BDA1-12C45D357490}">
          <x15:cacheHierarchy aggregatedColumn="15"/>
        </ext>
      </extLst>
    </cacheHierarchy>
    <cacheHierarchy uniqueName="[Measures].[Sum of Cost 2]" caption="Sum of Cost 2" measure="1" displayFolder="" measureGroup="Range 2" count="0">
      <extLst>
        <ext xmlns:x15="http://schemas.microsoft.com/office/spreadsheetml/2010/11/main" uri="{B97F6D7D-B522-45F9-BDA1-12C45D357490}">
          <x15:cacheHierarchy aggregatedColumn="17"/>
        </ext>
      </extLst>
    </cacheHierarchy>
    <cacheHierarchy uniqueName="[Measures].[Sum of Amount 4]" caption="Sum of Amount 4" measure="1" displayFolder="" measureGroup="Range 3" count="0" oneField="1">
      <fieldsUsage count="1">
        <fieldUsage x="1"/>
      </fieldsUsage>
      <extLst>
        <ext xmlns:x15="http://schemas.microsoft.com/office/spreadsheetml/2010/11/main" uri="{B97F6D7D-B522-45F9-BDA1-12C45D357490}">
          <x15:cacheHierarchy aggregatedColumn="21"/>
        </ext>
      </extLst>
    </cacheHierarchy>
    <cacheHierarchy uniqueName="[Measures].[Sum of Cost 3]" caption="Sum of Cost 3" measure="1" displayFolder="" measureGroup="Range 3" count="0">
      <extLst>
        <ext xmlns:x15="http://schemas.microsoft.com/office/spreadsheetml/2010/11/main" uri="{B97F6D7D-B522-45F9-BDA1-12C45D357490}">
          <x15:cacheHierarchy aggregatedColumn="23"/>
        </ext>
      </extLst>
    </cacheHierarchy>
    <cacheHierarchy uniqueName="[Measures].[Amout/Unit]" caption="Amout/Unit" measure="1" displayFolder="" measureGroup="Range" count="0"/>
    <cacheHierarchy uniqueName="[Measures].[Profit]" caption="Profit" measure="1" displayFolder="" measureGroup="Range 1" count="0"/>
    <cacheHierarchy uniqueName="[Measures].[Profits]" caption="Profits" measure="1" displayFolder="" measureGroup="Range 2" count="0"/>
    <cacheHierarchy uniqueName="[Measures].[Profit wrt product]" caption="Profit wrt product" measure="1" displayFolder="" measureGroup="Range 3" count="0" oneField="1">
      <fieldsUsage count="1">
        <fieldUsage x="2"/>
      </fieldsUsage>
    </cacheHierarchy>
    <cacheHierarchy uniqueName="[Measures].[Percentage Profit]" caption="Percentage Profit" measure="1" displayFolder="" measureGroup="Range 3" count="0" oneField="1">
      <fieldsUsage count="1">
        <fieldUsage x="3"/>
      </fieldsUsage>
    </cacheHierarchy>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No measures defined]" caption="__No measures defined" measure="1" displayFolder="" count="0" hidden="1"/>
  </cacheHierarchies>
  <kpis count="0"/>
  <dimensions count="5">
    <dimension measure="1" name="Measures" uniqueName="[Measures]" caption="Measures"/>
    <dimension name="Range" uniqueName="[Range]" caption="Range"/>
    <dimension name="Range 1" uniqueName="[Range 1]" caption="Range 1"/>
    <dimension name="Range 2" uniqueName="[Range 2]" caption="Range 2"/>
    <dimension name="Range 3" uniqueName="[Range 3]" caption="Range 3"/>
  </dimensions>
  <measureGroups count="4">
    <measureGroup name="Range" caption="Range"/>
    <measureGroup name="Range 1" caption="Range 1"/>
    <measureGroup name="Range 2" caption="Range 2"/>
    <measureGroup name="Range 3" caption="Range 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vardhanB" refreshedDate="45043.610527314813" backgroundQuery="1" createdVersion="3" refreshedVersion="8" minRefreshableVersion="3" recordCount="0" supportSubquery="1" supportAdvancedDrill="1" xr:uid="{7775042D-CB57-4E22-913D-B31EC1138122}">
  <cacheSource type="external" connectionId="1">
    <extLst>
      <ext xmlns:x14="http://schemas.microsoft.com/office/spreadsheetml/2009/9/main" uri="{F057638F-6D5F-4e77-A914-E7F072B9BCA8}">
        <x14:sourceConnection name="ThisWorkbookDataModel"/>
      </ext>
    </extLst>
  </cacheSource>
  <cacheFields count="0"/>
  <cacheHierarchies count="42">
    <cacheHierarchy uniqueName="[Range].[Sales Person]" caption="Sales Person" attribute="1" defaultMemberUniqueName="[Range].[Sales Person].[All]" allUniqueName="[Range].[Sales Person].[All]" dimensionUniqueName="[Range]" displayFolder="" count="0" memberValueDatatype="130" unbalanced="0"/>
    <cacheHierarchy uniqueName="[Range].[Geography]" caption="Geography" attribute="1" defaultMemberUniqueName="[Range].[Geography].[All]" allUniqueName="[Range].[Geography].[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Amount]" caption="Amount" attribute="1" defaultMemberUniqueName="[Range].[Amount].[All]" allUniqueName="[Range].[Amount].[All]" dimensionUniqueName="[Range]" displayFolder="" count="0" memberValueDatatype="20" unbalanced="0"/>
    <cacheHierarchy uniqueName="[Range].[Units]" caption="Units" attribute="1" defaultMemberUniqueName="[Range].[Units].[All]" allUniqueName="[Range].[Units].[All]" dimensionUniqueName="[Range]" displayFolder="" count="0" memberValueDatatype="20" unbalanced="0"/>
    <cacheHierarchy uniqueName="[Range 1].[Sales Person]" caption="Sales Person" attribute="1" defaultMemberUniqueName="[Range 1].[Sales Person].[All]" allUniqueName="[Range 1].[Sales Person].[All]" dimensionUniqueName="[Range 1]" displayFolder="" count="0" memberValueDatatype="130" unbalanced="0"/>
    <cacheHierarchy uniqueName="[Range 1].[Geography]" caption="Geography" attribute="1" defaultMemberUniqueName="[Range 1].[Geography].[All]" allUniqueName="[Range 1].[Geography].[All]" dimensionUniqueName="[Range 1]" displayFolder="" count="0" memberValueDatatype="130" unbalanced="0"/>
    <cacheHierarchy uniqueName="[Range 1].[Product]" caption="Product" attribute="1" defaultMemberUniqueName="[Range 1].[Product].[All]" allUniqueName="[Range 1].[Product].[All]" dimensionUniqueName="[Range 1]" displayFolder="" count="0" memberValueDatatype="130" unbalanced="0"/>
    <cacheHierarchy uniqueName="[Range 1].[Amount]" caption="Amount" attribute="1" defaultMemberUniqueName="[Range 1].[Amount].[All]" allUniqueName="[Range 1].[Amount].[All]" dimensionUniqueName="[Range 1]" displayFolder="" count="0" memberValueDatatype="20" unbalanced="0"/>
    <cacheHierarchy uniqueName="[Range 1].[Units]" caption="Units" attribute="1" defaultMemberUniqueName="[Range 1].[Units].[All]" allUniqueName="[Range 1].[Units].[All]" dimensionUniqueName="[Range 1]" displayFolder="" count="0" memberValueDatatype="20" unbalanced="0"/>
    <cacheHierarchy uniqueName="[Range 1].[Cost per Unit]" caption="Cost per Unit" attribute="1" defaultMemberUniqueName="[Range 1].[Cost per Unit].[All]" allUniqueName="[Range 1].[Cost per Unit].[All]" dimensionUniqueName="[Range 1]" displayFolder="" count="0" memberValueDatatype="5" unbalanced="0"/>
    <cacheHierarchy uniqueName="[Range 1].[Cost]" caption="Cost" attribute="1" defaultMemberUniqueName="[Range 1].[Cost].[All]" allUniqueName="[Range 1].[Cost].[All]" dimensionUniqueName="[Range 1]" displayFolder="" count="0" memberValueDatatype="5" unbalanced="0"/>
    <cacheHierarchy uniqueName="[Range 2].[Sales Person]" caption="Sales Person" attribute="1" defaultMemberUniqueName="[Range 2].[Sales Person].[All]" allUniqueName="[Range 2].[Sales Person].[All]" dimensionUniqueName="[Range 2]" displayFolder="" count="0" memberValueDatatype="130" unbalanced="0"/>
    <cacheHierarchy uniqueName="[Range 2].[Geography]" caption="Geography" attribute="1" defaultMemberUniqueName="[Range 2].[Geography].[All]" allUniqueName="[Range 2].[Geography].[All]" dimensionUniqueName="[Range 2]" displayFolder="" count="0" memberValueDatatype="130" unbalanced="0"/>
    <cacheHierarchy uniqueName="[Range 2].[Product]" caption="Product" attribute="1" defaultMemberUniqueName="[Range 2].[Product].[All]" allUniqueName="[Range 2].[Product].[All]" dimensionUniqueName="[Range 2]" displayFolder="" count="0" memberValueDatatype="130" unbalanced="0"/>
    <cacheHierarchy uniqueName="[Range 2].[Amount]" caption="Amount" attribute="1" defaultMemberUniqueName="[Range 2].[Amount].[All]" allUniqueName="[Range 2].[Amount].[All]" dimensionUniqueName="[Range 2]" displayFolder="" count="0" memberValueDatatype="20" unbalanced="0"/>
    <cacheHierarchy uniqueName="[Range 2].[Units]" caption="Units" attribute="1" defaultMemberUniqueName="[Range 2].[Units].[All]" allUniqueName="[Range 2].[Units].[All]" dimensionUniqueName="[Range 2]" displayFolder="" count="0" memberValueDatatype="20" unbalanced="0"/>
    <cacheHierarchy uniqueName="[Range 2].[Cost]" caption="Cost" attribute="1" defaultMemberUniqueName="[Range 2].[Cost].[All]" allUniqueName="[Range 2].[Cost].[All]" dimensionUniqueName="[Range 2]" displayFolder="" count="0" memberValueDatatype="5" unbalanced="0"/>
    <cacheHierarchy uniqueName="[Range 3].[Sales Person]" caption="Sales Person" attribute="1" defaultMemberUniqueName="[Range 3].[Sales Person].[All]" allUniqueName="[Range 3].[Sales Person].[All]" dimensionUniqueName="[Range 3]" displayFolder="" count="0" memberValueDatatype="130" unbalanced="0"/>
    <cacheHierarchy uniqueName="[Range 3].[Geography]" caption="Geography" attribute="1" defaultMemberUniqueName="[Range 3].[Geography].[All]" allUniqueName="[Range 3].[Geography].[All]" dimensionUniqueName="[Range 3]" displayFolder="" count="2" memberValueDatatype="130" unbalanced="0"/>
    <cacheHierarchy uniqueName="[Range 3].[Product]" caption="Product" attribute="1" defaultMemberUniqueName="[Range 3].[Product].[All]" allUniqueName="[Range 3].[Product].[All]" dimensionUniqueName="[Range 3]" displayFolder="" count="0" memberValueDatatype="130" unbalanced="0"/>
    <cacheHierarchy uniqueName="[Range 3].[Amount]" caption="Amount" attribute="1" defaultMemberUniqueName="[Range 3].[Amount].[All]" allUniqueName="[Range 3].[Amount].[All]" dimensionUniqueName="[Range 3]" displayFolder="" count="0" memberValueDatatype="20" unbalanced="0"/>
    <cacheHierarchy uniqueName="[Range 3].[Units]" caption="Units" attribute="1" defaultMemberUniqueName="[Range 3].[Units].[All]" allUniqueName="[Range 3].[Units].[All]" dimensionUniqueName="[Range 3]" displayFolder="" count="0" memberValueDatatype="20" unbalanced="0"/>
    <cacheHierarchy uniqueName="[Range 3].[Cost]" caption="Cost" attribute="1" defaultMemberUniqueName="[Range 3].[Cost].[All]" allUniqueName="[Range 3].[Cost].[All]" dimensionUniqueName="[Range 3]" displayFolder="" count="0" memberValueDatatype="5" unbalanced="0"/>
    <cacheHierarchy uniqueName="[Measures].[Sum of Amount]" caption="Sum of Amount" measure="1" displayFolder="" measureGroup="Rang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Rang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Range 1" count="0">
      <extLst>
        <ext xmlns:x15="http://schemas.microsoft.com/office/spreadsheetml/2010/11/main" uri="{B97F6D7D-B522-45F9-BDA1-12C45D357490}">
          <x15:cacheHierarchy aggregatedColumn="8"/>
        </ext>
      </extLst>
    </cacheHierarchy>
    <cacheHierarchy uniqueName="[Measures].[Sum of Cost]" caption="Sum of Cost" measure="1" displayFolder="" measureGroup="Range 1" count="0">
      <extLst>
        <ext xmlns:x15="http://schemas.microsoft.com/office/spreadsheetml/2010/11/main" uri="{B97F6D7D-B522-45F9-BDA1-12C45D357490}">
          <x15:cacheHierarchy aggregatedColumn="11"/>
        </ext>
      </extLst>
    </cacheHierarchy>
    <cacheHierarchy uniqueName="[Measures].[Sum of Amount 3]" caption="Sum of Amount 3" measure="1" displayFolder="" measureGroup="Range 2" count="0">
      <extLst>
        <ext xmlns:x15="http://schemas.microsoft.com/office/spreadsheetml/2010/11/main" uri="{B97F6D7D-B522-45F9-BDA1-12C45D357490}">
          <x15:cacheHierarchy aggregatedColumn="15"/>
        </ext>
      </extLst>
    </cacheHierarchy>
    <cacheHierarchy uniqueName="[Measures].[Sum of Cost 2]" caption="Sum of Cost 2" measure="1" displayFolder="" measureGroup="Range 2" count="0">
      <extLst>
        <ext xmlns:x15="http://schemas.microsoft.com/office/spreadsheetml/2010/11/main" uri="{B97F6D7D-B522-45F9-BDA1-12C45D357490}">
          <x15:cacheHierarchy aggregatedColumn="17"/>
        </ext>
      </extLst>
    </cacheHierarchy>
    <cacheHierarchy uniqueName="[Measures].[Sum of Amount 4]" caption="Sum of Amount 4" measure="1" displayFolder="" measureGroup="Range 3" count="0">
      <extLst>
        <ext xmlns:x15="http://schemas.microsoft.com/office/spreadsheetml/2010/11/main" uri="{B97F6D7D-B522-45F9-BDA1-12C45D357490}">
          <x15:cacheHierarchy aggregatedColumn="21"/>
        </ext>
      </extLst>
    </cacheHierarchy>
    <cacheHierarchy uniqueName="[Measures].[Sum of Cost 3]" caption="Sum of Cost 3" measure="1" displayFolder="" measureGroup="Range 3" count="0">
      <extLst>
        <ext xmlns:x15="http://schemas.microsoft.com/office/spreadsheetml/2010/11/main" uri="{B97F6D7D-B522-45F9-BDA1-12C45D357490}">
          <x15:cacheHierarchy aggregatedColumn="23"/>
        </ext>
      </extLst>
    </cacheHierarchy>
    <cacheHierarchy uniqueName="[Measures].[Amout/Unit]" caption="Amout/Unit" measure="1" displayFolder="" measureGroup="Range" count="0"/>
    <cacheHierarchy uniqueName="[Measures].[Profit]" caption="Profit" measure="1" displayFolder="" measureGroup="Range 1" count="0"/>
    <cacheHierarchy uniqueName="[Measures].[Profits]" caption="Profits" measure="1" displayFolder="" measureGroup="Range 2" count="0"/>
    <cacheHierarchy uniqueName="[Measures].[Profit wrt product]" caption="Profit wrt product" measure="1" displayFolder="" measureGroup="Range 3" count="0"/>
    <cacheHierarchy uniqueName="[Measures].[Percentage Profit]" caption="Percentage Profit" measure="1" displayFolder="" measureGroup="Range 3" count="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Range 2]" caption="__XL_Count Range 2" measure="1" displayFolder="" measureGroup="Range 2" count="0" hidden="1"/>
    <cacheHierarchy uniqueName="[Measures].[__XL_Count Range 3]" caption="__XL_Count Range 3" measure="1" displayFolder="" measureGroup="Range 3"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1324730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Oby Sorrel"/>
    <x v="0"/>
    <s v="50% Dark Bites"/>
    <n v="5586"/>
    <n v="525"/>
  </r>
  <r>
    <s v="Barr Faughny"/>
    <x v="1"/>
    <s v="Organic Choco Syrup"/>
    <n v="798"/>
    <n v="519"/>
  </r>
  <r>
    <s v="Brien Boise"/>
    <x v="0"/>
    <s v="Milk Bars"/>
    <n v="819"/>
    <n v="510"/>
  </r>
  <r>
    <s v="Gunar Cockshoot"/>
    <x v="2"/>
    <s v="Choco Coated Almonds"/>
    <n v="7777"/>
    <n v="504"/>
  </r>
  <r>
    <s v="Husein Augar"/>
    <x v="2"/>
    <s v="Orange Choco"/>
    <n v="8463"/>
    <n v="492"/>
  </r>
  <r>
    <s v="Barr Faughny"/>
    <x v="3"/>
    <s v="White Choc"/>
    <n v="1785"/>
    <n v="462"/>
  </r>
  <r>
    <s v="Brien Boise"/>
    <x v="4"/>
    <s v="Choco Coated Almonds"/>
    <n v="6706"/>
    <n v="459"/>
  </r>
  <r>
    <s v="Curtice Advani"/>
    <x v="5"/>
    <s v="Caramel Stuffed Bars"/>
    <n v="3556"/>
    <n v="459"/>
  </r>
  <r>
    <s v="Curtice Advani"/>
    <x v="2"/>
    <s v="Baker's Choco Chips"/>
    <n v="8008"/>
    <n v="456"/>
  </r>
  <r>
    <s v="Ram Mahesh"/>
    <x v="4"/>
    <s v="70% Dark Bites"/>
    <n v="2275"/>
    <n v="447"/>
  </r>
  <r>
    <s v="Ram Mahesh"/>
    <x v="4"/>
    <s v="Peanut Butter Cubes"/>
    <n v="8869"/>
    <n v="432"/>
  </r>
  <r>
    <s v="Curtice Advani"/>
    <x v="3"/>
    <s v="White Choc"/>
    <n v="2100"/>
    <n v="414"/>
  </r>
  <r>
    <s v="Curtice Advani"/>
    <x v="5"/>
    <s v="Mint Chip Choco"/>
    <n v="1904"/>
    <n v="405"/>
  </r>
  <r>
    <s v="Curtice Advani"/>
    <x v="4"/>
    <s v="Almond Choco"/>
    <n v="1302"/>
    <n v="402"/>
  </r>
  <r>
    <s v="Curtice Advani"/>
    <x v="3"/>
    <s v="Manuka Honey Choco"/>
    <n v="3052"/>
    <n v="378"/>
  </r>
  <r>
    <s v="Ram Mahesh"/>
    <x v="4"/>
    <s v="After Nines"/>
    <n v="6853"/>
    <n v="372"/>
  </r>
  <r>
    <s v="Ches Bonnell"/>
    <x v="2"/>
    <s v="50% Dark Bites"/>
    <n v="1932"/>
    <n v="369"/>
  </r>
  <r>
    <s v="Curtice Advani"/>
    <x v="2"/>
    <s v="70% Dark Bites"/>
    <n v="3402"/>
    <n v="366"/>
  </r>
  <r>
    <s v="Gunar Cockshoot"/>
    <x v="5"/>
    <s v="Almond Choco"/>
    <n v="938"/>
    <n v="366"/>
  </r>
  <r>
    <s v="Brien Boise"/>
    <x v="4"/>
    <s v="Orange Choco"/>
    <n v="2702"/>
    <n v="363"/>
  </r>
  <r>
    <s v="Gigi Bohling"/>
    <x v="4"/>
    <s v="Manuka Honey Choco"/>
    <n v="4480"/>
    <n v="357"/>
  </r>
  <r>
    <s v="Gigi Bohling"/>
    <x v="1"/>
    <s v="Eclairs"/>
    <n v="3339"/>
    <n v="348"/>
  </r>
  <r>
    <s v="Barr Faughny"/>
    <x v="0"/>
    <s v="Smooth Sliky Salty"/>
    <n v="4326"/>
    <n v="348"/>
  </r>
  <r>
    <s v="Oby Sorrel"/>
    <x v="1"/>
    <s v="Manuka Honey Choco"/>
    <n v="2471"/>
    <n v="342"/>
  </r>
  <r>
    <s v="Gigi Bohling"/>
    <x v="2"/>
    <s v="Orange Choco"/>
    <n v="15610"/>
    <n v="339"/>
  </r>
  <r>
    <s v="Ches Bonnell"/>
    <x v="5"/>
    <s v="Mint Chip Choco"/>
    <n v="4487"/>
    <n v="333"/>
  </r>
  <r>
    <s v="Gunar Cockshoot"/>
    <x v="5"/>
    <s v="Caramel Stuffed Bars"/>
    <n v="7308"/>
    <n v="327"/>
  </r>
  <r>
    <s v="Gunar Cockshoot"/>
    <x v="5"/>
    <s v="Manuka Honey Choco"/>
    <n v="4592"/>
    <n v="324"/>
  </r>
  <r>
    <s v="Gunar Cockshoot"/>
    <x v="2"/>
    <s v="Caramel Stuffed Bars"/>
    <n v="3689"/>
    <n v="312"/>
  </r>
  <r>
    <s v="Ches Bonnell"/>
    <x v="0"/>
    <s v="70% Dark Bites"/>
    <n v="10129"/>
    <n v="312"/>
  </r>
  <r>
    <s v="Carla Molina"/>
    <x v="1"/>
    <s v="Caramel Stuffed Bars"/>
    <n v="854"/>
    <n v="309"/>
  </r>
  <r>
    <s v="Gunar Cockshoot"/>
    <x v="4"/>
    <s v="Peanut Butter Cubes"/>
    <n v="819"/>
    <n v="306"/>
  </r>
  <r>
    <s v="Husein Augar"/>
    <x v="3"/>
    <s v="85% Dark Bars"/>
    <n v="3920"/>
    <n v="306"/>
  </r>
  <r>
    <s v="Ram Mahesh"/>
    <x v="1"/>
    <s v="Organic Choco Syrup"/>
    <n v="3164"/>
    <n v="306"/>
  </r>
  <r>
    <s v="Oby Sorrel"/>
    <x v="1"/>
    <s v="Choco Coated Almonds"/>
    <n v="6657"/>
    <n v="303"/>
  </r>
  <r>
    <s v="Barr Faughny"/>
    <x v="4"/>
    <s v="Eclairs"/>
    <n v="1589"/>
    <n v="303"/>
  </r>
  <r>
    <s v="Gunar Cockshoot"/>
    <x v="0"/>
    <s v="Baker's Choco Chips"/>
    <n v="8841"/>
    <n v="303"/>
  </r>
  <r>
    <s v="Ches Bonnell"/>
    <x v="1"/>
    <s v="99% Dark &amp; Pure"/>
    <n v="2870"/>
    <n v="300"/>
  </r>
  <r>
    <s v="Brien Boise"/>
    <x v="4"/>
    <s v="Organic Choco Syrup"/>
    <n v="4753"/>
    <n v="300"/>
  </r>
  <r>
    <s v="Ram Mahesh"/>
    <x v="0"/>
    <s v="Milk Bars"/>
    <n v="5670"/>
    <n v="297"/>
  </r>
  <r>
    <s v="Carla Molina"/>
    <x v="1"/>
    <s v="Drinking Coco"/>
    <n v="9632"/>
    <n v="288"/>
  </r>
  <r>
    <s v="Brien Boise"/>
    <x v="2"/>
    <s v="Smooth Sliky Salty"/>
    <n v="3507"/>
    <n v="288"/>
  </r>
  <r>
    <s v="Oby Sorrel"/>
    <x v="5"/>
    <s v="Spicy Special Slims"/>
    <n v="245"/>
    <n v="288"/>
  </r>
  <r>
    <s v="Ches Bonnell"/>
    <x v="4"/>
    <s v="Caramel Stuffed Bars"/>
    <n v="5194"/>
    <n v="288"/>
  </r>
  <r>
    <s v="Curtice Advani"/>
    <x v="0"/>
    <s v="Organic Choco Syrup"/>
    <n v="1134"/>
    <n v="282"/>
  </r>
  <r>
    <s v="Oby Sorrel"/>
    <x v="4"/>
    <s v="Drinking Coco"/>
    <n v="3808"/>
    <n v="279"/>
  </r>
  <r>
    <s v="Oby Sorrel"/>
    <x v="3"/>
    <s v="Spicy Special Slims"/>
    <n v="4858"/>
    <n v="279"/>
  </r>
  <r>
    <s v="Gunar Cockshoot"/>
    <x v="2"/>
    <s v="50% Dark Bites"/>
    <n v="7259"/>
    <n v="276"/>
  </r>
  <r>
    <s v="Gunar Cockshoot"/>
    <x v="4"/>
    <s v="Raspberry Choco"/>
    <n v="6657"/>
    <n v="276"/>
  </r>
  <r>
    <s v="Husein Augar"/>
    <x v="5"/>
    <s v="Manuka Honey Choco"/>
    <n v="1085"/>
    <n v="273"/>
  </r>
  <r>
    <s v="Ches Bonnell"/>
    <x v="0"/>
    <s v="Drinking Coco"/>
    <n v="1778"/>
    <n v="270"/>
  </r>
  <r>
    <s v="Curtice Advani"/>
    <x v="4"/>
    <s v="Orange Choco"/>
    <n v="1071"/>
    <n v="270"/>
  </r>
  <r>
    <s v="Oby Sorrel"/>
    <x v="1"/>
    <s v="Fruit &amp; Nut Bars"/>
    <n v="2317"/>
    <n v="261"/>
  </r>
  <r>
    <s v="Ches Bonnell"/>
    <x v="0"/>
    <s v="Caramel Stuffed Bars"/>
    <n v="5677"/>
    <n v="258"/>
  </r>
  <r>
    <s v="Gunar Cockshoot"/>
    <x v="4"/>
    <s v="50% Dark Bites"/>
    <n v="2415"/>
    <n v="255"/>
  </r>
  <r>
    <s v="Ches Bonnell"/>
    <x v="4"/>
    <s v="70% Dark Bites"/>
    <n v="6755"/>
    <n v="252"/>
  </r>
  <r>
    <s v="Ches Bonnell"/>
    <x v="1"/>
    <s v="Manuka Honey Choco"/>
    <n v="5551"/>
    <n v="252"/>
  </r>
  <r>
    <s v="Gigi Bohling"/>
    <x v="3"/>
    <s v="Drinking Coco"/>
    <n v="385"/>
    <n v="249"/>
  </r>
  <r>
    <s v="Ches Bonnell"/>
    <x v="3"/>
    <s v="Eclairs"/>
    <n v="4438"/>
    <n v="246"/>
  </r>
  <r>
    <s v="Husein Augar"/>
    <x v="5"/>
    <s v="Baker's Choco Chips"/>
    <n v="2856"/>
    <n v="246"/>
  </r>
  <r>
    <s v="Barr Faughny"/>
    <x v="1"/>
    <s v="Smooth Sliky Salty"/>
    <n v="3094"/>
    <n v="246"/>
  </r>
  <r>
    <s v="Gigi Bohling"/>
    <x v="4"/>
    <s v="Smooth Sliky Salty"/>
    <n v="4753"/>
    <n v="246"/>
  </r>
  <r>
    <s v="Husein Augar"/>
    <x v="4"/>
    <s v="Raspberry Choco"/>
    <n v="7833"/>
    <n v="243"/>
  </r>
  <r>
    <s v="Carla Molina"/>
    <x v="5"/>
    <s v="70% Dark Bites"/>
    <n v="1526"/>
    <n v="240"/>
  </r>
  <r>
    <s v="Ches Bonnell"/>
    <x v="4"/>
    <s v="99% Dark &amp; Pure"/>
    <n v="4585"/>
    <n v="240"/>
  </r>
  <r>
    <s v="Gigi Bohling"/>
    <x v="2"/>
    <s v="After Nines"/>
    <n v="6279"/>
    <n v="237"/>
  </r>
  <r>
    <s v="Gunar Cockshoot"/>
    <x v="4"/>
    <s v="White Choc"/>
    <n v="2464"/>
    <n v="234"/>
  </r>
  <r>
    <s v="Brien Boise"/>
    <x v="0"/>
    <s v="Fruit &amp; Nut Bars"/>
    <n v="1701"/>
    <n v="234"/>
  </r>
  <r>
    <s v="Ram Mahesh"/>
    <x v="4"/>
    <s v="Choco Coated Almonds"/>
    <n v="12348"/>
    <n v="234"/>
  </r>
  <r>
    <s v="Carla Molina"/>
    <x v="1"/>
    <s v="Milk Bars"/>
    <n v="10311"/>
    <n v="231"/>
  </r>
  <r>
    <s v="Carla Molina"/>
    <x v="5"/>
    <s v="Raspberry Choco"/>
    <n v="714"/>
    <n v="231"/>
  </r>
  <r>
    <s v="Oby Sorrel"/>
    <x v="4"/>
    <s v="Spicy Special Slims"/>
    <n v="567"/>
    <n v="228"/>
  </r>
  <r>
    <s v="Ches Bonnell"/>
    <x v="5"/>
    <s v="50% Dark Bites"/>
    <n v="6608"/>
    <n v="225"/>
  </r>
  <r>
    <s v="Carla Molina"/>
    <x v="2"/>
    <s v="Mint Chip Choco"/>
    <n v="1274"/>
    <n v="225"/>
  </r>
  <r>
    <s v="Ram Mahesh"/>
    <x v="3"/>
    <s v="Caramel Stuffed Bars"/>
    <n v="3101"/>
    <n v="225"/>
  </r>
  <r>
    <s v="Brien Boise"/>
    <x v="2"/>
    <s v="Mint Chip Choco"/>
    <n v="2009"/>
    <n v="219"/>
  </r>
  <r>
    <s v="Carla Molina"/>
    <x v="4"/>
    <s v="Caramel Stuffed Bars"/>
    <n v="7455"/>
    <n v="216"/>
  </r>
  <r>
    <s v="Brien Boise"/>
    <x v="0"/>
    <s v="Choco Coated Almonds"/>
    <n v="3752"/>
    <n v="213"/>
  </r>
  <r>
    <s v="Barr Faughny"/>
    <x v="3"/>
    <s v="Spicy Special Slims"/>
    <n v="7651"/>
    <n v="213"/>
  </r>
  <r>
    <s v="Brien Boise"/>
    <x v="4"/>
    <s v="After Nines"/>
    <n v="5012"/>
    <n v="210"/>
  </r>
  <r>
    <s v="Brien Boise"/>
    <x v="3"/>
    <s v="Smooth Sliky Salty"/>
    <n v="8890"/>
    <n v="210"/>
  </r>
  <r>
    <s v="Curtice Advani"/>
    <x v="2"/>
    <s v="Organic Choco Syrup"/>
    <n v="4242"/>
    <n v="207"/>
  </r>
  <r>
    <s v="Husein Augar"/>
    <x v="5"/>
    <s v="Almond Choco"/>
    <n v="259"/>
    <n v="207"/>
  </r>
  <r>
    <s v="Ches Bonnell"/>
    <x v="5"/>
    <s v="After Nines"/>
    <n v="9835"/>
    <n v="207"/>
  </r>
  <r>
    <s v="Brien Boise"/>
    <x v="5"/>
    <s v="99% Dark &amp; Pure"/>
    <n v="1771"/>
    <n v="204"/>
  </r>
  <r>
    <s v="Carla Molina"/>
    <x v="1"/>
    <s v="Baker's Choco Chips"/>
    <n v="98"/>
    <n v="204"/>
  </r>
  <r>
    <s v="Husein Augar"/>
    <x v="1"/>
    <s v="Organic Choco Syrup"/>
    <n v="11522"/>
    <n v="204"/>
  </r>
  <r>
    <s v="Oby Sorrel"/>
    <x v="2"/>
    <s v="99% Dark &amp; Pure"/>
    <n v="5355"/>
    <n v="204"/>
  </r>
  <r>
    <s v="Husein Augar"/>
    <x v="3"/>
    <s v="Drinking Coco"/>
    <n v="2639"/>
    <n v="204"/>
  </r>
  <r>
    <s v="Gigi Bohling"/>
    <x v="4"/>
    <s v="Raspberry Choco"/>
    <n v="13391"/>
    <n v="201"/>
  </r>
  <r>
    <s v="Barr Faughny"/>
    <x v="5"/>
    <s v="Eclairs"/>
    <n v="9926"/>
    <n v="201"/>
  </r>
  <r>
    <s v="Gigi Bohling"/>
    <x v="2"/>
    <s v="Raspberry Choco"/>
    <n v="7280"/>
    <n v="201"/>
  </r>
  <r>
    <s v="Ram Mahesh"/>
    <x v="1"/>
    <s v="Milk Bars"/>
    <n v="4424"/>
    <n v="201"/>
  </r>
  <r>
    <s v="Ches Bonnell"/>
    <x v="3"/>
    <s v="Organic Choco Syrup"/>
    <n v="966"/>
    <n v="198"/>
  </r>
  <r>
    <s v="Oby Sorrel"/>
    <x v="4"/>
    <s v="Orange Choco"/>
    <n v="1974"/>
    <n v="195"/>
  </r>
  <r>
    <s v="Gigi Bohling"/>
    <x v="2"/>
    <s v="99% Dark &amp; Pure"/>
    <n v="861"/>
    <n v="195"/>
  </r>
  <r>
    <s v="Brien Boise"/>
    <x v="5"/>
    <s v="After Nines"/>
    <n v="1890"/>
    <n v="195"/>
  </r>
  <r>
    <s v="Carla Molina"/>
    <x v="1"/>
    <s v="99% Dark &amp; Pure"/>
    <n v="1925"/>
    <n v="192"/>
  </r>
  <r>
    <s v="Curtice Advani"/>
    <x v="5"/>
    <s v="Fruit &amp; Nut Bars"/>
    <n v="4949"/>
    <n v="189"/>
  </r>
  <r>
    <s v="Ches Bonnell"/>
    <x v="2"/>
    <s v="85% Dark Bars"/>
    <n v="8862"/>
    <n v="189"/>
  </r>
  <r>
    <s v="Husein Augar"/>
    <x v="2"/>
    <s v="Mint Chip Choco"/>
    <n v="938"/>
    <n v="189"/>
  </r>
  <r>
    <s v="Husein Augar"/>
    <x v="1"/>
    <s v="Choco Coated Almonds"/>
    <n v="2954"/>
    <n v="189"/>
  </r>
  <r>
    <s v="Carla Molina"/>
    <x v="4"/>
    <s v="Raspberry Choco"/>
    <n v="2114"/>
    <n v="186"/>
  </r>
  <r>
    <s v="Brien Boise"/>
    <x v="3"/>
    <s v="70% Dark Bites"/>
    <n v="7021"/>
    <n v="183"/>
  </r>
  <r>
    <s v="Barr Faughny"/>
    <x v="0"/>
    <s v="Caramel Stuffed Bars"/>
    <n v="6580"/>
    <n v="183"/>
  </r>
  <r>
    <s v="Ches Bonnell"/>
    <x v="1"/>
    <s v="Drinking Coco"/>
    <n v="2646"/>
    <n v="177"/>
  </r>
  <r>
    <s v="Carla Molina"/>
    <x v="5"/>
    <s v="Baker's Choco Chips"/>
    <n v="2324"/>
    <n v="177"/>
  </r>
  <r>
    <s v="Curtice Advani"/>
    <x v="4"/>
    <s v="Organic Choco Syrup"/>
    <n v="3864"/>
    <n v="177"/>
  </r>
  <r>
    <s v="Carla Molina"/>
    <x v="2"/>
    <s v="Peanut Butter Cubes"/>
    <n v="7847"/>
    <n v="174"/>
  </r>
  <r>
    <s v="Husein Augar"/>
    <x v="2"/>
    <s v="Eclairs"/>
    <n v="707"/>
    <n v="174"/>
  </r>
  <r>
    <s v="Ram Mahesh"/>
    <x v="4"/>
    <s v="Mint Chip Choco"/>
    <n v="4725"/>
    <n v="174"/>
  </r>
  <r>
    <s v="Carla Molina"/>
    <x v="1"/>
    <s v="70% Dark Bites"/>
    <n v="6118"/>
    <n v="174"/>
  </r>
  <r>
    <s v="Gunar Cockshoot"/>
    <x v="3"/>
    <s v="Baker's Choco Chips"/>
    <n v="4956"/>
    <n v="171"/>
  </r>
  <r>
    <s v="Gigi Bohling"/>
    <x v="3"/>
    <s v="85% Dark Bars"/>
    <n v="4018"/>
    <n v="171"/>
  </r>
  <r>
    <s v="Gunar Cockshoot"/>
    <x v="3"/>
    <s v="Mint Chip Choco"/>
    <n v="21"/>
    <n v="168"/>
  </r>
  <r>
    <s v="Brien Boise"/>
    <x v="4"/>
    <s v="Manuka Honey Choco"/>
    <n v="2023"/>
    <n v="168"/>
  </r>
  <r>
    <s v="Gigi Bohling"/>
    <x v="0"/>
    <s v="99% Dark &amp; Pure"/>
    <n v="5474"/>
    <n v="168"/>
  </r>
  <r>
    <s v="Gunar Cockshoot"/>
    <x v="1"/>
    <s v="Fruit &amp; Nut Bars"/>
    <n v="3773"/>
    <n v="165"/>
  </r>
  <r>
    <s v="Barr Faughny"/>
    <x v="3"/>
    <s v="Orange Choco"/>
    <n v="9443"/>
    <n v="162"/>
  </r>
  <r>
    <s v="Ram Mahesh"/>
    <x v="2"/>
    <s v="99% Dark &amp; Pure"/>
    <n v="4018"/>
    <n v="162"/>
  </r>
  <r>
    <s v="Gunar Cockshoot"/>
    <x v="1"/>
    <s v="Caramel Stuffed Bars"/>
    <n v="973"/>
    <n v="162"/>
  </r>
  <r>
    <s v="Husein Augar"/>
    <x v="4"/>
    <s v="Baker's Choco Chips"/>
    <n v="98"/>
    <n v="159"/>
  </r>
  <r>
    <s v="Ram Mahesh"/>
    <x v="2"/>
    <s v="Peanut Butter Cubes"/>
    <n v="3794"/>
    <n v="159"/>
  </r>
  <r>
    <s v="Ram Mahesh"/>
    <x v="2"/>
    <s v="Eclairs"/>
    <n v="5019"/>
    <n v="156"/>
  </r>
  <r>
    <s v="Curtice Advani"/>
    <x v="1"/>
    <s v="Eclairs"/>
    <n v="4970"/>
    <n v="156"/>
  </r>
  <r>
    <s v="Husein Augar"/>
    <x v="5"/>
    <s v="White Choc"/>
    <n v="4305"/>
    <n v="156"/>
  </r>
  <r>
    <s v="Barr Faughny"/>
    <x v="0"/>
    <s v="Fruit &amp; Nut Bars"/>
    <n v="4417"/>
    <n v="153"/>
  </r>
  <r>
    <s v="Husein Augar"/>
    <x v="2"/>
    <s v="Caramel Stuffed Bars"/>
    <n v="14329"/>
    <n v="150"/>
  </r>
  <r>
    <s v="Brien Boise"/>
    <x v="5"/>
    <s v="70% Dark Bites"/>
    <n v="42"/>
    <n v="150"/>
  </r>
  <r>
    <s v="Curtice Advani"/>
    <x v="2"/>
    <s v="Eclairs"/>
    <n v="3759"/>
    <n v="150"/>
  </r>
  <r>
    <s v="Brien Boise"/>
    <x v="1"/>
    <s v="Fruit &amp; Nut Bars"/>
    <n v="5019"/>
    <n v="150"/>
  </r>
  <r>
    <s v="Husein Augar"/>
    <x v="4"/>
    <s v="Almond Choco"/>
    <n v="959"/>
    <n v="147"/>
  </r>
  <r>
    <s v="Gunar Cockshoot"/>
    <x v="5"/>
    <s v="Eclairs"/>
    <n v="3983"/>
    <n v="144"/>
  </r>
  <r>
    <s v="Carla Molina"/>
    <x v="2"/>
    <s v="After Nines"/>
    <n v="336"/>
    <n v="144"/>
  </r>
  <r>
    <s v="Barr Faughny"/>
    <x v="3"/>
    <s v="Caramel Stuffed Bars"/>
    <n v="6027"/>
    <n v="144"/>
  </r>
  <r>
    <s v="Husein Augar"/>
    <x v="4"/>
    <s v="Organic Choco Syrup"/>
    <n v="2429"/>
    <n v="144"/>
  </r>
  <r>
    <s v="Oby Sorrel"/>
    <x v="0"/>
    <s v="After Nines"/>
    <n v="2205"/>
    <n v="141"/>
  </r>
  <r>
    <s v="Barr Faughny"/>
    <x v="3"/>
    <s v="After Nines"/>
    <n v="1568"/>
    <n v="141"/>
  </r>
  <r>
    <s v="Ches Bonnell"/>
    <x v="2"/>
    <s v="Orange Choco"/>
    <n v="2205"/>
    <n v="138"/>
  </r>
  <r>
    <s v="Barr Faughny"/>
    <x v="5"/>
    <s v="Drinking Coco"/>
    <n v="11571"/>
    <n v="138"/>
  </r>
  <r>
    <s v="Ram Mahesh"/>
    <x v="2"/>
    <s v="Organic Choco Syrup"/>
    <n v="2289"/>
    <n v="135"/>
  </r>
  <r>
    <s v="Curtice Advani"/>
    <x v="0"/>
    <s v="Peanut Butter Cubes"/>
    <n v="959"/>
    <n v="135"/>
  </r>
  <r>
    <s v="Ram Mahesh"/>
    <x v="3"/>
    <s v="Manuka Honey Choco"/>
    <n v="0"/>
    <n v="135"/>
  </r>
  <r>
    <s v="Curtice Advani"/>
    <x v="1"/>
    <s v="Manuka Honey Choco"/>
    <n v="1400"/>
    <n v="135"/>
  </r>
  <r>
    <s v="Carla Molina"/>
    <x v="4"/>
    <s v="Organic Choco Syrup"/>
    <n v="847"/>
    <n v="129"/>
  </r>
  <r>
    <s v="Brien Boise"/>
    <x v="4"/>
    <s v="Peanut Butter Cubes"/>
    <n v="357"/>
    <n v="126"/>
  </r>
  <r>
    <s v="Ram Mahesh"/>
    <x v="4"/>
    <s v="Manuka Honey Choco"/>
    <n v="1617"/>
    <n v="126"/>
  </r>
  <r>
    <s v="Carla Molina"/>
    <x v="2"/>
    <s v="Fruit &amp; Nut Bars"/>
    <n v="4935"/>
    <n v="126"/>
  </r>
  <r>
    <s v="Oby Sorrel"/>
    <x v="0"/>
    <s v="Almond Choco"/>
    <n v="6860"/>
    <n v="126"/>
  </r>
  <r>
    <s v="Barr Faughny"/>
    <x v="3"/>
    <s v="Peanut Butter Cubes"/>
    <n v="4018"/>
    <n v="126"/>
  </r>
  <r>
    <s v="Oby Sorrel"/>
    <x v="0"/>
    <s v="Milk Bars"/>
    <n v="63"/>
    <n v="123"/>
  </r>
  <r>
    <s v="Carla Molina"/>
    <x v="5"/>
    <s v="Orange Choco"/>
    <n v="3388"/>
    <n v="123"/>
  </r>
  <r>
    <s v="Curtice Advani"/>
    <x v="0"/>
    <s v="Milk Bars"/>
    <n v="2317"/>
    <n v="123"/>
  </r>
  <r>
    <s v="Curtice Advani"/>
    <x v="2"/>
    <s v="Choco Coated Almonds"/>
    <n v="6734"/>
    <n v="123"/>
  </r>
  <r>
    <s v="Curtice Advani"/>
    <x v="4"/>
    <s v="70% Dark Bites"/>
    <n v="4781"/>
    <n v="123"/>
  </r>
  <r>
    <s v="Husein Augar"/>
    <x v="0"/>
    <s v="Mint Chip Choco"/>
    <n v="2646"/>
    <n v="120"/>
  </r>
  <r>
    <s v="Curtice Advani"/>
    <x v="1"/>
    <s v="Almond Choco"/>
    <n v="10073"/>
    <n v="120"/>
  </r>
  <r>
    <s v="Barr Faughny"/>
    <x v="2"/>
    <s v="99% Dark &amp; Pure"/>
    <n v="7511"/>
    <n v="120"/>
  </r>
  <r>
    <s v="Barr Faughny"/>
    <x v="3"/>
    <s v="Mint Chip Choco"/>
    <n v="2016"/>
    <n v="117"/>
  </r>
  <r>
    <s v="Gunar Cockshoot"/>
    <x v="2"/>
    <s v="Fruit &amp; Nut Bars"/>
    <n v="2212"/>
    <n v="117"/>
  </r>
  <r>
    <s v="Ches Bonnell"/>
    <x v="1"/>
    <s v="Smooth Sliky Salty"/>
    <n v="2149"/>
    <n v="117"/>
  </r>
  <r>
    <s v="Ram Mahesh"/>
    <x v="5"/>
    <s v="70% Dark Bites"/>
    <n v="1624"/>
    <n v="114"/>
  </r>
  <r>
    <s v="Ches Bonnell"/>
    <x v="4"/>
    <s v="85% Dark Bars"/>
    <n v="2793"/>
    <n v="114"/>
  </r>
  <r>
    <s v="Husein Augar"/>
    <x v="1"/>
    <s v="White Choc"/>
    <n v="2142"/>
    <n v="114"/>
  </r>
  <r>
    <s v="Ches Bonnell"/>
    <x v="5"/>
    <s v="Eclairs"/>
    <n v="4487"/>
    <n v="111"/>
  </r>
  <r>
    <s v="Gigi Bohling"/>
    <x v="1"/>
    <s v="70% Dark Bites"/>
    <n v="1526"/>
    <n v="105"/>
  </r>
  <r>
    <s v="Carla Molina"/>
    <x v="5"/>
    <s v="85% Dark Bars"/>
    <n v="6398"/>
    <n v="102"/>
  </r>
  <r>
    <s v="Gigi Bohling"/>
    <x v="2"/>
    <s v="Manuka Honey Choco"/>
    <n v="2891"/>
    <n v="102"/>
  </r>
  <r>
    <s v="Curtice Advani"/>
    <x v="5"/>
    <s v="Drinking Coco"/>
    <n v="1505"/>
    <n v="102"/>
  </r>
  <r>
    <s v="Ram Mahesh"/>
    <x v="0"/>
    <s v="Almond Choco"/>
    <n v="6125"/>
    <n v="102"/>
  </r>
  <r>
    <s v="Gunar Cockshoot"/>
    <x v="3"/>
    <s v="Caramel Stuffed Bars"/>
    <n v="1652"/>
    <n v="102"/>
  </r>
  <r>
    <s v="Husein Augar"/>
    <x v="0"/>
    <s v="White Choc"/>
    <n v="3850"/>
    <n v="102"/>
  </r>
  <r>
    <s v="Husein Augar"/>
    <x v="0"/>
    <s v="Baker's Choco Chips"/>
    <n v="2436"/>
    <n v="99"/>
  </r>
  <r>
    <s v="Carla Molina"/>
    <x v="4"/>
    <s v="99% Dark &amp; Pure"/>
    <n v="609"/>
    <n v="99"/>
  </r>
  <r>
    <s v="Ches Bonnell"/>
    <x v="2"/>
    <s v="White Choc"/>
    <n v="1568"/>
    <n v="96"/>
  </r>
  <r>
    <s v="Husein Augar"/>
    <x v="5"/>
    <s v="Orange Choco"/>
    <n v="7273"/>
    <n v="96"/>
  </r>
  <r>
    <s v="Oby Sorrel"/>
    <x v="4"/>
    <s v="50% Dark Bites"/>
    <n v="3472"/>
    <n v="96"/>
  </r>
  <r>
    <s v="Husein Augar"/>
    <x v="5"/>
    <s v="Fruit &amp; Nut Bars"/>
    <n v="2737"/>
    <n v="93"/>
  </r>
  <r>
    <s v="Oby Sorrel"/>
    <x v="2"/>
    <s v="White Choc"/>
    <n v="1428"/>
    <n v="93"/>
  </r>
  <r>
    <s v="Gigi Bohling"/>
    <x v="2"/>
    <s v="Peanut Butter Cubes"/>
    <n v="1652"/>
    <n v="93"/>
  </r>
  <r>
    <s v="Ram Mahesh"/>
    <x v="5"/>
    <s v="Organic Choco Syrup"/>
    <n v="6132"/>
    <n v="93"/>
  </r>
  <r>
    <s v="Gunar Cockshoot"/>
    <x v="2"/>
    <s v="Eclairs"/>
    <n v="2919"/>
    <n v="93"/>
  </r>
  <r>
    <s v="Husein Augar"/>
    <x v="2"/>
    <s v="Fruit &amp; Nut Bars"/>
    <n v="8155"/>
    <n v="90"/>
  </r>
  <r>
    <s v="Ram Mahesh"/>
    <x v="1"/>
    <s v="Peanut Butter Cubes"/>
    <n v="9772"/>
    <n v="90"/>
  </r>
  <r>
    <s v="Ram Mahesh"/>
    <x v="0"/>
    <s v="White Choc"/>
    <n v="2541"/>
    <n v="90"/>
  </r>
  <r>
    <s v="Curtice Advani"/>
    <x v="5"/>
    <s v="Smooth Sliky Salty"/>
    <n v="7693"/>
    <n v="87"/>
  </r>
  <r>
    <s v="Ches Bonnell"/>
    <x v="1"/>
    <s v="Choco Coated Almonds"/>
    <n v="280"/>
    <n v="87"/>
  </r>
  <r>
    <s v="Ram Mahesh"/>
    <x v="0"/>
    <s v="Baker's Choco Chips"/>
    <n v="609"/>
    <n v="87"/>
  </r>
  <r>
    <s v="Husein Augar"/>
    <x v="0"/>
    <s v="Peanut Butter Cubes"/>
    <n v="9506"/>
    <n v="87"/>
  </r>
  <r>
    <s v="Oby Sorrel"/>
    <x v="2"/>
    <s v="Eclairs"/>
    <n v="700"/>
    <n v="87"/>
  </r>
  <r>
    <s v="Brien Boise"/>
    <x v="5"/>
    <s v="Spicy Special Slims"/>
    <n v="434"/>
    <n v="87"/>
  </r>
  <r>
    <s v="Brien Boise"/>
    <x v="0"/>
    <s v="After Nines"/>
    <n v="168"/>
    <n v="84"/>
  </r>
  <r>
    <s v="Carla Molina"/>
    <x v="1"/>
    <s v="Choco Coated Almonds"/>
    <n v="10304"/>
    <n v="84"/>
  </r>
  <r>
    <s v="Gigi Bohling"/>
    <x v="4"/>
    <s v="After Nines"/>
    <n v="490"/>
    <n v="84"/>
  </r>
  <r>
    <s v="Barr Faughny"/>
    <x v="3"/>
    <s v="Organic Choco Syrup"/>
    <n v="7812"/>
    <n v="81"/>
  </r>
  <r>
    <s v="Curtice Advani"/>
    <x v="5"/>
    <s v="70% Dark Bites"/>
    <n v="560"/>
    <n v="81"/>
  </r>
  <r>
    <s v="Brien Boise"/>
    <x v="4"/>
    <s v="70% Dark Bites"/>
    <n v="3598"/>
    <n v="81"/>
  </r>
  <r>
    <s v="Gigi Bohling"/>
    <x v="3"/>
    <s v="After Nines"/>
    <n v="6909"/>
    <n v="81"/>
  </r>
  <r>
    <s v="Gunar Cockshoot"/>
    <x v="4"/>
    <s v="Fruit &amp; Nut Bars"/>
    <n v="2023"/>
    <n v="78"/>
  </r>
  <r>
    <s v="Brien Boise"/>
    <x v="0"/>
    <s v="Spicy Special Slims"/>
    <n v="6433"/>
    <n v="78"/>
  </r>
  <r>
    <s v="Ches Bonnell"/>
    <x v="0"/>
    <s v="50% Dark Bites"/>
    <n v="1281"/>
    <n v="75"/>
  </r>
  <r>
    <s v="Ches Bonnell"/>
    <x v="2"/>
    <s v="Choco Coated Almonds"/>
    <n v="3262"/>
    <n v="75"/>
  </r>
  <r>
    <s v="Curtice Advani"/>
    <x v="2"/>
    <s v="Manuka Honey Choco"/>
    <n v="3339"/>
    <n v="75"/>
  </r>
  <r>
    <s v="Barr Faughny"/>
    <x v="1"/>
    <s v="Manuka Honey Choco"/>
    <n v="8211"/>
    <n v="75"/>
  </r>
  <r>
    <s v="Curtice Advani"/>
    <x v="0"/>
    <s v="White Choc"/>
    <n v="469"/>
    <n v="75"/>
  </r>
  <r>
    <s v="Gigi Bohling"/>
    <x v="5"/>
    <s v="After Nines"/>
    <n v="518"/>
    <n v="75"/>
  </r>
  <r>
    <s v="Ram Mahesh"/>
    <x v="2"/>
    <s v="Fruit &amp; Nut Bars"/>
    <n v="2779"/>
    <n v="75"/>
  </r>
  <r>
    <s v="Curtice Advani"/>
    <x v="2"/>
    <s v="Mint Chip Choco"/>
    <n v="2219"/>
    <n v="75"/>
  </r>
  <r>
    <s v="Oby Sorrel"/>
    <x v="1"/>
    <s v="Milk Bars"/>
    <n v="945"/>
    <n v="75"/>
  </r>
  <r>
    <s v="Carla Molina"/>
    <x v="3"/>
    <s v="50% Dark Bites"/>
    <n v="3976"/>
    <n v="72"/>
  </r>
  <r>
    <s v="Oby Sorrel"/>
    <x v="1"/>
    <s v="Organic Choco Syrup"/>
    <n v="1407"/>
    <n v="72"/>
  </r>
  <r>
    <s v="Husein Augar"/>
    <x v="3"/>
    <s v="White Choc"/>
    <n v="3192"/>
    <n v="72"/>
  </r>
  <r>
    <s v="Ram Mahesh"/>
    <x v="5"/>
    <s v="Manuka Honey Choco"/>
    <n v="9002"/>
    <n v="72"/>
  </r>
  <r>
    <s v="Carla Molina"/>
    <x v="4"/>
    <s v="Milk Bars"/>
    <n v="4760"/>
    <n v="69"/>
  </r>
  <r>
    <s v="Gunar Cockshoot"/>
    <x v="4"/>
    <s v="Manuka Honey Choco"/>
    <n v="2114"/>
    <n v="66"/>
  </r>
  <r>
    <s v="Curtice Advani"/>
    <x v="1"/>
    <s v="Spicy Special Slims"/>
    <n v="497"/>
    <n v="63"/>
  </r>
  <r>
    <s v="Ches Bonnell"/>
    <x v="4"/>
    <s v="50% Dark Bites"/>
    <n v="4606"/>
    <n v="63"/>
  </r>
  <r>
    <s v="Gigi Bohling"/>
    <x v="1"/>
    <s v="Milk Bars"/>
    <n v="6146"/>
    <n v="63"/>
  </r>
  <r>
    <s v="Curtice Advani"/>
    <x v="3"/>
    <s v="70% Dark Bites"/>
    <n v="1638"/>
    <n v="63"/>
  </r>
  <r>
    <s v="Brien Boise"/>
    <x v="0"/>
    <s v="Organic Choco Syrup"/>
    <n v="2268"/>
    <n v="63"/>
  </r>
  <r>
    <s v="Husein Augar"/>
    <x v="0"/>
    <s v="85% Dark Bars"/>
    <n v="4137"/>
    <n v="60"/>
  </r>
  <r>
    <s v="Husein Augar"/>
    <x v="1"/>
    <s v="70% Dark Bites"/>
    <n v="9051"/>
    <n v="57"/>
  </r>
  <r>
    <s v="Curtice Advani"/>
    <x v="0"/>
    <s v="Smooth Sliky Salty"/>
    <n v="2681"/>
    <n v="54"/>
  </r>
  <r>
    <s v="Barr Faughny"/>
    <x v="2"/>
    <s v="Milk Bars"/>
    <n v="252"/>
    <n v="54"/>
  </r>
  <r>
    <s v="Gigi Bohling"/>
    <x v="0"/>
    <s v="Milk Bars"/>
    <n v="7189"/>
    <n v="54"/>
  </r>
  <r>
    <s v="Gunar Cockshoot"/>
    <x v="2"/>
    <s v="Baker's Choco Chips"/>
    <n v="3108"/>
    <n v="54"/>
  </r>
  <r>
    <s v="Barr Faughny"/>
    <x v="5"/>
    <s v="50% Dark Bites"/>
    <n v="1057"/>
    <n v="54"/>
  </r>
  <r>
    <s v="Ches Bonnell"/>
    <x v="5"/>
    <s v="70% Dark Bites"/>
    <n v="6454"/>
    <n v="54"/>
  </r>
  <r>
    <s v="Barr Faughny"/>
    <x v="0"/>
    <s v="Milk Bars"/>
    <n v="56"/>
    <n v="51"/>
  </r>
  <r>
    <s v="Gigi Bohling"/>
    <x v="3"/>
    <s v="Baker's Choco Chips"/>
    <n v="5236"/>
    <n v="51"/>
  </r>
  <r>
    <s v="Ram Mahesh"/>
    <x v="0"/>
    <s v="85% Dark Bars"/>
    <n v="623"/>
    <n v="51"/>
  </r>
  <r>
    <s v="Gunar Cockshoot"/>
    <x v="3"/>
    <s v="Manuka Honey Choco"/>
    <n v="3640"/>
    <n v="51"/>
  </r>
  <r>
    <s v="Gigi Bohling"/>
    <x v="5"/>
    <s v="Smooth Sliky Salty"/>
    <n v="182"/>
    <n v="48"/>
  </r>
  <r>
    <s v="Ches Bonnell"/>
    <x v="2"/>
    <s v="Peanut Butter Cubes"/>
    <n v="2226"/>
    <n v="48"/>
  </r>
  <r>
    <s v="Ram Mahesh"/>
    <x v="2"/>
    <s v="Baker's Choco Chips"/>
    <n v="6748"/>
    <n v="48"/>
  </r>
  <r>
    <s v="Curtice Advani"/>
    <x v="2"/>
    <s v="Almond Choco"/>
    <n v="525"/>
    <n v="48"/>
  </r>
  <r>
    <s v="Ches Bonnell"/>
    <x v="5"/>
    <s v="Peanut Butter Cubes"/>
    <n v="6391"/>
    <n v="48"/>
  </r>
  <r>
    <s v="Barr Faughny"/>
    <x v="1"/>
    <s v="Eclairs"/>
    <n v="189"/>
    <n v="48"/>
  </r>
  <r>
    <s v="Ram Mahesh"/>
    <x v="4"/>
    <s v="85% Dark Bars"/>
    <n v="1638"/>
    <n v="48"/>
  </r>
  <r>
    <s v="Brien Boise"/>
    <x v="5"/>
    <s v="Baker's Choco Chips"/>
    <n v="6279"/>
    <n v="45"/>
  </r>
  <r>
    <s v="Ram Mahesh"/>
    <x v="0"/>
    <s v="Manuka Honey Choco"/>
    <n v="2541"/>
    <n v="45"/>
  </r>
  <r>
    <s v="Husein Augar"/>
    <x v="5"/>
    <s v="Caramel Stuffed Bars"/>
    <n v="2919"/>
    <n v="45"/>
  </r>
  <r>
    <s v="Gigi Bohling"/>
    <x v="0"/>
    <s v="White Choc"/>
    <n v="7483"/>
    <n v="45"/>
  </r>
  <r>
    <s v="Ches Bonnell"/>
    <x v="1"/>
    <s v="After Nines"/>
    <n v="8435"/>
    <n v="42"/>
  </r>
  <r>
    <s v="Gunar Cockshoot"/>
    <x v="2"/>
    <s v="White Choc"/>
    <n v="6300"/>
    <n v="42"/>
  </r>
  <r>
    <s v="Ram Mahesh"/>
    <x v="3"/>
    <s v="Raspberry Choco"/>
    <n v="5775"/>
    <n v="42"/>
  </r>
  <r>
    <s v="Barr Faughny"/>
    <x v="5"/>
    <s v="Raspberry Choco"/>
    <n v="2863"/>
    <n v="42"/>
  </r>
  <r>
    <s v="Gigi Bohling"/>
    <x v="1"/>
    <s v="Mint Chip Choco"/>
    <n v="16184"/>
    <n v="39"/>
  </r>
  <r>
    <s v="Carla Molina"/>
    <x v="2"/>
    <s v="Eclairs"/>
    <n v="1463"/>
    <n v="39"/>
  </r>
  <r>
    <s v="Gunar Cockshoot"/>
    <x v="1"/>
    <s v="White Choc"/>
    <n v="3339"/>
    <n v="39"/>
  </r>
  <r>
    <s v="Ches Bonnell"/>
    <x v="2"/>
    <s v="Eclairs"/>
    <n v="7777"/>
    <n v="39"/>
  </r>
  <r>
    <s v="Ram Mahesh"/>
    <x v="0"/>
    <s v="Smooth Sliky Salty"/>
    <n v="1988"/>
    <n v="39"/>
  </r>
  <r>
    <s v="Gunar Cockshoot"/>
    <x v="1"/>
    <s v="Mint Chip Choco"/>
    <n v="9198"/>
    <n v="36"/>
  </r>
  <r>
    <s v="Curtice Advani"/>
    <x v="0"/>
    <s v="Spicy Special Slims"/>
    <n v="7322"/>
    <n v="36"/>
  </r>
  <r>
    <s v="Barr Faughny"/>
    <x v="3"/>
    <s v="Raspberry Choco"/>
    <n v="4802"/>
    <n v="36"/>
  </r>
  <r>
    <s v="Ram Mahesh"/>
    <x v="1"/>
    <s v="Almond Choco"/>
    <n v="217"/>
    <n v="36"/>
  </r>
  <r>
    <s v="Barr Faughny"/>
    <x v="3"/>
    <s v="Fruit &amp; Nut Bars"/>
    <n v="630"/>
    <n v="36"/>
  </r>
  <r>
    <s v="Oby Sorrel"/>
    <x v="5"/>
    <s v="Fruit &amp; Nut Bars"/>
    <n v="4683"/>
    <n v="30"/>
  </r>
  <r>
    <s v="Ram Mahesh"/>
    <x v="1"/>
    <s v="White Choc"/>
    <n v="5439"/>
    <n v="30"/>
  </r>
  <r>
    <s v="Brien Boise"/>
    <x v="5"/>
    <s v="Raspberry Choco"/>
    <n v="9709"/>
    <n v="30"/>
  </r>
  <r>
    <s v="Oby Sorrel"/>
    <x v="3"/>
    <s v="Peanut Butter Cubes"/>
    <n v="12950"/>
    <n v="30"/>
  </r>
  <r>
    <s v="Curtice Advani"/>
    <x v="1"/>
    <s v="Milk Bars"/>
    <n v="4319"/>
    <n v="30"/>
  </r>
  <r>
    <s v="Ram Mahesh"/>
    <x v="3"/>
    <s v="Organic Choco Syrup"/>
    <n v="6370"/>
    <n v="30"/>
  </r>
  <r>
    <s v="Curtice Advani"/>
    <x v="3"/>
    <s v="Eclairs"/>
    <n v="6048"/>
    <n v="27"/>
  </r>
  <r>
    <s v="Husein Augar"/>
    <x v="2"/>
    <s v="Spicy Special Slims"/>
    <n v="6832"/>
    <n v="27"/>
  </r>
  <r>
    <s v="Ches Bonnell"/>
    <x v="4"/>
    <s v="Mint Chip Choco"/>
    <n v="2135"/>
    <n v="27"/>
  </r>
  <r>
    <s v="Brien Boise"/>
    <x v="3"/>
    <s v="Baker's Choco Chips"/>
    <n v="1561"/>
    <n v="27"/>
  </r>
  <r>
    <s v="Oby Sorrel"/>
    <x v="5"/>
    <s v="Caramel Stuffed Bars"/>
    <n v="3059"/>
    <n v="27"/>
  </r>
  <r>
    <s v="Brien Boise"/>
    <x v="3"/>
    <s v="Drinking Coco"/>
    <n v="9660"/>
    <n v="27"/>
  </r>
  <r>
    <s v="Ches Bonnell"/>
    <x v="2"/>
    <s v="Raspberry Choco"/>
    <n v="3829"/>
    <n v="24"/>
  </r>
  <r>
    <s v="Oby Sorrel"/>
    <x v="2"/>
    <s v="After Nines"/>
    <n v="4053"/>
    <n v="24"/>
  </r>
  <r>
    <s v="Gigi Bohling"/>
    <x v="2"/>
    <s v="Organic Choco Syrup"/>
    <n v="6986"/>
    <n v="21"/>
  </r>
  <r>
    <s v="Gigi Bohling"/>
    <x v="0"/>
    <s v="Choco Coated Almonds"/>
    <n v="5075"/>
    <n v="21"/>
  </r>
  <r>
    <s v="Ram Mahesh"/>
    <x v="5"/>
    <s v="99% Dark &amp; Pure"/>
    <n v="7693"/>
    <n v="21"/>
  </r>
  <r>
    <s v="Barr Faughny"/>
    <x v="1"/>
    <s v="Mint Chip Choco"/>
    <n v="11417"/>
    <n v="21"/>
  </r>
  <r>
    <s v="Ches Bonnell"/>
    <x v="4"/>
    <s v="Organic Choco Syrup"/>
    <n v="2478"/>
    <n v="21"/>
  </r>
  <r>
    <s v="Carla Molina"/>
    <x v="0"/>
    <s v="White Choc"/>
    <n v="154"/>
    <n v="21"/>
  </r>
  <r>
    <s v="Gigi Bohling"/>
    <x v="5"/>
    <s v="White Choc"/>
    <n v="8813"/>
    <n v="21"/>
  </r>
  <r>
    <s v="Barr Faughny"/>
    <x v="5"/>
    <s v="99% Dark &amp; Pure"/>
    <n v="238"/>
    <n v="18"/>
  </r>
  <r>
    <s v="Gunar Cockshoot"/>
    <x v="1"/>
    <s v="99% Dark &amp; Pure"/>
    <n v="1281"/>
    <n v="18"/>
  </r>
  <r>
    <s v="Gunar Cockshoot"/>
    <x v="2"/>
    <s v="Orange Choco"/>
    <n v="2583"/>
    <n v="18"/>
  </r>
  <r>
    <s v="Gigi Bohling"/>
    <x v="1"/>
    <s v="Fruit &amp; Nut Bars"/>
    <n v="6314"/>
    <n v="15"/>
  </r>
  <r>
    <s v="Barr Faughny"/>
    <x v="4"/>
    <s v="99% Dark &amp; Pure"/>
    <n v="553"/>
    <n v="15"/>
  </r>
  <r>
    <s v="Curtice Advani"/>
    <x v="2"/>
    <s v="Raspberry Choco"/>
    <n v="1442"/>
    <n v="15"/>
  </r>
  <r>
    <s v="Gigi Bohling"/>
    <x v="4"/>
    <s v="Drinking Coco"/>
    <n v="2415"/>
    <n v="15"/>
  </r>
  <r>
    <s v="Gigi Bohling"/>
    <x v="5"/>
    <s v="50% Dark Bites"/>
    <n v="4991"/>
    <n v="12"/>
  </r>
  <r>
    <s v="Ram Mahesh"/>
    <x v="3"/>
    <s v="After Nines"/>
    <n v="5817"/>
    <n v="12"/>
  </r>
  <r>
    <s v="Curtice Advani"/>
    <x v="1"/>
    <s v="Choco Coated Almonds"/>
    <n v="6118"/>
    <n v="9"/>
  </r>
  <r>
    <s v="Husein Augar"/>
    <x v="0"/>
    <s v="Eclairs"/>
    <n v="2408"/>
    <n v="9"/>
  </r>
  <r>
    <s v="Carla Molina"/>
    <x v="5"/>
    <s v="Spicy Special Slims"/>
    <n v="2933"/>
    <n v="9"/>
  </r>
  <r>
    <s v="Gigi Bohling"/>
    <x v="4"/>
    <s v="Almond Choco"/>
    <n v="2744"/>
    <n v="9"/>
  </r>
  <r>
    <s v="Oby Sorrel"/>
    <x v="2"/>
    <s v="Baker's Choco Chips"/>
    <n v="4991"/>
    <n v="9"/>
  </r>
  <r>
    <s v="Curtice Advani"/>
    <x v="0"/>
    <s v="Mint Chip Choco"/>
    <n v="938"/>
    <n v="6"/>
  </r>
  <r>
    <s v="Oby Sorrel"/>
    <x v="4"/>
    <s v="Raspberry Choco"/>
    <n v="2562"/>
    <n v="6"/>
  </r>
  <r>
    <s v="Curtice Advani"/>
    <x v="5"/>
    <s v="Baker's Choco Chips"/>
    <n v="6818"/>
    <n v="6"/>
  </r>
  <r>
    <s v="Barr Faughny"/>
    <x v="0"/>
    <s v="Almond Choco"/>
    <n v="3549"/>
    <n v="3"/>
  </r>
  <r>
    <s v="Carla Molina"/>
    <x v="0"/>
    <s v="After Nines"/>
    <n v="5915"/>
    <n v="3"/>
  </r>
  <r>
    <s v="Gigi Bohling"/>
    <x v="1"/>
    <s v="Drinking Coco"/>
    <n v="6111"/>
    <n v="3"/>
  </r>
  <r>
    <s v="Curtice Advani"/>
    <x v="3"/>
    <s v="85% Dark Bars"/>
    <n v="2989"/>
    <n v="3"/>
  </r>
  <r>
    <s v="Ches Bonnell"/>
    <x v="5"/>
    <s v="Baker's Choco Chips"/>
    <n v="5306"/>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2FFA24-2DB2-4982-A3FB-275596DF35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showAll="0" sortType="descending">
      <items count="7">
        <item x="0"/>
        <item x="1"/>
        <item x="2"/>
        <item x="5"/>
        <item x="3"/>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s>
  <rowFields count="1">
    <field x="1"/>
  </rowFields>
  <rowItems count="7">
    <i>
      <x v="2"/>
    </i>
    <i>
      <x v="1"/>
    </i>
    <i>
      <x v="3"/>
    </i>
    <i>
      <x v="5"/>
    </i>
    <i>
      <x v="4"/>
    </i>
    <i>
      <x/>
    </i>
    <i t="grand">
      <x/>
    </i>
  </rowItems>
  <colItems count="1">
    <i/>
  </colItems>
  <dataFields count="1">
    <dataField name="Sum of Amount" fld="3"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B436DF-DED7-4EB7-B4E4-53B360DFAFB4}" name="PivotTable3" cacheId="5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B8" firstHeaderRow="1" firstDataRow="1" firstDataCol="1"/>
  <pivotFields count="2">
    <pivotField axis="axisRow" allDrilled="1" subtotalTop="0"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18"/>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32">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op 5 Products Per Unit!$A$1:$E$301">
        <x15:activeTabTopLevelEntity name="[Range]"/>
      </x15:pivotTableUISettings>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D7F553-A95D-4DFA-BCBD-551F71458F2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40B21A-50EF-4873-A62D-0DE77F819298}" name="PivotTable16"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P25" firstHeaderRow="1" firstDataRow="1" firstDataCol="1"/>
  <pivotFields count="2">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3!$A$1:$F$301">
        <x15:activeTabTopLevelEntity name="[Range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E843A6-4E33-4ADA-A671-07EE5E378F55}" name="PivotTable1"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4:L27"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13"/>
    </i>
    <i>
      <x v="2"/>
    </i>
    <i>
      <x v="11"/>
    </i>
    <i>
      <x v="14"/>
    </i>
    <i>
      <x v="19"/>
    </i>
    <i>
      <x v="9"/>
    </i>
    <i>
      <x v="8"/>
    </i>
    <i>
      <x v="18"/>
    </i>
    <i>
      <x v="7"/>
    </i>
    <i>
      <x/>
    </i>
    <i>
      <x v="3"/>
    </i>
    <i>
      <x v="12"/>
    </i>
    <i>
      <x v="4"/>
    </i>
    <i>
      <x v="10"/>
    </i>
    <i>
      <x v="1"/>
    </i>
    <i>
      <x v="16"/>
    </i>
    <i>
      <x v="17"/>
    </i>
    <i>
      <x v="21"/>
    </i>
    <i>
      <x v="5"/>
    </i>
    <i>
      <x v="15"/>
    </i>
    <i>
      <x v="20"/>
    </i>
    <i>
      <x v="6"/>
    </i>
    <i t="grand">
      <x/>
    </i>
  </rowItems>
  <colFields count="1">
    <field x="-2"/>
  </colFields>
  <colItems count="3">
    <i>
      <x/>
    </i>
    <i i="1">
      <x v="1"/>
    </i>
    <i i="2">
      <x v="2"/>
    </i>
  </colItems>
  <dataFields count="3">
    <dataField name="Sum of Amount" fld="1" baseField="0" baseItem="0"/>
    <dataField fld="2" subtotal="count" baseField="0" baseItem="0"/>
    <dataField fld="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 3].[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duct to Reject!$A$1:$F$301">
        <x15:activeTabTopLevelEntity name="[Range 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CE3B1109-CADA-4E04-964E-31A0FF4C341D}" sourceName="[Range 3].[Geography]">
  <pivotTables>
    <pivotTable tabId="16" name="PivotTable1"/>
  </pivotTables>
  <data>
    <olap pivotCacheId="1113247302">
      <levels count="2">
        <level uniqueName="[Range 3].[Geography].[(All)]" sourceCaption="(All)" count="0"/>
        <level uniqueName="[Range 3].[Geography].[Geography]" sourceCaption="Geography" count="6">
          <ranges>
            <range startItem="0">
              <i n="[Range 3].[Geography].&amp;[Australia]" c="Australia"/>
              <i n="[Range 3].[Geography].&amp;[Canada]" c="Canada"/>
              <i n="[Range 3].[Geography].&amp;[India]" c="India"/>
              <i n="[Range 3].[Geography].&amp;[New Zealand]" c="New Zealand"/>
              <i n="[Range 3].[Geography].&amp;[UK]" c="UK"/>
              <i n="[Range 3].[Geography].&amp;[USA]" c="USA"/>
            </range>
          </ranges>
        </level>
      </levels>
      <selections count="1">
        <selection n="[Range 3].[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1ED4B808-4C32-4CD3-97A4-7C0AB6398D63}"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M16" zoomScale="145" zoomScaleNormal="145" workbookViewId="0">
      <selection activeCell="C11" sqref="C11:G3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N11" s="9" t="s">
        <v>43</v>
      </c>
      <c r="O11" s="2"/>
      <c r="Y11" t="s">
        <v>0</v>
      </c>
      <c r="Z11" t="s">
        <v>51</v>
      </c>
    </row>
    <row r="12" spans="1:26" x14ac:dyDescent="0.3">
      <c r="C12" t="s">
        <v>40</v>
      </c>
      <c r="D12" t="s">
        <v>37</v>
      </c>
      <c r="E12" t="s">
        <v>30</v>
      </c>
      <c r="F12" s="4">
        <v>1624</v>
      </c>
      <c r="G12" s="5">
        <v>114</v>
      </c>
      <c r="N12" s="7">
        <v>1</v>
      </c>
      <c r="O12" s="8" t="s">
        <v>44</v>
      </c>
      <c r="Y12" t="s">
        <v>13</v>
      </c>
      <c r="Z12" s="11">
        <v>9.33</v>
      </c>
    </row>
    <row r="13" spans="1:26" x14ac:dyDescent="0.3">
      <c r="C13" t="s">
        <v>8</v>
      </c>
      <c r="D13" t="s">
        <v>35</v>
      </c>
      <c r="E13" t="s">
        <v>32</v>
      </c>
      <c r="F13" s="4">
        <v>6706</v>
      </c>
      <c r="G13" s="5">
        <v>459</v>
      </c>
      <c r="N13" s="7">
        <v>2</v>
      </c>
      <c r="O13" s="8" t="s">
        <v>53</v>
      </c>
      <c r="Y13" t="s">
        <v>14</v>
      </c>
      <c r="Z13" s="11">
        <v>11.7</v>
      </c>
    </row>
    <row r="14" spans="1:26" x14ac:dyDescent="0.3">
      <c r="C14" t="s">
        <v>9</v>
      </c>
      <c r="D14" t="s">
        <v>35</v>
      </c>
      <c r="E14" t="s">
        <v>4</v>
      </c>
      <c r="F14" s="4">
        <v>959</v>
      </c>
      <c r="G14" s="5">
        <v>147</v>
      </c>
      <c r="N14" s="7">
        <v>3</v>
      </c>
      <c r="O14" s="8" t="s">
        <v>45</v>
      </c>
      <c r="Y14" t="s">
        <v>4</v>
      </c>
      <c r="Z14" s="11">
        <v>11.88</v>
      </c>
    </row>
    <row r="15" spans="1:26" x14ac:dyDescent="0.3">
      <c r="C15" t="s">
        <v>41</v>
      </c>
      <c r="D15" t="s">
        <v>36</v>
      </c>
      <c r="E15" t="s">
        <v>18</v>
      </c>
      <c r="F15" s="4">
        <v>9632</v>
      </c>
      <c r="G15" s="5">
        <v>288</v>
      </c>
      <c r="N15" s="7">
        <v>4</v>
      </c>
      <c r="O15" s="8" t="s">
        <v>46</v>
      </c>
      <c r="Y15" t="s">
        <v>15</v>
      </c>
      <c r="Z15" s="11">
        <v>11.73</v>
      </c>
    </row>
    <row r="16" spans="1:26" x14ac:dyDescent="0.3">
      <c r="C16" t="s">
        <v>6</v>
      </c>
      <c r="D16" t="s">
        <v>39</v>
      </c>
      <c r="E16" t="s">
        <v>25</v>
      </c>
      <c r="F16" s="4">
        <v>2100</v>
      </c>
      <c r="G16" s="5">
        <v>414</v>
      </c>
      <c r="N16" s="7">
        <v>5</v>
      </c>
      <c r="O16" s="8" t="s">
        <v>54</v>
      </c>
      <c r="Y16" t="s">
        <v>16</v>
      </c>
      <c r="Z16" s="11">
        <v>8.7899999999999991</v>
      </c>
    </row>
    <row r="17" spans="3:26" x14ac:dyDescent="0.3">
      <c r="C17" t="s">
        <v>40</v>
      </c>
      <c r="D17" t="s">
        <v>35</v>
      </c>
      <c r="E17" t="s">
        <v>33</v>
      </c>
      <c r="F17" s="4">
        <v>8869</v>
      </c>
      <c r="G17" s="5">
        <v>432</v>
      </c>
      <c r="N17" s="7">
        <v>6</v>
      </c>
      <c r="O17" s="8" t="s">
        <v>55</v>
      </c>
      <c r="Y17" t="s">
        <v>17</v>
      </c>
      <c r="Z17" s="11">
        <v>3.11</v>
      </c>
    </row>
    <row r="18" spans="3:26" x14ac:dyDescent="0.3">
      <c r="C18" t="s">
        <v>6</v>
      </c>
      <c r="D18" t="s">
        <v>38</v>
      </c>
      <c r="E18" t="s">
        <v>31</v>
      </c>
      <c r="F18" s="4">
        <v>2681</v>
      </c>
      <c r="G18" s="5">
        <v>54</v>
      </c>
      <c r="N18" s="7">
        <v>7</v>
      </c>
      <c r="O18" s="8" t="s">
        <v>49</v>
      </c>
      <c r="Y18" t="s">
        <v>18</v>
      </c>
      <c r="Z18" s="11">
        <v>6.47</v>
      </c>
    </row>
    <row r="19" spans="3:26" x14ac:dyDescent="0.3">
      <c r="C19" t="s">
        <v>8</v>
      </c>
      <c r="D19" t="s">
        <v>35</v>
      </c>
      <c r="E19" t="s">
        <v>22</v>
      </c>
      <c r="F19" s="4">
        <v>5012</v>
      </c>
      <c r="G19" s="5">
        <v>210</v>
      </c>
      <c r="N19" s="7">
        <v>8</v>
      </c>
      <c r="O19" s="8" t="s">
        <v>52</v>
      </c>
      <c r="Y19" t="s">
        <v>19</v>
      </c>
      <c r="Z19" s="11">
        <v>7.64</v>
      </c>
    </row>
    <row r="20" spans="3:26" x14ac:dyDescent="0.3">
      <c r="C20" t="s">
        <v>7</v>
      </c>
      <c r="D20" t="s">
        <v>38</v>
      </c>
      <c r="E20" t="s">
        <v>14</v>
      </c>
      <c r="F20" s="4">
        <v>1281</v>
      </c>
      <c r="G20" s="5">
        <v>75</v>
      </c>
      <c r="N20" s="7">
        <v>9</v>
      </c>
      <c r="O20" s="8" t="s">
        <v>47</v>
      </c>
      <c r="Y20" t="s">
        <v>20</v>
      </c>
      <c r="Z20" s="11">
        <v>10.62</v>
      </c>
    </row>
    <row r="21" spans="3:26" x14ac:dyDescent="0.3">
      <c r="C21" t="s">
        <v>5</v>
      </c>
      <c r="D21" t="s">
        <v>37</v>
      </c>
      <c r="E21" t="s">
        <v>14</v>
      </c>
      <c r="F21" s="4">
        <v>4991</v>
      </c>
      <c r="G21" s="5">
        <v>12</v>
      </c>
      <c r="N21" s="7">
        <v>10</v>
      </c>
      <c r="O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2117D-A6C4-4468-ADDD-74108DDDBBB9}">
  <dimension ref="B4:F10"/>
  <sheetViews>
    <sheetView workbookViewId="0">
      <selection activeCell="E4" sqref="E4"/>
    </sheetView>
  </sheetViews>
  <sheetFormatPr defaultRowHeight="14.4" x14ac:dyDescent="0.3"/>
  <cols>
    <col min="2" max="2" width="18.44140625" bestFit="1" customWidth="1"/>
    <col min="3" max="3" width="13.6640625" bestFit="1" customWidth="1"/>
    <col min="5" max="5" width="15.88671875" bestFit="1" customWidth="1"/>
  </cols>
  <sheetData>
    <row r="4" spans="2:6" x14ac:dyDescent="0.3">
      <c r="B4" s="6" t="s">
        <v>56</v>
      </c>
      <c r="C4" s="12">
        <f>SUM(Data!F12:F311)</f>
        <v>1240869</v>
      </c>
      <c r="E4" s="6" t="s">
        <v>57</v>
      </c>
      <c r="F4" s="5">
        <f>SUM(Data!G12:G311)</f>
        <v>45660</v>
      </c>
    </row>
    <row r="5" spans="2:6" x14ac:dyDescent="0.3">
      <c r="B5" s="6" t="s">
        <v>58</v>
      </c>
      <c r="C5" s="12">
        <f>AVERAGE(Data!F12:F311)</f>
        <v>4136.2299999999996</v>
      </c>
    </row>
    <row r="6" spans="2:6" x14ac:dyDescent="0.3">
      <c r="B6" s="6" t="s">
        <v>59</v>
      </c>
      <c r="C6" s="12">
        <f>MAX(Data!F12:F311)</f>
        <v>16184</v>
      </c>
    </row>
    <row r="7" spans="2:6" x14ac:dyDescent="0.3">
      <c r="B7" s="6" t="s">
        <v>60</v>
      </c>
      <c r="C7" s="13">
        <f>MIN(Data!F12:F311)</f>
        <v>0</v>
      </c>
    </row>
    <row r="8" spans="2:6" x14ac:dyDescent="0.3">
      <c r="B8" s="6" t="s">
        <v>61</v>
      </c>
      <c r="C8" s="13">
        <f>MEDIAN(Data!F12:F311)</f>
        <v>3437</v>
      </c>
    </row>
    <row r="9" spans="2:6" x14ac:dyDescent="0.3">
      <c r="B9" s="6" t="s">
        <v>62</v>
      </c>
      <c r="C9">
        <f>_xlfn.QUARTILE.EXC(Data!F12:F311,1)</f>
        <v>1652</v>
      </c>
    </row>
    <row r="10" spans="2:6" x14ac:dyDescent="0.3">
      <c r="B10" s="6" t="s">
        <v>63</v>
      </c>
      <c r="C10">
        <f>_xlfn.QUARTILE.EXC(Data!F12:F311,3)</f>
        <v>6245.75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97118-4E0E-452C-8607-60AD1386EBEF}">
  <dimension ref="A1:Q301"/>
  <sheetViews>
    <sheetView showGridLines="0" topLeftCell="A242" zoomScale="102" zoomScaleNormal="102" workbookViewId="0">
      <selection sqref="A1:E301"/>
    </sheetView>
  </sheetViews>
  <sheetFormatPr defaultRowHeight="14.4" x14ac:dyDescent="0.3"/>
  <sheetData>
    <row r="1" spans="1:17" x14ac:dyDescent="0.3">
      <c r="A1" s="6" t="s">
        <v>11</v>
      </c>
      <c r="B1" s="6" t="s">
        <v>12</v>
      </c>
      <c r="C1" s="6" t="s">
        <v>0</v>
      </c>
      <c r="D1" s="10" t="s">
        <v>1</v>
      </c>
      <c r="E1" s="10" t="s">
        <v>50</v>
      </c>
    </row>
    <row r="2" spans="1:17" x14ac:dyDescent="0.3">
      <c r="A2" t="s">
        <v>10</v>
      </c>
      <c r="B2" t="s">
        <v>38</v>
      </c>
      <c r="C2" t="s">
        <v>14</v>
      </c>
      <c r="D2" s="4">
        <v>5586</v>
      </c>
      <c r="E2" s="5">
        <v>525</v>
      </c>
    </row>
    <row r="3" spans="1:17" ht="18" x14ac:dyDescent="0.35">
      <c r="A3" t="s">
        <v>2</v>
      </c>
      <c r="B3" t="s">
        <v>36</v>
      </c>
      <c r="C3" t="s">
        <v>27</v>
      </c>
      <c r="D3" s="4">
        <v>798</v>
      </c>
      <c r="E3" s="5">
        <v>519</v>
      </c>
      <c r="G3" s="6" t="s">
        <v>64</v>
      </c>
      <c r="H3" s="6"/>
      <c r="I3" s="6"/>
      <c r="J3" s="6"/>
      <c r="K3" s="6"/>
      <c r="L3" s="14"/>
      <c r="M3" s="6"/>
      <c r="N3" s="6"/>
      <c r="O3" s="6"/>
      <c r="P3" s="6"/>
      <c r="Q3" s="6"/>
    </row>
    <row r="4" spans="1:17" x14ac:dyDescent="0.3">
      <c r="A4" t="s">
        <v>8</v>
      </c>
      <c r="B4" t="s">
        <v>38</v>
      </c>
      <c r="C4" t="s">
        <v>13</v>
      </c>
      <c r="D4" s="4">
        <v>819</v>
      </c>
      <c r="E4" s="5">
        <v>510</v>
      </c>
      <c r="G4" s="6" t="s">
        <v>65</v>
      </c>
      <c r="H4" s="6"/>
      <c r="I4" s="6"/>
      <c r="J4" s="6"/>
      <c r="K4" s="6"/>
      <c r="L4" s="6"/>
      <c r="M4" s="6"/>
    </row>
    <row r="5" spans="1:17" x14ac:dyDescent="0.3">
      <c r="A5" t="s">
        <v>3</v>
      </c>
      <c r="B5" t="s">
        <v>34</v>
      </c>
      <c r="C5" t="s">
        <v>32</v>
      </c>
      <c r="D5" s="4">
        <v>7777</v>
      </c>
      <c r="E5" s="5">
        <v>504</v>
      </c>
      <c r="G5" s="6" t="s">
        <v>66</v>
      </c>
      <c r="H5" s="6"/>
      <c r="I5" s="6"/>
      <c r="J5" s="6"/>
      <c r="K5" s="6"/>
      <c r="L5" s="6"/>
      <c r="M5" s="6"/>
      <c r="N5" s="6"/>
      <c r="O5" s="6"/>
      <c r="P5" s="6"/>
    </row>
    <row r="6" spans="1:17" x14ac:dyDescent="0.3">
      <c r="A6" t="s">
        <v>9</v>
      </c>
      <c r="B6" t="s">
        <v>34</v>
      </c>
      <c r="C6" t="s">
        <v>20</v>
      </c>
      <c r="D6" s="4">
        <v>8463</v>
      </c>
      <c r="E6" s="5">
        <v>492</v>
      </c>
    </row>
    <row r="7" spans="1:17" x14ac:dyDescent="0.3">
      <c r="A7" t="s">
        <v>2</v>
      </c>
      <c r="B7" t="s">
        <v>39</v>
      </c>
      <c r="C7" t="s">
        <v>25</v>
      </c>
      <c r="D7" s="4">
        <v>1785</v>
      </c>
      <c r="E7" s="5">
        <v>462</v>
      </c>
    </row>
    <row r="8" spans="1:17" x14ac:dyDescent="0.3">
      <c r="A8" t="s">
        <v>8</v>
      </c>
      <c r="B8" t="s">
        <v>35</v>
      </c>
      <c r="C8" t="s">
        <v>32</v>
      </c>
      <c r="D8" s="4">
        <v>6706</v>
      </c>
      <c r="E8" s="5">
        <v>459</v>
      </c>
    </row>
    <row r="9" spans="1:17" x14ac:dyDescent="0.3">
      <c r="A9" t="s">
        <v>6</v>
      </c>
      <c r="B9" t="s">
        <v>37</v>
      </c>
      <c r="C9" t="s">
        <v>28</v>
      </c>
      <c r="D9" s="4">
        <v>3556</v>
      </c>
      <c r="E9" s="5">
        <v>459</v>
      </c>
    </row>
    <row r="10" spans="1:17" x14ac:dyDescent="0.3">
      <c r="A10" t="s">
        <v>6</v>
      </c>
      <c r="B10" t="s">
        <v>34</v>
      </c>
      <c r="C10" t="s">
        <v>26</v>
      </c>
      <c r="D10" s="4">
        <v>8008</v>
      </c>
      <c r="E10" s="5">
        <v>456</v>
      </c>
    </row>
    <row r="11" spans="1:17" x14ac:dyDescent="0.3">
      <c r="A11" t="s">
        <v>40</v>
      </c>
      <c r="B11" t="s">
        <v>35</v>
      </c>
      <c r="C11" t="s">
        <v>30</v>
      </c>
      <c r="D11" s="4">
        <v>2275</v>
      </c>
      <c r="E11" s="5">
        <v>447</v>
      </c>
    </row>
    <row r="12" spans="1:17" x14ac:dyDescent="0.3">
      <c r="A12" t="s">
        <v>40</v>
      </c>
      <c r="B12" t="s">
        <v>35</v>
      </c>
      <c r="C12" t="s">
        <v>33</v>
      </c>
      <c r="D12" s="4">
        <v>8869</v>
      </c>
      <c r="E12" s="5">
        <v>432</v>
      </c>
    </row>
    <row r="13" spans="1:17" x14ac:dyDescent="0.3">
      <c r="A13" t="s">
        <v>6</v>
      </c>
      <c r="B13" t="s">
        <v>39</v>
      </c>
      <c r="C13" t="s">
        <v>25</v>
      </c>
      <c r="D13" s="4">
        <v>2100</v>
      </c>
      <c r="E13" s="5">
        <v>414</v>
      </c>
    </row>
    <row r="14" spans="1:17" x14ac:dyDescent="0.3">
      <c r="A14" t="s">
        <v>6</v>
      </c>
      <c r="B14" t="s">
        <v>37</v>
      </c>
      <c r="C14" t="s">
        <v>16</v>
      </c>
      <c r="D14" s="4">
        <v>1904</v>
      </c>
      <c r="E14" s="5">
        <v>405</v>
      </c>
    </row>
    <row r="15" spans="1:17" x14ac:dyDescent="0.3">
      <c r="A15" t="s">
        <v>6</v>
      </c>
      <c r="B15" t="s">
        <v>35</v>
      </c>
      <c r="C15" t="s">
        <v>4</v>
      </c>
      <c r="D15" s="4">
        <v>1302</v>
      </c>
      <c r="E15" s="5">
        <v>402</v>
      </c>
    </row>
    <row r="16" spans="1:17" x14ac:dyDescent="0.3">
      <c r="A16" t="s">
        <v>6</v>
      </c>
      <c r="B16" t="s">
        <v>39</v>
      </c>
      <c r="C16" t="s">
        <v>29</v>
      </c>
      <c r="D16" s="4">
        <v>3052</v>
      </c>
      <c r="E16" s="5">
        <v>378</v>
      </c>
    </row>
    <row r="17" spans="1:5" x14ac:dyDescent="0.3">
      <c r="A17" t="s">
        <v>40</v>
      </c>
      <c r="B17" t="s">
        <v>35</v>
      </c>
      <c r="C17" t="s">
        <v>22</v>
      </c>
      <c r="D17" s="4">
        <v>6853</v>
      </c>
      <c r="E17" s="5">
        <v>372</v>
      </c>
    </row>
    <row r="18" spans="1:5" x14ac:dyDescent="0.3">
      <c r="A18" t="s">
        <v>7</v>
      </c>
      <c r="B18" t="s">
        <v>34</v>
      </c>
      <c r="C18" t="s">
        <v>14</v>
      </c>
      <c r="D18" s="4">
        <v>1932</v>
      </c>
      <c r="E18" s="5">
        <v>369</v>
      </c>
    </row>
    <row r="19" spans="1:5" x14ac:dyDescent="0.3">
      <c r="A19" t="s">
        <v>6</v>
      </c>
      <c r="B19" t="s">
        <v>34</v>
      </c>
      <c r="C19" t="s">
        <v>30</v>
      </c>
      <c r="D19" s="4">
        <v>3402</v>
      </c>
      <c r="E19" s="5">
        <v>366</v>
      </c>
    </row>
    <row r="20" spans="1:5" x14ac:dyDescent="0.3">
      <c r="A20" t="s">
        <v>3</v>
      </c>
      <c r="B20" t="s">
        <v>37</v>
      </c>
      <c r="C20" t="s">
        <v>4</v>
      </c>
      <c r="D20" s="4">
        <v>938</v>
      </c>
      <c r="E20" s="5">
        <v>366</v>
      </c>
    </row>
    <row r="21" spans="1:5" x14ac:dyDescent="0.3">
      <c r="A21" t="s">
        <v>8</v>
      </c>
      <c r="B21" t="s">
        <v>35</v>
      </c>
      <c r="C21" t="s">
        <v>20</v>
      </c>
      <c r="D21" s="4">
        <v>2702</v>
      </c>
      <c r="E21" s="5">
        <v>363</v>
      </c>
    </row>
    <row r="22" spans="1:5" x14ac:dyDescent="0.3">
      <c r="A22" t="s">
        <v>5</v>
      </c>
      <c r="B22" t="s">
        <v>35</v>
      </c>
      <c r="C22" t="s">
        <v>29</v>
      </c>
      <c r="D22" s="4">
        <v>4480</v>
      </c>
      <c r="E22" s="5">
        <v>357</v>
      </c>
    </row>
    <row r="23" spans="1:5" x14ac:dyDescent="0.3">
      <c r="A23" t="s">
        <v>5</v>
      </c>
      <c r="B23" t="s">
        <v>36</v>
      </c>
      <c r="C23" t="s">
        <v>17</v>
      </c>
      <c r="D23" s="4">
        <v>3339</v>
      </c>
      <c r="E23" s="5">
        <v>348</v>
      </c>
    </row>
    <row r="24" spans="1:5" x14ac:dyDescent="0.3">
      <c r="A24" t="s">
        <v>2</v>
      </c>
      <c r="B24" t="s">
        <v>38</v>
      </c>
      <c r="C24" t="s">
        <v>31</v>
      </c>
      <c r="D24" s="4">
        <v>4326</v>
      </c>
      <c r="E24" s="5">
        <v>348</v>
      </c>
    </row>
    <row r="25" spans="1:5" x14ac:dyDescent="0.3">
      <c r="A25" t="s">
        <v>10</v>
      </c>
      <c r="B25" t="s">
        <v>36</v>
      </c>
      <c r="C25" t="s">
        <v>29</v>
      </c>
      <c r="D25" s="4">
        <v>2471</v>
      </c>
      <c r="E25" s="5">
        <v>342</v>
      </c>
    </row>
    <row r="26" spans="1:5" x14ac:dyDescent="0.3">
      <c r="A26" t="s">
        <v>5</v>
      </c>
      <c r="B26" t="s">
        <v>34</v>
      </c>
      <c r="C26" t="s">
        <v>20</v>
      </c>
      <c r="D26" s="4">
        <v>15610</v>
      </c>
      <c r="E26" s="5">
        <v>339</v>
      </c>
    </row>
    <row r="27" spans="1:5" x14ac:dyDescent="0.3">
      <c r="A27" t="s">
        <v>7</v>
      </c>
      <c r="B27" t="s">
        <v>37</v>
      </c>
      <c r="C27" t="s">
        <v>16</v>
      </c>
      <c r="D27" s="4">
        <v>4487</v>
      </c>
      <c r="E27" s="5">
        <v>333</v>
      </c>
    </row>
    <row r="28" spans="1:5" x14ac:dyDescent="0.3">
      <c r="A28" t="s">
        <v>3</v>
      </c>
      <c r="B28" t="s">
        <v>37</v>
      </c>
      <c r="C28" t="s">
        <v>28</v>
      </c>
      <c r="D28" s="4">
        <v>7308</v>
      </c>
      <c r="E28" s="5">
        <v>327</v>
      </c>
    </row>
    <row r="29" spans="1:5" x14ac:dyDescent="0.3">
      <c r="A29" t="s">
        <v>3</v>
      </c>
      <c r="B29" t="s">
        <v>37</v>
      </c>
      <c r="C29" t="s">
        <v>29</v>
      </c>
      <c r="D29" s="4">
        <v>4592</v>
      </c>
      <c r="E29" s="5">
        <v>324</v>
      </c>
    </row>
    <row r="30" spans="1:5" x14ac:dyDescent="0.3">
      <c r="A30" t="s">
        <v>3</v>
      </c>
      <c r="B30" t="s">
        <v>34</v>
      </c>
      <c r="C30" t="s">
        <v>28</v>
      </c>
      <c r="D30" s="4">
        <v>3689</v>
      </c>
      <c r="E30" s="5">
        <v>312</v>
      </c>
    </row>
    <row r="31" spans="1:5" x14ac:dyDescent="0.3">
      <c r="A31" t="s">
        <v>7</v>
      </c>
      <c r="B31" t="s">
        <v>38</v>
      </c>
      <c r="C31" t="s">
        <v>30</v>
      </c>
      <c r="D31" s="4">
        <v>10129</v>
      </c>
      <c r="E31" s="5">
        <v>312</v>
      </c>
    </row>
    <row r="32" spans="1:5" x14ac:dyDescent="0.3">
      <c r="A32" t="s">
        <v>41</v>
      </c>
      <c r="B32" t="s">
        <v>36</v>
      </c>
      <c r="C32" t="s">
        <v>28</v>
      </c>
      <c r="D32" s="4">
        <v>854</v>
      </c>
      <c r="E32" s="5">
        <v>309</v>
      </c>
    </row>
    <row r="33" spans="1:5" x14ac:dyDescent="0.3">
      <c r="A33" t="s">
        <v>3</v>
      </c>
      <c r="B33" t="s">
        <v>35</v>
      </c>
      <c r="C33" t="s">
        <v>33</v>
      </c>
      <c r="D33" s="4">
        <v>819</v>
      </c>
      <c r="E33" s="5">
        <v>306</v>
      </c>
    </row>
    <row r="34" spans="1:5" x14ac:dyDescent="0.3">
      <c r="A34" t="s">
        <v>9</v>
      </c>
      <c r="B34" t="s">
        <v>39</v>
      </c>
      <c r="C34" t="s">
        <v>24</v>
      </c>
      <c r="D34" s="4">
        <v>3920</v>
      </c>
      <c r="E34" s="5">
        <v>306</v>
      </c>
    </row>
    <row r="35" spans="1:5" x14ac:dyDescent="0.3">
      <c r="A35" t="s">
        <v>40</v>
      </c>
      <c r="B35" t="s">
        <v>36</v>
      </c>
      <c r="C35" t="s">
        <v>27</v>
      </c>
      <c r="D35" s="4">
        <v>3164</v>
      </c>
      <c r="E35" s="5">
        <v>306</v>
      </c>
    </row>
    <row r="36" spans="1:5" x14ac:dyDescent="0.3">
      <c r="A36" t="s">
        <v>10</v>
      </c>
      <c r="B36" t="s">
        <v>36</v>
      </c>
      <c r="C36" t="s">
        <v>32</v>
      </c>
      <c r="D36" s="4">
        <v>6657</v>
      </c>
      <c r="E36" s="5">
        <v>303</v>
      </c>
    </row>
    <row r="37" spans="1:5" x14ac:dyDescent="0.3">
      <c r="A37" t="s">
        <v>2</v>
      </c>
      <c r="B37" t="s">
        <v>35</v>
      </c>
      <c r="C37" t="s">
        <v>17</v>
      </c>
      <c r="D37" s="4">
        <v>1589</v>
      </c>
      <c r="E37" s="5">
        <v>303</v>
      </c>
    </row>
    <row r="38" spans="1:5" x14ac:dyDescent="0.3">
      <c r="A38" t="s">
        <v>3</v>
      </c>
      <c r="B38" t="s">
        <v>38</v>
      </c>
      <c r="C38" t="s">
        <v>26</v>
      </c>
      <c r="D38" s="4">
        <v>8841</v>
      </c>
      <c r="E38" s="5">
        <v>303</v>
      </c>
    </row>
    <row r="39" spans="1:5" x14ac:dyDescent="0.3">
      <c r="A39" t="s">
        <v>7</v>
      </c>
      <c r="B39" t="s">
        <v>36</v>
      </c>
      <c r="C39" t="s">
        <v>19</v>
      </c>
      <c r="D39" s="4">
        <v>2870</v>
      </c>
      <c r="E39" s="5">
        <v>300</v>
      </c>
    </row>
    <row r="40" spans="1:5" x14ac:dyDescent="0.3">
      <c r="A40" t="s">
        <v>8</v>
      </c>
      <c r="B40" t="s">
        <v>35</v>
      </c>
      <c r="C40" t="s">
        <v>27</v>
      </c>
      <c r="D40" s="4">
        <v>4753</v>
      </c>
      <c r="E40" s="5">
        <v>300</v>
      </c>
    </row>
    <row r="41" spans="1:5" x14ac:dyDescent="0.3">
      <c r="A41" t="s">
        <v>40</v>
      </c>
      <c r="B41" t="s">
        <v>38</v>
      </c>
      <c r="C41" t="s">
        <v>13</v>
      </c>
      <c r="D41" s="4">
        <v>5670</v>
      </c>
      <c r="E41" s="5">
        <v>297</v>
      </c>
    </row>
    <row r="42" spans="1:5" x14ac:dyDescent="0.3">
      <c r="A42" t="s">
        <v>41</v>
      </c>
      <c r="B42" t="s">
        <v>36</v>
      </c>
      <c r="C42" t="s">
        <v>18</v>
      </c>
      <c r="D42" s="4">
        <v>9632</v>
      </c>
      <c r="E42" s="5">
        <v>288</v>
      </c>
    </row>
    <row r="43" spans="1:5" x14ac:dyDescent="0.3">
      <c r="A43" t="s">
        <v>8</v>
      </c>
      <c r="B43" t="s">
        <v>34</v>
      </c>
      <c r="C43" t="s">
        <v>31</v>
      </c>
      <c r="D43" s="4">
        <v>3507</v>
      </c>
      <c r="E43" s="5">
        <v>288</v>
      </c>
    </row>
    <row r="44" spans="1:5" x14ac:dyDescent="0.3">
      <c r="A44" t="s">
        <v>10</v>
      </c>
      <c r="B44" t="s">
        <v>37</v>
      </c>
      <c r="C44" t="s">
        <v>21</v>
      </c>
      <c r="D44" s="4">
        <v>245</v>
      </c>
      <c r="E44" s="5">
        <v>288</v>
      </c>
    </row>
    <row r="45" spans="1:5" x14ac:dyDescent="0.3">
      <c r="A45" t="s">
        <v>7</v>
      </c>
      <c r="B45" t="s">
        <v>35</v>
      </c>
      <c r="C45" t="s">
        <v>28</v>
      </c>
      <c r="D45" s="4">
        <v>5194</v>
      </c>
      <c r="E45" s="5">
        <v>288</v>
      </c>
    </row>
    <row r="46" spans="1:5" x14ac:dyDescent="0.3">
      <c r="A46" t="s">
        <v>6</v>
      </c>
      <c r="B46" t="s">
        <v>38</v>
      </c>
      <c r="C46" t="s">
        <v>27</v>
      </c>
      <c r="D46" s="4">
        <v>1134</v>
      </c>
      <c r="E46" s="5">
        <v>282</v>
      </c>
    </row>
    <row r="47" spans="1:5" x14ac:dyDescent="0.3">
      <c r="A47" t="s">
        <v>10</v>
      </c>
      <c r="B47" t="s">
        <v>35</v>
      </c>
      <c r="C47" t="s">
        <v>18</v>
      </c>
      <c r="D47" s="4">
        <v>3808</v>
      </c>
      <c r="E47" s="5">
        <v>279</v>
      </c>
    </row>
    <row r="48" spans="1:5" x14ac:dyDescent="0.3">
      <c r="A48" t="s">
        <v>10</v>
      </c>
      <c r="B48" t="s">
        <v>39</v>
      </c>
      <c r="C48" t="s">
        <v>21</v>
      </c>
      <c r="D48" s="4">
        <v>4858</v>
      </c>
      <c r="E48" s="5">
        <v>279</v>
      </c>
    </row>
    <row r="49" spans="1:5" x14ac:dyDescent="0.3">
      <c r="A49" t="s">
        <v>3</v>
      </c>
      <c r="B49" t="s">
        <v>34</v>
      </c>
      <c r="C49" t="s">
        <v>14</v>
      </c>
      <c r="D49" s="4">
        <v>7259</v>
      </c>
      <c r="E49" s="5">
        <v>276</v>
      </c>
    </row>
    <row r="50" spans="1:5" x14ac:dyDescent="0.3">
      <c r="A50" t="s">
        <v>3</v>
      </c>
      <c r="B50" t="s">
        <v>35</v>
      </c>
      <c r="C50" t="s">
        <v>15</v>
      </c>
      <c r="D50" s="4">
        <v>6657</v>
      </c>
      <c r="E50" s="5">
        <v>276</v>
      </c>
    </row>
    <row r="51" spans="1:5" x14ac:dyDescent="0.3">
      <c r="A51" t="s">
        <v>9</v>
      </c>
      <c r="B51" t="s">
        <v>37</v>
      </c>
      <c r="C51" t="s">
        <v>29</v>
      </c>
      <c r="D51" s="4">
        <v>1085</v>
      </c>
      <c r="E51" s="5">
        <v>273</v>
      </c>
    </row>
    <row r="52" spans="1:5" x14ac:dyDescent="0.3">
      <c r="A52" t="s">
        <v>7</v>
      </c>
      <c r="B52" t="s">
        <v>38</v>
      </c>
      <c r="C52" t="s">
        <v>18</v>
      </c>
      <c r="D52" s="4">
        <v>1778</v>
      </c>
      <c r="E52" s="5">
        <v>270</v>
      </c>
    </row>
    <row r="53" spans="1:5" x14ac:dyDescent="0.3">
      <c r="A53" t="s">
        <v>6</v>
      </c>
      <c r="B53" t="s">
        <v>35</v>
      </c>
      <c r="C53" t="s">
        <v>20</v>
      </c>
      <c r="D53" s="4">
        <v>1071</v>
      </c>
      <c r="E53" s="5">
        <v>270</v>
      </c>
    </row>
    <row r="54" spans="1:5" x14ac:dyDescent="0.3">
      <c r="A54" t="s">
        <v>10</v>
      </c>
      <c r="B54" t="s">
        <v>36</v>
      </c>
      <c r="C54" t="s">
        <v>23</v>
      </c>
      <c r="D54" s="4">
        <v>2317</v>
      </c>
      <c r="E54" s="5">
        <v>261</v>
      </c>
    </row>
    <row r="55" spans="1:5" x14ac:dyDescent="0.3">
      <c r="A55" t="s">
        <v>7</v>
      </c>
      <c r="B55" t="s">
        <v>38</v>
      </c>
      <c r="C55" t="s">
        <v>28</v>
      </c>
      <c r="D55" s="4">
        <v>5677</v>
      </c>
      <c r="E55" s="5">
        <v>258</v>
      </c>
    </row>
    <row r="56" spans="1:5" x14ac:dyDescent="0.3">
      <c r="A56" t="s">
        <v>3</v>
      </c>
      <c r="B56" t="s">
        <v>35</v>
      </c>
      <c r="C56" t="s">
        <v>14</v>
      </c>
      <c r="D56" s="4">
        <v>2415</v>
      </c>
      <c r="E56" s="5">
        <v>255</v>
      </c>
    </row>
    <row r="57" spans="1:5" x14ac:dyDescent="0.3">
      <c r="A57" t="s">
        <v>7</v>
      </c>
      <c r="B57" t="s">
        <v>35</v>
      </c>
      <c r="C57" t="s">
        <v>30</v>
      </c>
      <c r="D57" s="4">
        <v>6755</v>
      </c>
      <c r="E57" s="5">
        <v>252</v>
      </c>
    </row>
    <row r="58" spans="1:5" x14ac:dyDescent="0.3">
      <c r="A58" t="s">
        <v>7</v>
      </c>
      <c r="B58" t="s">
        <v>36</v>
      </c>
      <c r="C58" t="s">
        <v>29</v>
      </c>
      <c r="D58" s="4">
        <v>5551</v>
      </c>
      <c r="E58" s="5">
        <v>252</v>
      </c>
    </row>
    <row r="59" spans="1:5" x14ac:dyDescent="0.3">
      <c r="A59" t="s">
        <v>5</v>
      </c>
      <c r="B59" t="s">
        <v>39</v>
      </c>
      <c r="C59" t="s">
        <v>18</v>
      </c>
      <c r="D59" s="4">
        <v>385</v>
      </c>
      <c r="E59" s="5">
        <v>249</v>
      </c>
    </row>
    <row r="60" spans="1:5" x14ac:dyDescent="0.3">
      <c r="A60" t="s">
        <v>7</v>
      </c>
      <c r="B60" t="s">
        <v>39</v>
      </c>
      <c r="C60" t="s">
        <v>17</v>
      </c>
      <c r="D60" s="4">
        <v>4438</v>
      </c>
      <c r="E60" s="5">
        <v>246</v>
      </c>
    </row>
    <row r="61" spans="1:5" x14ac:dyDescent="0.3">
      <c r="A61" t="s">
        <v>9</v>
      </c>
      <c r="B61" t="s">
        <v>37</v>
      </c>
      <c r="C61" t="s">
        <v>26</v>
      </c>
      <c r="D61" s="4">
        <v>2856</v>
      </c>
      <c r="E61" s="5">
        <v>246</v>
      </c>
    </row>
    <row r="62" spans="1:5" x14ac:dyDescent="0.3">
      <c r="A62" t="s">
        <v>2</v>
      </c>
      <c r="B62" t="s">
        <v>36</v>
      </c>
      <c r="C62" t="s">
        <v>31</v>
      </c>
      <c r="D62" s="4">
        <v>3094</v>
      </c>
      <c r="E62" s="5">
        <v>246</v>
      </c>
    </row>
    <row r="63" spans="1:5" x14ac:dyDescent="0.3">
      <c r="A63" t="s">
        <v>5</v>
      </c>
      <c r="B63" t="s">
        <v>35</v>
      </c>
      <c r="C63" t="s">
        <v>31</v>
      </c>
      <c r="D63" s="4">
        <v>4753</v>
      </c>
      <c r="E63" s="5">
        <v>246</v>
      </c>
    </row>
    <row r="64" spans="1:5" x14ac:dyDescent="0.3">
      <c r="A64" t="s">
        <v>9</v>
      </c>
      <c r="B64" t="s">
        <v>35</v>
      </c>
      <c r="C64" t="s">
        <v>15</v>
      </c>
      <c r="D64" s="4">
        <v>7833</v>
      </c>
      <c r="E64" s="5">
        <v>243</v>
      </c>
    </row>
    <row r="65" spans="1:5" x14ac:dyDescent="0.3">
      <c r="A65" t="s">
        <v>41</v>
      </c>
      <c r="B65" t="s">
        <v>37</v>
      </c>
      <c r="C65" t="s">
        <v>30</v>
      </c>
      <c r="D65" s="4">
        <v>1526</v>
      </c>
      <c r="E65" s="5">
        <v>240</v>
      </c>
    </row>
    <row r="66" spans="1:5" x14ac:dyDescent="0.3">
      <c r="A66" t="s">
        <v>7</v>
      </c>
      <c r="B66" t="s">
        <v>35</v>
      </c>
      <c r="C66" t="s">
        <v>19</v>
      </c>
      <c r="D66" s="4">
        <v>4585</v>
      </c>
      <c r="E66" s="5">
        <v>240</v>
      </c>
    </row>
    <row r="67" spans="1:5" x14ac:dyDescent="0.3">
      <c r="A67" t="s">
        <v>5</v>
      </c>
      <c r="B67" t="s">
        <v>34</v>
      </c>
      <c r="C67" t="s">
        <v>22</v>
      </c>
      <c r="D67" s="4">
        <v>6279</v>
      </c>
      <c r="E67" s="5">
        <v>237</v>
      </c>
    </row>
    <row r="68" spans="1:5" x14ac:dyDescent="0.3">
      <c r="A68" t="s">
        <v>3</v>
      </c>
      <c r="B68" t="s">
        <v>35</v>
      </c>
      <c r="C68" t="s">
        <v>25</v>
      </c>
      <c r="D68" s="4">
        <v>2464</v>
      </c>
      <c r="E68" s="5">
        <v>234</v>
      </c>
    </row>
    <row r="69" spans="1:5" x14ac:dyDescent="0.3">
      <c r="A69" t="s">
        <v>8</v>
      </c>
      <c r="B69" t="s">
        <v>38</v>
      </c>
      <c r="C69" t="s">
        <v>23</v>
      </c>
      <c r="D69" s="4">
        <v>1701</v>
      </c>
      <c r="E69" s="5">
        <v>234</v>
      </c>
    </row>
    <row r="70" spans="1:5" x14ac:dyDescent="0.3">
      <c r="A70" t="s">
        <v>40</v>
      </c>
      <c r="B70" t="s">
        <v>35</v>
      </c>
      <c r="C70" t="s">
        <v>32</v>
      </c>
      <c r="D70" s="4">
        <v>12348</v>
      </c>
      <c r="E70" s="5">
        <v>234</v>
      </c>
    </row>
    <row r="71" spans="1:5" x14ac:dyDescent="0.3">
      <c r="A71" t="s">
        <v>41</v>
      </c>
      <c r="B71" t="s">
        <v>36</v>
      </c>
      <c r="C71" t="s">
        <v>13</v>
      </c>
      <c r="D71" s="4">
        <v>10311</v>
      </c>
      <c r="E71" s="5">
        <v>231</v>
      </c>
    </row>
    <row r="72" spans="1:5" x14ac:dyDescent="0.3">
      <c r="A72" t="s">
        <v>41</v>
      </c>
      <c r="B72" t="s">
        <v>37</v>
      </c>
      <c r="C72" t="s">
        <v>15</v>
      </c>
      <c r="D72" s="4">
        <v>714</v>
      </c>
      <c r="E72" s="5">
        <v>231</v>
      </c>
    </row>
    <row r="73" spans="1:5" x14ac:dyDescent="0.3">
      <c r="A73" t="s">
        <v>10</v>
      </c>
      <c r="B73" t="s">
        <v>35</v>
      </c>
      <c r="C73" t="s">
        <v>21</v>
      </c>
      <c r="D73" s="4">
        <v>567</v>
      </c>
      <c r="E73" s="5">
        <v>228</v>
      </c>
    </row>
    <row r="74" spans="1:5" x14ac:dyDescent="0.3">
      <c r="A74" t="s">
        <v>7</v>
      </c>
      <c r="B74" t="s">
        <v>37</v>
      </c>
      <c r="C74" t="s">
        <v>14</v>
      </c>
      <c r="D74" s="4">
        <v>6608</v>
      </c>
      <c r="E74" s="5">
        <v>225</v>
      </c>
    </row>
    <row r="75" spans="1:5" x14ac:dyDescent="0.3">
      <c r="A75" t="s">
        <v>41</v>
      </c>
      <c r="B75" t="s">
        <v>34</v>
      </c>
      <c r="C75" t="s">
        <v>16</v>
      </c>
      <c r="D75" s="4">
        <v>1274</v>
      </c>
      <c r="E75" s="5">
        <v>225</v>
      </c>
    </row>
    <row r="76" spans="1:5" x14ac:dyDescent="0.3">
      <c r="A76" t="s">
        <v>40</v>
      </c>
      <c r="B76" t="s">
        <v>39</v>
      </c>
      <c r="C76" t="s">
        <v>28</v>
      </c>
      <c r="D76" s="4">
        <v>3101</v>
      </c>
      <c r="E76" s="5">
        <v>225</v>
      </c>
    </row>
    <row r="77" spans="1:5" x14ac:dyDescent="0.3">
      <c r="A77" t="s">
        <v>8</v>
      </c>
      <c r="B77" t="s">
        <v>34</v>
      </c>
      <c r="C77" t="s">
        <v>16</v>
      </c>
      <c r="D77" s="4">
        <v>2009</v>
      </c>
      <c r="E77" s="5">
        <v>219</v>
      </c>
    </row>
    <row r="78" spans="1:5" x14ac:dyDescent="0.3">
      <c r="A78" t="s">
        <v>41</v>
      </c>
      <c r="B78" t="s">
        <v>35</v>
      </c>
      <c r="C78" t="s">
        <v>28</v>
      </c>
      <c r="D78" s="4">
        <v>7455</v>
      </c>
      <c r="E78" s="5">
        <v>216</v>
      </c>
    </row>
    <row r="79" spans="1:5" x14ac:dyDescent="0.3">
      <c r="A79" t="s">
        <v>8</v>
      </c>
      <c r="B79" t="s">
        <v>38</v>
      </c>
      <c r="C79" t="s">
        <v>32</v>
      </c>
      <c r="D79" s="4">
        <v>3752</v>
      </c>
      <c r="E79" s="5">
        <v>213</v>
      </c>
    </row>
    <row r="80" spans="1:5" x14ac:dyDescent="0.3">
      <c r="A80" t="s">
        <v>2</v>
      </c>
      <c r="B80" t="s">
        <v>39</v>
      </c>
      <c r="C80" t="s">
        <v>21</v>
      </c>
      <c r="D80" s="4">
        <v>7651</v>
      </c>
      <c r="E80" s="5">
        <v>213</v>
      </c>
    </row>
    <row r="81" spans="1:5" x14ac:dyDescent="0.3">
      <c r="A81" t="s">
        <v>8</v>
      </c>
      <c r="B81" t="s">
        <v>35</v>
      </c>
      <c r="C81" t="s">
        <v>22</v>
      </c>
      <c r="D81" s="4">
        <v>5012</v>
      </c>
      <c r="E81" s="5">
        <v>210</v>
      </c>
    </row>
    <row r="82" spans="1:5" x14ac:dyDescent="0.3">
      <c r="A82" t="s">
        <v>8</v>
      </c>
      <c r="B82" t="s">
        <v>39</v>
      </c>
      <c r="C82" t="s">
        <v>31</v>
      </c>
      <c r="D82" s="4">
        <v>8890</v>
      </c>
      <c r="E82" s="5">
        <v>210</v>
      </c>
    </row>
    <row r="83" spans="1:5" x14ac:dyDescent="0.3">
      <c r="A83" t="s">
        <v>6</v>
      </c>
      <c r="B83" t="s">
        <v>34</v>
      </c>
      <c r="C83" t="s">
        <v>27</v>
      </c>
      <c r="D83" s="4">
        <v>4242</v>
      </c>
      <c r="E83" s="5">
        <v>207</v>
      </c>
    </row>
    <row r="84" spans="1:5" x14ac:dyDescent="0.3">
      <c r="A84" t="s">
        <v>9</v>
      </c>
      <c r="B84" t="s">
        <v>37</v>
      </c>
      <c r="C84" t="s">
        <v>4</v>
      </c>
      <c r="D84" s="4">
        <v>259</v>
      </c>
      <c r="E84" s="5">
        <v>207</v>
      </c>
    </row>
    <row r="85" spans="1:5" x14ac:dyDescent="0.3">
      <c r="A85" t="s">
        <v>7</v>
      </c>
      <c r="B85" t="s">
        <v>37</v>
      </c>
      <c r="C85" t="s">
        <v>22</v>
      </c>
      <c r="D85" s="4">
        <v>9835</v>
      </c>
      <c r="E85" s="5">
        <v>207</v>
      </c>
    </row>
    <row r="86" spans="1:5" x14ac:dyDescent="0.3">
      <c r="A86" t="s">
        <v>8</v>
      </c>
      <c r="B86" t="s">
        <v>37</v>
      </c>
      <c r="C86" t="s">
        <v>19</v>
      </c>
      <c r="D86" s="4">
        <v>1771</v>
      </c>
      <c r="E86" s="5">
        <v>204</v>
      </c>
    </row>
    <row r="87" spans="1:5" x14ac:dyDescent="0.3">
      <c r="A87" t="s">
        <v>41</v>
      </c>
      <c r="B87" t="s">
        <v>36</v>
      </c>
      <c r="C87" t="s">
        <v>26</v>
      </c>
      <c r="D87" s="4">
        <v>98</v>
      </c>
      <c r="E87" s="5">
        <v>204</v>
      </c>
    </row>
    <row r="88" spans="1:5" x14ac:dyDescent="0.3">
      <c r="A88" t="s">
        <v>9</v>
      </c>
      <c r="B88" t="s">
        <v>36</v>
      </c>
      <c r="C88" t="s">
        <v>27</v>
      </c>
      <c r="D88" s="4">
        <v>11522</v>
      </c>
      <c r="E88" s="5">
        <v>204</v>
      </c>
    </row>
    <row r="89" spans="1:5" x14ac:dyDescent="0.3">
      <c r="A89" t="s">
        <v>10</v>
      </c>
      <c r="B89" t="s">
        <v>34</v>
      </c>
      <c r="C89" t="s">
        <v>19</v>
      </c>
      <c r="D89" s="4">
        <v>5355</v>
      </c>
      <c r="E89" s="5">
        <v>204</v>
      </c>
    </row>
    <row r="90" spans="1:5" x14ac:dyDescent="0.3">
      <c r="A90" t="s">
        <v>9</v>
      </c>
      <c r="B90" t="s">
        <v>39</v>
      </c>
      <c r="C90" t="s">
        <v>18</v>
      </c>
      <c r="D90" s="4">
        <v>2639</v>
      </c>
      <c r="E90" s="5">
        <v>204</v>
      </c>
    </row>
    <row r="91" spans="1:5" x14ac:dyDescent="0.3">
      <c r="A91" t="s">
        <v>5</v>
      </c>
      <c r="B91" t="s">
        <v>35</v>
      </c>
      <c r="C91" t="s">
        <v>15</v>
      </c>
      <c r="D91" s="4">
        <v>13391</v>
      </c>
      <c r="E91" s="5">
        <v>201</v>
      </c>
    </row>
    <row r="92" spans="1:5" x14ac:dyDescent="0.3">
      <c r="A92" t="s">
        <v>2</v>
      </c>
      <c r="B92" t="s">
        <v>37</v>
      </c>
      <c r="C92" t="s">
        <v>17</v>
      </c>
      <c r="D92" s="4">
        <v>9926</v>
      </c>
      <c r="E92" s="5">
        <v>201</v>
      </c>
    </row>
    <row r="93" spans="1:5" x14ac:dyDescent="0.3">
      <c r="A93" t="s">
        <v>5</v>
      </c>
      <c r="B93" t="s">
        <v>34</v>
      </c>
      <c r="C93" t="s">
        <v>15</v>
      </c>
      <c r="D93" s="4">
        <v>7280</v>
      </c>
      <c r="E93" s="5">
        <v>201</v>
      </c>
    </row>
    <row r="94" spans="1:5" x14ac:dyDescent="0.3">
      <c r="A94" t="s">
        <v>40</v>
      </c>
      <c r="B94" t="s">
        <v>36</v>
      </c>
      <c r="C94" t="s">
        <v>13</v>
      </c>
      <c r="D94" s="4">
        <v>4424</v>
      </c>
      <c r="E94" s="5">
        <v>201</v>
      </c>
    </row>
    <row r="95" spans="1:5" x14ac:dyDescent="0.3">
      <c r="A95" t="s">
        <v>7</v>
      </c>
      <c r="B95" t="s">
        <v>39</v>
      </c>
      <c r="C95" t="s">
        <v>27</v>
      </c>
      <c r="D95" s="4">
        <v>966</v>
      </c>
      <c r="E95" s="5">
        <v>198</v>
      </c>
    </row>
    <row r="96" spans="1:5" x14ac:dyDescent="0.3">
      <c r="A96" t="s">
        <v>10</v>
      </c>
      <c r="B96" t="s">
        <v>35</v>
      </c>
      <c r="C96" t="s">
        <v>20</v>
      </c>
      <c r="D96" s="4">
        <v>1974</v>
      </c>
      <c r="E96" s="5">
        <v>195</v>
      </c>
    </row>
    <row r="97" spans="1:5" x14ac:dyDescent="0.3">
      <c r="A97" t="s">
        <v>5</v>
      </c>
      <c r="B97" t="s">
        <v>34</v>
      </c>
      <c r="C97" t="s">
        <v>19</v>
      </c>
      <c r="D97" s="4">
        <v>861</v>
      </c>
      <c r="E97" s="5">
        <v>195</v>
      </c>
    </row>
    <row r="98" spans="1:5" x14ac:dyDescent="0.3">
      <c r="A98" t="s">
        <v>8</v>
      </c>
      <c r="B98" t="s">
        <v>37</v>
      </c>
      <c r="C98" t="s">
        <v>22</v>
      </c>
      <c r="D98" s="4">
        <v>1890</v>
      </c>
      <c r="E98" s="5">
        <v>195</v>
      </c>
    </row>
    <row r="99" spans="1:5" x14ac:dyDescent="0.3">
      <c r="A99" t="s">
        <v>41</v>
      </c>
      <c r="B99" t="s">
        <v>36</v>
      </c>
      <c r="C99" t="s">
        <v>19</v>
      </c>
      <c r="D99" s="4">
        <v>1925</v>
      </c>
      <c r="E99" s="5">
        <v>192</v>
      </c>
    </row>
    <row r="100" spans="1:5" x14ac:dyDescent="0.3">
      <c r="A100" t="s">
        <v>6</v>
      </c>
      <c r="B100" t="s">
        <v>37</v>
      </c>
      <c r="C100" t="s">
        <v>23</v>
      </c>
      <c r="D100" s="4">
        <v>4949</v>
      </c>
      <c r="E100" s="5">
        <v>189</v>
      </c>
    </row>
    <row r="101" spans="1:5" x14ac:dyDescent="0.3">
      <c r="A101" t="s">
        <v>7</v>
      </c>
      <c r="B101" t="s">
        <v>34</v>
      </c>
      <c r="C101" t="s">
        <v>24</v>
      </c>
      <c r="D101" s="4">
        <v>8862</v>
      </c>
      <c r="E101" s="5">
        <v>189</v>
      </c>
    </row>
    <row r="102" spans="1:5" x14ac:dyDescent="0.3">
      <c r="A102" t="s">
        <v>9</v>
      </c>
      <c r="B102" t="s">
        <v>34</v>
      </c>
      <c r="C102" t="s">
        <v>16</v>
      </c>
      <c r="D102" s="4">
        <v>938</v>
      </c>
      <c r="E102" s="5">
        <v>189</v>
      </c>
    </row>
    <row r="103" spans="1:5" x14ac:dyDescent="0.3">
      <c r="A103" t="s">
        <v>9</v>
      </c>
      <c r="B103" t="s">
        <v>36</v>
      </c>
      <c r="C103" t="s">
        <v>32</v>
      </c>
      <c r="D103" s="4">
        <v>2954</v>
      </c>
      <c r="E103" s="5">
        <v>189</v>
      </c>
    </row>
    <row r="104" spans="1:5" x14ac:dyDescent="0.3">
      <c r="A104" t="s">
        <v>41</v>
      </c>
      <c r="B104" t="s">
        <v>35</v>
      </c>
      <c r="C104" t="s">
        <v>15</v>
      </c>
      <c r="D104" s="4">
        <v>2114</v>
      </c>
      <c r="E104" s="5">
        <v>186</v>
      </c>
    </row>
    <row r="105" spans="1:5" x14ac:dyDescent="0.3">
      <c r="A105" t="s">
        <v>8</v>
      </c>
      <c r="B105" t="s">
        <v>39</v>
      </c>
      <c r="C105" t="s">
        <v>30</v>
      </c>
      <c r="D105" s="4">
        <v>7021</v>
      </c>
      <c r="E105" s="5">
        <v>183</v>
      </c>
    </row>
    <row r="106" spans="1:5" x14ac:dyDescent="0.3">
      <c r="A106" t="s">
        <v>2</v>
      </c>
      <c r="B106" t="s">
        <v>38</v>
      </c>
      <c r="C106" t="s">
        <v>28</v>
      </c>
      <c r="D106" s="4">
        <v>6580</v>
      </c>
      <c r="E106" s="5">
        <v>183</v>
      </c>
    </row>
    <row r="107" spans="1:5" x14ac:dyDescent="0.3">
      <c r="A107" t="s">
        <v>7</v>
      </c>
      <c r="B107" t="s">
        <v>36</v>
      </c>
      <c r="C107" t="s">
        <v>18</v>
      </c>
      <c r="D107" s="4">
        <v>2646</v>
      </c>
      <c r="E107" s="5">
        <v>177</v>
      </c>
    </row>
    <row r="108" spans="1:5" x14ac:dyDescent="0.3">
      <c r="A108" t="s">
        <v>41</v>
      </c>
      <c r="B108" t="s">
        <v>37</v>
      </c>
      <c r="C108" t="s">
        <v>26</v>
      </c>
      <c r="D108" s="4">
        <v>2324</v>
      </c>
      <c r="E108" s="5">
        <v>177</v>
      </c>
    </row>
    <row r="109" spans="1:5" x14ac:dyDescent="0.3">
      <c r="A109" t="s">
        <v>6</v>
      </c>
      <c r="B109" t="s">
        <v>35</v>
      </c>
      <c r="C109" t="s">
        <v>27</v>
      </c>
      <c r="D109" s="4">
        <v>3864</v>
      </c>
      <c r="E109" s="5">
        <v>177</v>
      </c>
    </row>
    <row r="110" spans="1:5" x14ac:dyDescent="0.3">
      <c r="A110" t="s">
        <v>41</v>
      </c>
      <c r="B110" t="s">
        <v>34</v>
      </c>
      <c r="C110" t="s">
        <v>33</v>
      </c>
      <c r="D110" s="4">
        <v>7847</v>
      </c>
      <c r="E110" s="5">
        <v>174</v>
      </c>
    </row>
    <row r="111" spans="1:5" x14ac:dyDescent="0.3">
      <c r="A111" t="s">
        <v>9</v>
      </c>
      <c r="B111" t="s">
        <v>34</v>
      </c>
      <c r="C111" t="s">
        <v>17</v>
      </c>
      <c r="D111" s="4">
        <v>707</v>
      </c>
      <c r="E111" s="5">
        <v>174</v>
      </c>
    </row>
    <row r="112" spans="1:5" x14ac:dyDescent="0.3">
      <c r="A112" t="s">
        <v>40</v>
      </c>
      <c r="B112" t="s">
        <v>35</v>
      </c>
      <c r="C112" t="s">
        <v>16</v>
      </c>
      <c r="D112" s="4">
        <v>4725</v>
      </c>
      <c r="E112" s="5">
        <v>174</v>
      </c>
    </row>
    <row r="113" spans="1:5" x14ac:dyDescent="0.3">
      <c r="A113" t="s">
        <v>41</v>
      </c>
      <c r="B113" t="s">
        <v>36</v>
      </c>
      <c r="C113" t="s">
        <v>30</v>
      </c>
      <c r="D113" s="4">
        <v>6118</v>
      </c>
      <c r="E113" s="5">
        <v>174</v>
      </c>
    </row>
    <row r="114" spans="1:5" x14ac:dyDescent="0.3">
      <c r="A114" t="s">
        <v>3</v>
      </c>
      <c r="B114" t="s">
        <v>39</v>
      </c>
      <c r="C114" t="s">
        <v>26</v>
      </c>
      <c r="D114" s="4">
        <v>4956</v>
      </c>
      <c r="E114" s="5">
        <v>171</v>
      </c>
    </row>
    <row r="115" spans="1:5" x14ac:dyDescent="0.3">
      <c r="A115" t="s">
        <v>5</v>
      </c>
      <c r="B115" t="s">
        <v>39</v>
      </c>
      <c r="C115" t="s">
        <v>24</v>
      </c>
      <c r="D115" s="4">
        <v>4018</v>
      </c>
      <c r="E115" s="5">
        <v>171</v>
      </c>
    </row>
    <row r="116" spans="1:5" x14ac:dyDescent="0.3">
      <c r="A116" t="s">
        <v>3</v>
      </c>
      <c r="B116" t="s">
        <v>39</v>
      </c>
      <c r="C116" t="s">
        <v>16</v>
      </c>
      <c r="D116" s="4">
        <v>21</v>
      </c>
      <c r="E116" s="5">
        <v>168</v>
      </c>
    </row>
    <row r="117" spans="1:5" x14ac:dyDescent="0.3">
      <c r="A117" t="s">
        <v>8</v>
      </c>
      <c r="B117" t="s">
        <v>35</v>
      </c>
      <c r="C117" t="s">
        <v>29</v>
      </c>
      <c r="D117" s="4">
        <v>2023</v>
      </c>
      <c r="E117" s="5">
        <v>168</v>
      </c>
    </row>
    <row r="118" spans="1:5" x14ac:dyDescent="0.3">
      <c r="A118" t="s">
        <v>5</v>
      </c>
      <c r="B118" t="s">
        <v>38</v>
      </c>
      <c r="C118" t="s">
        <v>19</v>
      </c>
      <c r="D118" s="4">
        <v>5474</v>
      </c>
      <c r="E118" s="5">
        <v>168</v>
      </c>
    </row>
    <row r="119" spans="1:5" x14ac:dyDescent="0.3">
      <c r="A119" t="s">
        <v>3</v>
      </c>
      <c r="B119" t="s">
        <v>36</v>
      </c>
      <c r="C119" t="s">
        <v>23</v>
      </c>
      <c r="D119" s="4">
        <v>3773</v>
      </c>
      <c r="E119" s="5">
        <v>165</v>
      </c>
    </row>
    <row r="120" spans="1:5" x14ac:dyDescent="0.3">
      <c r="A120" t="s">
        <v>2</v>
      </c>
      <c r="B120" t="s">
        <v>39</v>
      </c>
      <c r="C120" t="s">
        <v>20</v>
      </c>
      <c r="D120" s="4">
        <v>9443</v>
      </c>
      <c r="E120" s="5">
        <v>162</v>
      </c>
    </row>
    <row r="121" spans="1:5" x14ac:dyDescent="0.3">
      <c r="A121" t="s">
        <v>40</v>
      </c>
      <c r="B121" t="s">
        <v>34</v>
      </c>
      <c r="C121" t="s">
        <v>19</v>
      </c>
      <c r="D121" s="4">
        <v>4018</v>
      </c>
      <c r="E121" s="5">
        <v>162</v>
      </c>
    </row>
    <row r="122" spans="1:5" x14ac:dyDescent="0.3">
      <c r="A122" t="s">
        <v>3</v>
      </c>
      <c r="B122" t="s">
        <v>36</v>
      </c>
      <c r="C122" t="s">
        <v>28</v>
      </c>
      <c r="D122" s="4">
        <v>973</v>
      </c>
      <c r="E122" s="5">
        <v>162</v>
      </c>
    </row>
    <row r="123" spans="1:5" x14ac:dyDescent="0.3">
      <c r="A123" t="s">
        <v>9</v>
      </c>
      <c r="B123" t="s">
        <v>35</v>
      </c>
      <c r="C123" t="s">
        <v>26</v>
      </c>
      <c r="D123" s="4">
        <v>98</v>
      </c>
      <c r="E123" s="5">
        <v>159</v>
      </c>
    </row>
    <row r="124" spans="1:5" x14ac:dyDescent="0.3">
      <c r="A124" t="s">
        <v>40</v>
      </c>
      <c r="B124" t="s">
        <v>34</v>
      </c>
      <c r="C124" t="s">
        <v>33</v>
      </c>
      <c r="D124" s="4">
        <v>3794</v>
      </c>
      <c r="E124" s="5">
        <v>159</v>
      </c>
    </row>
    <row r="125" spans="1:5" x14ac:dyDescent="0.3">
      <c r="A125" t="s">
        <v>40</v>
      </c>
      <c r="B125" t="s">
        <v>34</v>
      </c>
      <c r="C125" t="s">
        <v>17</v>
      </c>
      <c r="D125" s="4">
        <v>5019</v>
      </c>
      <c r="E125" s="5">
        <v>156</v>
      </c>
    </row>
    <row r="126" spans="1:5" x14ac:dyDescent="0.3">
      <c r="A126" t="s">
        <v>6</v>
      </c>
      <c r="B126" t="s">
        <v>36</v>
      </c>
      <c r="C126" t="s">
        <v>17</v>
      </c>
      <c r="D126" s="4">
        <v>4970</v>
      </c>
      <c r="E126" s="5">
        <v>156</v>
      </c>
    </row>
    <row r="127" spans="1:5" x14ac:dyDescent="0.3">
      <c r="A127" t="s">
        <v>9</v>
      </c>
      <c r="B127" t="s">
        <v>37</v>
      </c>
      <c r="C127" t="s">
        <v>25</v>
      </c>
      <c r="D127" s="4">
        <v>4305</v>
      </c>
      <c r="E127" s="5">
        <v>156</v>
      </c>
    </row>
    <row r="128" spans="1:5" x14ac:dyDescent="0.3">
      <c r="A128" t="s">
        <v>2</v>
      </c>
      <c r="B128" t="s">
        <v>38</v>
      </c>
      <c r="C128" t="s">
        <v>23</v>
      </c>
      <c r="D128" s="4">
        <v>4417</v>
      </c>
      <c r="E128" s="5">
        <v>153</v>
      </c>
    </row>
    <row r="129" spans="1:5" x14ac:dyDescent="0.3">
      <c r="A129" t="s">
        <v>9</v>
      </c>
      <c r="B129" t="s">
        <v>34</v>
      </c>
      <c r="C129" t="s">
        <v>28</v>
      </c>
      <c r="D129" s="4">
        <v>14329</v>
      </c>
      <c r="E129" s="5">
        <v>150</v>
      </c>
    </row>
    <row r="130" spans="1:5" x14ac:dyDescent="0.3">
      <c r="A130" t="s">
        <v>8</v>
      </c>
      <c r="B130" t="s">
        <v>37</v>
      </c>
      <c r="C130" t="s">
        <v>30</v>
      </c>
      <c r="D130" s="4">
        <v>42</v>
      </c>
      <c r="E130" s="5">
        <v>150</v>
      </c>
    </row>
    <row r="131" spans="1:5" x14ac:dyDescent="0.3">
      <c r="A131" t="s">
        <v>6</v>
      </c>
      <c r="B131" t="s">
        <v>34</v>
      </c>
      <c r="C131" t="s">
        <v>17</v>
      </c>
      <c r="D131" s="4">
        <v>3759</v>
      </c>
      <c r="E131" s="5">
        <v>150</v>
      </c>
    </row>
    <row r="132" spans="1:5" x14ac:dyDescent="0.3">
      <c r="A132" t="s">
        <v>8</v>
      </c>
      <c r="B132" t="s">
        <v>36</v>
      </c>
      <c r="C132" t="s">
        <v>23</v>
      </c>
      <c r="D132" s="4">
        <v>5019</v>
      </c>
      <c r="E132" s="5">
        <v>150</v>
      </c>
    </row>
    <row r="133" spans="1:5" x14ac:dyDescent="0.3">
      <c r="A133" t="s">
        <v>9</v>
      </c>
      <c r="B133" t="s">
        <v>35</v>
      </c>
      <c r="C133" t="s">
        <v>4</v>
      </c>
      <c r="D133" s="4">
        <v>959</v>
      </c>
      <c r="E133" s="5">
        <v>147</v>
      </c>
    </row>
    <row r="134" spans="1:5" x14ac:dyDescent="0.3">
      <c r="A134" t="s">
        <v>3</v>
      </c>
      <c r="B134" t="s">
        <v>37</v>
      </c>
      <c r="C134" t="s">
        <v>17</v>
      </c>
      <c r="D134" s="4">
        <v>3983</v>
      </c>
      <c r="E134" s="5">
        <v>144</v>
      </c>
    </row>
    <row r="135" spans="1:5" x14ac:dyDescent="0.3">
      <c r="A135" t="s">
        <v>41</v>
      </c>
      <c r="B135" t="s">
        <v>34</v>
      </c>
      <c r="C135" t="s">
        <v>22</v>
      </c>
      <c r="D135" s="4">
        <v>336</v>
      </c>
      <c r="E135" s="5">
        <v>144</v>
      </c>
    </row>
    <row r="136" spans="1:5" x14ac:dyDescent="0.3">
      <c r="A136" t="s">
        <v>2</v>
      </c>
      <c r="B136" t="s">
        <v>39</v>
      </c>
      <c r="C136" t="s">
        <v>28</v>
      </c>
      <c r="D136" s="4">
        <v>6027</v>
      </c>
      <c r="E136" s="5">
        <v>144</v>
      </c>
    </row>
    <row r="137" spans="1:5" x14ac:dyDescent="0.3">
      <c r="A137" t="s">
        <v>9</v>
      </c>
      <c r="B137" t="s">
        <v>35</v>
      </c>
      <c r="C137" t="s">
        <v>27</v>
      </c>
      <c r="D137" s="4">
        <v>2429</v>
      </c>
      <c r="E137" s="5">
        <v>144</v>
      </c>
    </row>
    <row r="138" spans="1:5" x14ac:dyDescent="0.3">
      <c r="A138" t="s">
        <v>10</v>
      </c>
      <c r="B138" t="s">
        <v>38</v>
      </c>
      <c r="C138" t="s">
        <v>22</v>
      </c>
      <c r="D138" s="4">
        <v>2205</v>
      </c>
      <c r="E138" s="5">
        <v>141</v>
      </c>
    </row>
    <row r="139" spans="1:5" x14ac:dyDescent="0.3">
      <c r="A139" t="s">
        <v>2</v>
      </c>
      <c r="B139" t="s">
        <v>39</v>
      </c>
      <c r="C139" t="s">
        <v>22</v>
      </c>
      <c r="D139" s="4">
        <v>1568</v>
      </c>
      <c r="E139" s="5">
        <v>141</v>
      </c>
    </row>
    <row r="140" spans="1:5" x14ac:dyDescent="0.3">
      <c r="A140" t="s">
        <v>7</v>
      </c>
      <c r="B140" t="s">
        <v>34</v>
      </c>
      <c r="C140" t="s">
        <v>20</v>
      </c>
      <c r="D140" s="4">
        <v>2205</v>
      </c>
      <c r="E140" s="5">
        <v>138</v>
      </c>
    </row>
    <row r="141" spans="1:5" x14ac:dyDescent="0.3">
      <c r="A141" t="s">
        <v>2</v>
      </c>
      <c r="B141" t="s">
        <v>37</v>
      </c>
      <c r="C141" t="s">
        <v>18</v>
      </c>
      <c r="D141" s="4">
        <v>11571</v>
      </c>
      <c r="E141" s="5">
        <v>138</v>
      </c>
    </row>
    <row r="142" spans="1:5" x14ac:dyDescent="0.3">
      <c r="A142" t="s">
        <v>40</v>
      </c>
      <c r="B142" t="s">
        <v>34</v>
      </c>
      <c r="C142" t="s">
        <v>27</v>
      </c>
      <c r="D142" s="4">
        <v>2289</v>
      </c>
      <c r="E142" s="5">
        <v>135</v>
      </c>
    </row>
    <row r="143" spans="1:5" x14ac:dyDescent="0.3">
      <c r="A143" t="s">
        <v>6</v>
      </c>
      <c r="B143" t="s">
        <v>38</v>
      </c>
      <c r="C143" t="s">
        <v>33</v>
      </c>
      <c r="D143" s="4">
        <v>959</v>
      </c>
      <c r="E143" s="5">
        <v>135</v>
      </c>
    </row>
    <row r="144" spans="1:5" x14ac:dyDescent="0.3">
      <c r="A144" t="s">
        <v>40</v>
      </c>
      <c r="B144" t="s">
        <v>39</v>
      </c>
      <c r="C144" t="s">
        <v>29</v>
      </c>
      <c r="D144" s="4">
        <v>0</v>
      </c>
      <c r="E144" s="5">
        <v>135</v>
      </c>
    </row>
    <row r="145" spans="1:5" x14ac:dyDescent="0.3">
      <c r="A145" t="s">
        <v>6</v>
      </c>
      <c r="B145" t="s">
        <v>36</v>
      </c>
      <c r="C145" t="s">
        <v>29</v>
      </c>
      <c r="D145" s="4">
        <v>1400</v>
      </c>
      <c r="E145" s="5">
        <v>135</v>
      </c>
    </row>
    <row r="146" spans="1:5" x14ac:dyDescent="0.3">
      <c r="A146" t="s">
        <v>41</v>
      </c>
      <c r="B146" t="s">
        <v>35</v>
      </c>
      <c r="C146" t="s">
        <v>27</v>
      </c>
      <c r="D146" s="4">
        <v>847</v>
      </c>
      <c r="E146" s="5">
        <v>129</v>
      </c>
    </row>
    <row r="147" spans="1:5" x14ac:dyDescent="0.3">
      <c r="A147" t="s">
        <v>8</v>
      </c>
      <c r="B147" t="s">
        <v>35</v>
      </c>
      <c r="C147" t="s">
        <v>33</v>
      </c>
      <c r="D147" s="4">
        <v>357</v>
      </c>
      <c r="E147" s="5">
        <v>126</v>
      </c>
    </row>
    <row r="148" spans="1:5" x14ac:dyDescent="0.3">
      <c r="A148" t="s">
        <v>40</v>
      </c>
      <c r="B148" t="s">
        <v>35</v>
      </c>
      <c r="C148" t="s">
        <v>29</v>
      </c>
      <c r="D148" s="4">
        <v>1617</v>
      </c>
      <c r="E148" s="5">
        <v>126</v>
      </c>
    </row>
    <row r="149" spans="1:5" x14ac:dyDescent="0.3">
      <c r="A149" t="s">
        <v>41</v>
      </c>
      <c r="B149" t="s">
        <v>34</v>
      </c>
      <c r="C149" t="s">
        <v>23</v>
      </c>
      <c r="D149" s="4">
        <v>4935</v>
      </c>
      <c r="E149" s="5">
        <v>126</v>
      </c>
    </row>
    <row r="150" spans="1:5" x14ac:dyDescent="0.3">
      <c r="A150" t="s">
        <v>10</v>
      </c>
      <c r="B150" t="s">
        <v>38</v>
      </c>
      <c r="C150" t="s">
        <v>4</v>
      </c>
      <c r="D150" s="4">
        <v>6860</v>
      </c>
      <c r="E150" s="5">
        <v>126</v>
      </c>
    </row>
    <row r="151" spans="1:5" x14ac:dyDescent="0.3">
      <c r="A151" t="s">
        <v>2</v>
      </c>
      <c r="B151" t="s">
        <v>39</v>
      </c>
      <c r="C151" t="s">
        <v>33</v>
      </c>
      <c r="D151" s="4">
        <v>4018</v>
      </c>
      <c r="E151" s="5">
        <v>126</v>
      </c>
    </row>
    <row r="152" spans="1:5" x14ac:dyDescent="0.3">
      <c r="A152" t="s">
        <v>10</v>
      </c>
      <c r="B152" t="s">
        <v>38</v>
      </c>
      <c r="C152" t="s">
        <v>13</v>
      </c>
      <c r="D152" s="4">
        <v>63</v>
      </c>
      <c r="E152" s="5">
        <v>123</v>
      </c>
    </row>
    <row r="153" spans="1:5" x14ac:dyDescent="0.3">
      <c r="A153" t="s">
        <v>41</v>
      </c>
      <c r="B153" t="s">
        <v>37</v>
      </c>
      <c r="C153" t="s">
        <v>20</v>
      </c>
      <c r="D153" s="4">
        <v>3388</v>
      </c>
      <c r="E153" s="5">
        <v>123</v>
      </c>
    </row>
    <row r="154" spans="1:5" x14ac:dyDescent="0.3">
      <c r="A154" t="s">
        <v>6</v>
      </c>
      <c r="B154" t="s">
        <v>38</v>
      </c>
      <c r="C154" t="s">
        <v>13</v>
      </c>
      <c r="D154" s="4">
        <v>2317</v>
      </c>
      <c r="E154" s="5">
        <v>123</v>
      </c>
    </row>
    <row r="155" spans="1:5" x14ac:dyDescent="0.3">
      <c r="A155" t="s">
        <v>6</v>
      </c>
      <c r="B155" t="s">
        <v>34</v>
      </c>
      <c r="C155" t="s">
        <v>32</v>
      </c>
      <c r="D155" s="4">
        <v>6734</v>
      </c>
      <c r="E155" s="5">
        <v>123</v>
      </c>
    </row>
    <row r="156" spans="1:5" x14ac:dyDescent="0.3">
      <c r="A156" t="s">
        <v>6</v>
      </c>
      <c r="B156" t="s">
        <v>35</v>
      </c>
      <c r="C156" t="s">
        <v>30</v>
      </c>
      <c r="D156" s="4">
        <v>4781</v>
      </c>
      <c r="E156" s="5">
        <v>123</v>
      </c>
    </row>
    <row r="157" spans="1:5" x14ac:dyDescent="0.3">
      <c r="A157" t="s">
        <v>9</v>
      </c>
      <c r="B157" t="s">
        <v>38</v>
      </c>
      <c r="C157" t="s">
        <v>16</v>
      </c>
      <c r="D157" s="4">
        <v>2646</v>
      </c>
      <c r="E157" s="5">
        <v>120</v>
      </c>
    </row>
    <row r="158" spans="1:5" x14ac:dyDescent="0.3">
      <c r="A158" t="s">
        <v>6</v>
      </c>
      <c r="B158" t="s">
        <v>36</v>
      </c>
      <c r="C158" t="s">
        <v>4</v>
      </c>
      <c r="D158" s="4">
        <v>10073</v>
      </c>
      <c r="E158" s="5">
        <v>120</v>
      </c>
    </row>
    <row r="159" spans="1:5" x14ac:dyDescent="0.3">
      <c r="A159" t="s">
        <v>2</v>
      </c>
      <c r="B159" t="s">
        <v>34</v>
      </c>
      <c r="C159" t="s">
        <v>19</v>
      </c>
      <c r="D159" s="4">
        <v>7511</v>
      </c>
      <c r="E159" s="5">
        <v>120</v>
      </c>
    </row>
    <row r="160" spans="1:5" x14ac:dyDescent="0.3">
      <c r="A160" t="s">
        <v>2</v>
      </c>
      <c r="B160" t="s">
        <v>39</v>
      </c>
      <c r="C160" t="s">
        <v>16</v>
      </c>
      <c r="D160" s="4">
        <v>2016</v>
      </c>
      <c r="E160" s="5">
        <v>117</v>
      </c>
    </row>
    <row r="161" spans="1:5" x14ac:dyDescent="0.3">
      <c r="A161" t="s">
        <v>3</v>
      </c>
      <c r="B161" t="s">
        <v>34</v>
      </c>
      <c r="C161" t="s">
        <v>23</v>
      </c>
      <c r="D161" s="4">
        <v>2212</v>
      </c>
      <c r="E161" s="5">
        <v>117</v>
      </c>
    </row>
    <row r="162" spans="1:5" x14ac:dyDescent="0.3">
      <c r="A162" t="s">
        <v>7</v>
      </c>
      <c r="B162" t="s">
        <v>36</v>
      </c>
      <c r="C162" t="s">
        <v>31</v>
      </c>
      <c r="D162" s="4">
        <v>2149</v>
      </c>
      <c r="E162" s="5">
        <v>117</v>
      </c>
    </row>
    <row r="163" spans="1:5" x14ac:dyDescent="0.3">
      <c r="A163" t="s">
        <v>40</v>
      </c>
      <c r="B163" t="s">
        <v>37</v>
      </c>
      <c r="C163" t="s">
        <v>30</v>
      </c>
      <c r="D163" s="4">
        <v>1624</v>
      </c>
      <c r="E163" s="5">
        <v>114</v>
      </c>
    </row>
    <row r="164" spans="1:5" x14ac:dyDescent="0.3">
      <c r="A164" t="s">
        <v>7</v>
      </c>
      <c r="B164" t="s">
        <v>35</v>
      </c>
      <c r="C164" t="s">
        <v>24</v>
      </c>
      <c r="D164" s="4">
        <v>2793</v>
      </c>
      <c r="E164" s="5">
        <v>114</v>
      </c>
    </row>
    <row r="165" spans="1:5" x14ac:dyDescent="0.3">
      <c r="A165" t="s">
        <v>9</v>
      </c>
      <c r="B165" t="s">
        <v>36</v>
      </c>
      <c r="C165" t="s">
        <v>25</v>
      </c>
      <c r="D165" s="4">
        <v>2142</v>
      </c>
      <c r="E165" s="5">
        <v>114</v>
      </c>
    </row>
    <row r="166" spans="1:5" x14ac:dyDescent="0.3">
      <c r="A166" t="s">
        <v>7</v>
      </c>
      <c r="B166" t="s">
        <v>37</v>
      </c>
      <c r="C166" t="s">
        <v>17</v>
      </c>
      <c r="D166" s="4">
        <v>4487</v>
      </c>
      <c r="E166" s="5">
        <v>111</v>
      </c>
    </row>
    <row r="167" spans="1:5" x14ac:dyDescent="0.3">
      <c r="A167" t="s">
        <v>5</v>
      </c>
      <c r="B167" t="s">
        <v>36</v>
      </c>
      <c r="C167" t="s">
        <v>30</v>
      </c>
      <c r="D167" s="4">
        <v>1526</v>
      </c>
      <c r="E167" s="5">
        <v>105</v>
      </c>
    </row>
    <row r="168" spans="1:5" x14ac:dyDescent="0.3">
      <c r="A168" t="s">
        <v>41</v>
      </c>
      <c r="B168" t="s">
        <v>37</v>
      </c>
      <c r="C168" t="s">
        <v>24</v>
      </c>
      <c r="D168" s="4">
        <v>6398</v>
      </c>
      <c r="E168" s="5">
        <v>102</v>
      </c>
    </row>
    <row r="169" spans="1:5" x14ac:dyDescent="0.3">
      <c r="A169" t="s">
        <v>5</v>
      </c>
      <c r="B169" t="s">
        <v>34</v>
      </c>
      <c r="C169" t="s">
        <v>29</v>
      </c>
      <c r="D169" s="4">
        <v>2891</v>
      </c>
      <c r="E169" s="5">
        <v>102</v>
      </c>
    </row>
    <row r="170" spans="1:5" x14ac:dyDescent="0.3">
      <c r="A170" t="s">
        <v>6</v>
      </c>
      <c r="B170" t="s">
        <v>37</v>
      </c>
      <c r="C170" t="s">
        <v>18</v>
      </c>
      <c r="D170" s="4">
        <v>1505</v>
      </c>
      <c r="E170" s="5">
        <v>102</v>
      </c>
    </row>
    <row r="171" spans="1:5" x14ac:dyDescent="0.3">
      <c r="A171" t="s">
        <v>40</v>
      </c>
      <c r="B171" t="s">
        <v>38</v>
      </c>
      <c r="C171" t="s">
        <v>4</v>
      </c>
      <c r="D171" s="4">
        <v>6125</v>
      </c>
      <c r="E171" s="5">
        <v>102</v>
      </c>
    </row>
    <row r="172" spans="1:5" x14ac:dyDescent="0.3">
      <c r="A172" t="s">
        <v>3</v>
      </c>
      <c r="B172" t="s">
        <v>39</v>
      </c>
      <c r="C172" t="s">
        <v>28</v>
      </c>
      <c r="D172" s="4">
        <v>1652</v>
      </c>
      <c r="E172" s="5">
        <v>102</v>
      </c>
    </row>
    <row r="173" spans="1:5" x14ac:dyDescent="0.3">
      <c r="A173" t="s">
        <v>9</v>
      </c>
      <c r="B173" t="s">
        <v>38</v>
      </c>
      <c r="C173" t="s">
        <v>25</v>
      </c>
      <c r="D173" s="4">
        <v>3850</v>
      </c>
      <c r="E173" s="5">
        <v>102</v>
      </c>
    </row>
    <row r="174" spans="1:5" x14ac:dyDescent="0.3">
      <c r="A174" t="s">
        <v>9</v>
      </c>
      <c r="B174" t="s">
        <v>38</v>
      </c>
      <c r="C174" t="s">
        <v>26</v>
      </c>
      <c r="D174" s="4">
        <v>2436</v>
      </c>
      <c r="E174" s="5">
        <v>99</v>
      </c>
    </row>
    <row r="175" spans="1:5" x14ac:dyDescent="0.3">
      <c r="A175" t="s">
        <v>41</v>
      </c>
      <c r="B175" t="s">
        <v>35</v>
      </c>
      <c r="C175" t="s">
        <v>19</v>
      </c>
      <c r="D175" s="4">
        <v>609</v>
      </c>
      <c r="E175" s="5">
        <v>99</v>
      </c>
    </row>
    <row r="176" spans="1:5" x14ac:dyDescent="0.3">
      <c r="A176" t="s">
        <v>7</v>
      </c>
      <c r="B176" t="s">
        <v>34</v>
      </c>
      <c r="C176" t="s">
        <v>25</v>
      </c>
      <c r="D176" s="4">
        <v>1568</v>
      </c>
      <c r="E176" s="5">
        <v>96</v>
      </c>
    </row>
    <row r="177" spans="1:5" x14ac:dyDescent="0.3">
      <c r="A177" t="s">
        <v>9</v>
      </c>
      <c r="B177" t="s">
        <v>37</v>
      </c>
      <c r="C177" t="s">
        <v>20</v>
      </c>
      <c r="D177" s="4">
        <v>7273</v>
      </c>
      <c r="E177" s="5">
        <v>96</v>
      </c>
    </row>
    <row r="178" spans="1:5" x14ac:dyDescent="0.3">
      <c r="A178" t="s">
        <v>10</v>
      </c>
      <c r="B178" t="s">
        <v>35</v>
      </c>
      <c r="C178" t="s">
        <v>14</v>
      </c>
      <c r="D178" s="4">
        <v>3472</v>
      </c>
      <c r="E178" s="5">
        <v>96</v>
      </c>
    </row>
    <row r="179" spans="1:5" x14ac:dyDescent="0.3">
      <c r="A179" t="s">
        <v>9</v>
      </c>
      <c r="B179" t="s">
        <v>37</v>
      </c>
      <c r="C179" t="s">
        <v>23</v>
      </c>
      <c r="D179" s="4">
        <v>2737</v>
      </c>
      <c r="E179" s="5">
        <v>93</v>
      </c>
    </row>
    <row r="180" spans="1:5" x14ac:dyDescent="0.3">
      <c r="A180" t="s">
        <v>10</v>
      </c>
      <c r="B180" t="s">
        <v>34</v>
      </c>
      <c r="C180" t="s">
        <v>25</v>
      </c>
      <c r="D180" s="4">
        <v>1428</v>
      </c>
      <c r="E180" s="5">
        <v>93</v>
      </c>
    </row>
    <row r="181" spans="1:5" x14ac:dyDescent="0.3">
      <c r="A181" t="s">
        <v>5</v>
      </c>
      <c r="B181" t="s">
        <v>34</v>
      </c>
      <c r="C181" t="s">
        <v>33</v>
      </c>
      <c r="D181" s="4">
        <v>1652</v>
      </c>
      <c r="E181" s="5">
        <v>93</v>
      </c>
    </row>
    <row r="182" spans="1:5" x14ac:dyDescent="0.3">
      <c r="A182" t="s">
        <v>40</v>
      </c>
      <c r="B182" t="s">
        <v>37</v>
      </c>
      <c r="C182" t="s">
        <v>27</v>
      </c>
      <c r="D182" s="4">
        <v>6132</v>
      </c>
      <c r="E182" s="5">
        <v>93</v>
      </c>
    </row>
    <row r="183" spans="1:5" x14ac:dyDescent="0.3">
      <c r="A183" t="s">
        <v>3</v>
      </c>
      <c r="B183" t="s">
        <v>34</v>
      </c>
      <c r="C183" t="s">
        <v>17</v>
      </c>
      <c r="D183" s="4">
        <v>2919</v>
      </c>
      <c r="E183" s="5">
        <v>93</v>
      </c>
    </row>
    <row r="184" spans="1:5" x14ac:dyDescent="0.3">
      <c r="A184" t="s">
        <v>9</v>
      </c>
      <c r="B184" t="s">
        <v>34</v>
      </c>
      <c r="C184" t="s">
        <v>23</v>
      </c>
      <c r="D184" s="4">
        <v>8155</v>
      </c>
      <c r="E184" s="5">
        <v>90</v>
      </c>
    </row>
    <row r="185" spans="1:5" x14ac:dyDescent="0.3">
      <c r="A185" t="s">
        <v>40</v>
      </c>
      <c r="B185" t="s">
        <v>36</v>
      </c>
      <c r="C185" t="s">
        <v>33</v>
      </c>
      <c r="D185" s="4">
        <v>9772</v>
      </c>
      <c r="E185" s="5">
        <v>90</v>
      </c>
    </row>
    <row r="186" spans="1:5" x14ac:dyDescent="0.3">
      <c r="A186" t="s">
        <v>40</v>
      </c>
      <c r="B186" t="s">
        <v>38</v>
      </c>
      <c r="C186" t="s">
        <v>25</v>
      </c>
      <c r="D186" s="4">
        <v>2541</v>
      </c>
      <c r="E186" s="5">
        <v>90</v>
      </c>
    </row>
    <row r="187" spans="1:5" x14ac:dyDescent="0.3">
      <c r="A187" t="s">
        <v>6</v>
      </c>
      <c r="B187" t="s">
        <v>37</v>
      </c>
      <c r="C187" t="s">
        <v>31</v>
      </c>
      <c r="D187" s="4">
        <v>7693</v>
      </c>
      <c r="E187" s="5">
        <v>87</v>
      </c>
    </row>
    <row r="188" spans="1:5" x14ac:dyDescent="0.3">
      <c r="A188" t="s">
        <v>7</v>
      </c>
      <c r="B188" t="s">
        <v>36</v>
      </c>
      <c r="C188" t="s">
        <v>32</v>
      </c>
      <c r="D188" s="4">
        <v>280</v>
      </c>
      <c r="E188" s="5">
        <v>87</v>
      </c>
    </row>
    <row r="189" spans="1:5" x14ac:dyDescent="0.3">
      <c r="A189" t="s">
        <v>40</v>
      </c>
      <c r="B189" t="s">
        <v>38</v>
      </c>
      <c r="C189" t="s">
        <v>26</v>
      </c>
      <c r="D189" s="4">
        <v>609</v>
      </c>
      <c r="E189" s="5">
        <v>87</v>
      </c>
    </row>
    <row r="190" spans="1:5" x14ac:dyDescent="0.3">
      <c r="A190" t="s">
        <v>9</v>
      </c>
      <c r="B190" t="s">
        <v>38</v>
      </c>
      <c r="C190" t="s">
        <v>33</v>
      </c>
      <c r="D190" s="4">
        <v>9506</v>
      </c>
      <c r="E190" s="5">
        <v>87</v>
      </c>
    </row>
    <row r="191" spans="1:5" x14ac:dyDescent="0.3">
      <c r="A191" t="s">
        <v>10</v>
      </c>
      <c r="B191" t="s">
        <v>34</v>
      </c>
      <c r="C191" t="s">
        <v>17</v>
      </c>
      <c r="D191" s="4">
        <v>700</v>
      </c>
      <c r="E191" s="5">
        <v>87</v>
      </c>
    </row>
    <row r="192" spans="1:5" x14ac:dyDescent="0.3">
      <c r="A192" t="s">
        <v>8</v>
      </c>
      <c r="B192" t="s">
        <v>37</v>
      </c>
      <c r="C192" t="s">
        <v>21</v>
      </c>
      <c r="D192" s="4">
        <v>434</v>
      </c>
      <c r="E192" s="5">
        <v>87</v>
      </c>
    </row>
    <row r="193" spans="1:5" x14ac:dyDescent="0.3">
      <c r="A193" t="s">
        <v>8</v>
      </c>
      <c r="B193" t="s">
        <v>38</v>
      </c>
      <c r="C193" t="s">
        <v>22</v>
      </c>
      <c r="D193" s="4">
        <v>168</v>
      </c>
      <c r="E193" s="5">
        <v>84</v>
      </c>
    </row>
    <row r="194" spans="1:5" x14ac:dyDescent="0.3">
      <c r="A194" t="s">
        <v>41</v>
      </c>
      <c r="B194" t="s">
        <v>36</v>
      </c>
      <c r="C194" t="s">
        <v>32</v>
      </c>
      <c r="D194" s="4">
        <v>10304</v>
      </c>
      <c r="E194" s="5">
        <v>84</v>
      </c>
    </row>
    <row r="195" spans="1:5" x14ac:dyDescent="0.3">
      <c r="A195" t="s">
        <v>5</v>
      </c>
      <c r="B195" t="s">
        <v>35</v>
      </c>
      <c r="C195" t="s">
        <v>22</v>
      </c>
      <c r="D195" s="4">
        <v>490</v>
      </c>
      <c r="E195" s="5">
        <v>84</v>
      </c>
    </row>
    <row r="196" spans="1:5" x14ac:dyDescent="0.3">
      <c r="A196" t="s">
        <v>2</v>
      </c>
      <c r="B196" t="s">
        <v>39</v>
      </c>
      <c r="C196" t="s">
        <v>27</v>
      </c>
      <c r="D196" s="4">
        <v>7812</v>
      </c>
      <c r="E196" s="5">
        <v>81</v>
      </c>
    </row>
    <row r="197" spans="1:5" x14ac:dyDescent="0.3">
      <c r="A197" t="s">
        <v>6</v>
      </c>
      <c r="B197" t="s">
        <v>37</v>
      </c>
      <c r="C197" t="s">
        <v>30</v>
      </c>
      <c r="D197" s="4">
        <v>560</v>
      </c>
      <c r="E197" s="5">
        <v>81</v>
      </c>
    </row>
    <row r="198" spans="1:5" x14ac:dyDescent="0.3">
      <c r="A198" t="s">
        <v>8</v>
      </c>
      <c r="B198" t="s">
        <v>35</v>
      </c>
      <c r="C198" t="s">
        <v>30</v>
      </c>
      <c r="D198" s="4">
        <v>3598</v>
      </c>
      <c r="E198" s="5">
        <v>81</v>
      </c>
    </row>
    <row r="199" spans="1:5" x14ac:dyDescent="0.3">
      <c r="A199" t="s">
        <v>5</v>
      </c>
      <c r="B199" t="s">
        <v>39</v>
      </c>
      <c r="C199" t="s">
        <v>22</v>
      </c>
      <c r="D199" s="4">
        <v>6909</v>
      </c>
      <c r="E199" s="5">
        <v>81</v>
      </c>
    </row>
    <row r="200" spans="1:5" x14ac:dyDescent="0.3">
      <c r="A200" t="s">
        <v>3</v>
      </c>
      <c r="B200" t="s">
        <v>35</v>
      </c>
      <c r="C200" t="s">
        <v>23</v>
      </c>
      <c r="D200" s="4">
        <v>2023</v>
      </c>
      <c r="E200" s="5">
        <v>78</v>
      </c>
    </row>
    <row r="201" spans="1:5" x14ac:dyDescent="0.3">
      <c r="A201" t="s">
        <v>8</v>
      </c>
      <c r="B201" t="s">
        <v>38</v>
      </c>
      <c r="C201" t="s">
        <v>21</v>
      </c>
      <c r="D201" s="4">
        <v>6433</v>
      </c>
      <c r="E201" s="5">
        <v>78</v>
      </c>
    </row>
    <row r="202" spans="1:5" x14ac:dyDescent="0.3">
      <c r="A202" t="s">
        <v>7</v>
      </c>
      <c r="B202" t="s">
        <v>38</v>
      </c>
      <c r="C202" t="s">
        <v>14</v>
      </c>
      <c r="D202" s="4">
        <v>1281</v>
      </c>
      <c r="E202" s="5">
        <v>75</v>
      </c>
    </row>
    <row r="203" spans="1:5" x14ac:dyDescent="0.3">
      <c r="A203" t="s">
        <v>7</v>
      </c>
      <c r="B203" t="s">
        <v>34</v>
      </c>
      <c r="C203" t="s">
        <v>32</v>
      </c>
      <c r="D203" s="4">
        <v>3262</v>
      </c>
      <c r="E203" s="5">
        <v>75</v>
      </c>
    </row>
    <row r="204" spans="1:5" x14ac:dyDescent="0.3">
      <c r="A204" t="s">
        <v>6</v>
      </c>
      <c r="B204" t="s">
        <v>34</v>
      </c>
      <c r="C204" t="s">
        <v>29</v>
      </c>
      <c r="D204" s="4">
        <v>3339</v>
      </c>
      <c r="E204" s="5">
        <v>75</v>
      </c>
    </row>
    <row r="205" spans="1:5" x14ac:dyDescent="0.3">
      <c r="A205" t="s">
        <v>2</v>
      </c>
      <c r="B205" t="s">
        <v>36</v>
      </c>
      <c r="C205" t="s">
        <v>29</v>
      </c>
      <c r="D205" s="4">
        <v>8211</v>
      </c>
      <c r="E205" s="5">
        <v>75</v>
      </c>
    </row>
    <row r="206" spans="1:5" x14ac:dyDescent="0.3">
      <c r="A206" t="s">
        <v>6</v>
      </c>
      <c r="B206" t="s">
        <v>38</v>
      </c>
      <c r="C206" t="s">
        <v>25</v>
      </c>
      <c r="D206" s="4">
        <v>469</v>
      </c>
      <c r="E206" s="5">
        <v>75</v>
      </c>
    </row>
    <row r="207" spans="1:5" x14ac:dyDescent="0.3">
      <c r="A207" t="s">
        <v>5</v>
      </c>
      <c r="B207" t="s">
        <v>37</v>
      </c>
      <c r="C207" t="s">
        <v>22</v>
      </c>
      <c r="D207" s="4">
        <v>518</v>
      </c>
      <c r="E207" s="5">
        <v>75</v>
      </c>
    </row>
    <row r="208" spans="1:5" x14ac:dyDescent="0.3">
      <c r="A208" t="s">
        <v>40</v>
      </c>
      <c r="B208" t="s">
        <v>34</v>
      </c>
      <c r="C208" t="s">
        <v>23</v>
      </c>
      <c r="D208" s="4">
        <v>2779</v>
      </c>
      <c r="E208" s="5">
        <v>75</v>
      </c>
    </row>
    <row r="209" spans="1:5" x14ac:dyDescent="0.3">
      <c r="A209" t="s">
        <v>6</v>
      </c>
      <c r="B209" t="s">
        <v>34</v>
      </c>
      <c r="C209" t="s">
        <v>16</v>
      </c>
      <c r="D209" s="4">
        <v>2219</v>
      </c>
      <c r="E209" s="5">
        <v>75</v>
      </c>
    </row>
    <row r="210" spans="1:5" x14ac:dyDescent="0.3">
      <c r="A210" t="s">
        <v>10</v>
      </c>
      <c r="B210" t="s">
        <v>36</v>
      </c>
      <c r="C210" t="s">
        <v>13</v>
      </c>
      <c r="D210" s="4">
        <v>945</v>
      </c>
      <c r="E210" s="5">
        <v>75</v>
      </c>
    </row>
    <row r="211" spans="1:5" x14ac:dyDescent="0.3">
      <c r="A211" t="s">
        <v>41</v>
      </c>
      <c r="B211" t="s">
        <v>39</v>
      </c>
      <c r="C211" t="s">
        <v>14</v>
      </c>
      <c r="D211" s="4">
        <v>3976</v>
      </c>
      <c r="E211" s="5">
        <v>72</v>
      </c>
    </row>
    <row r="212" spans="1:5" x14ac:dyDescent="0.3">
      <c r="A212" t="s">
        <v>10</v>
      </c>
      <c r="B212" t="s">
        <v>36</v>
      </c>
      <c r="C212" t="s">
        <v>27</v>
      </c>
      <c r="D212" s="4">
        <v>1407</v>
      </c>
      <c r="E212" s="5">
        <v>72</v>
      </c>
    </row>
    <row r="213" spans="1:5" x14ac:dyDescent="0.3">
      <c r="A213" t="s">
        <v>9</v>
      </c>
      <c r="B213" t="s">
        <v>39</v>
      </c>
      <c r="C213" t="s">
        <v>25</v>
      </c>
      <c r="D213" s="4">
        <v>3192</v>
      </c>
      <c r="E213" s="5">
        <v>72</v>
      </c>
    </row>
    <row r="214" spans="1:5" x14ac:dyDescent="0.3">
      <c r="A214" t="s">
        <v>40</v>
      </c>
      <c r="B214" t="s">
        <v>37</v>
      </c>
      <c r="C214" t="s">
        <v>29</v>
      </c>
      <c r="D214" s="4">
        <v>9002</v>
      </c>
      <c r="E214" s="5">
        <v>72</v>
      </c>
    </row>
    <row r="215" spans="1:5" x14ac:dyDescent="0.3">
      <c r="A215" t="s">
        <v>41</v>
      </c>
      <c r="B215" t="s">
        <v>35</v>
      </c>
      <c r="C215" t="s">
        <v>13</v>
      </c>
      <c r="D215" s="4">
        <v>4760</v>
      </c>
      <c r="E215" s="5">
        <v>69</v>
      </c>
    </row>
    <row r="216" spans="1:5" x14ac:dyDescent="0.3">
      <c r="A216" t="s">
        <v>3</v>
      </c>
      <c r="B216" t="s">
        <v>35</v>
      </c>
      <c r="C216" t="s">
        <v>29</v>
      </c>
      <c r="D216" s="4">
        <v>2114</v>
      </c>
      <c r="E216" s="5">
        <v>66</v>
      </c>
    </row>
    <row r="217" spans="1:5" x14ac:dyDescent="0.3">
      <c r="A217" t="s">
        <v>6</v>
      </c>
      <c r="B217" t="s">
        <v>36</v>
      </c>
      <c r="C217" t="s">
        <v>21</v>
      </c>
      <c r="D217" s="4">
        <v>497</v>
      </c>
      <c r="E217" s="5">
        <v>63</v>
      </c>
    </row>
    <row r="218" spans="1:5" x14ac:dyDescent="0.3">
      <c r="A218" t="s">
        <v>7</v>
      </c>
      <c r="B218" t="s">
        <v>35</v>
      </c>
      <c r="C218" t="s">
        <v>14</v>
      </c>
      <c r="D218" s="4">
        <v>4606</v>
      </c>
      <c r="E218" s="5">
        <v>63</v>
      </c>
    </row>
    <row r="219" spans="1:5" x14ac:dyDescent="0.3">
      <c r="A219" t="s">
        <v>5</v>
      </c>
      <c r="B219" t="s">
        <v>36</v>
      </c>
      <c r="C219" t="s">
        <v>13</v>
      </c>
      <c r="D219" s="4">
        <v>6146</v>
      </c>
      <c r="E219" s="5">
        <v>63</v>
      </c>
    </row>
    <row r="220" spans="1:5" x14ac:dyDescent="0.3">
      <c r="A220" t="s">
        <v>6</v>
      </c>
      <c r="B220" t="s">
        <v>39</v>
      </c>
      <c r="C220" t="s">
        <v>30</v>
      </c>
      <c r="D220" s="4">
        <v>1638</v>
      </c>
      <c r="E220" s="5">
        <v>63</v>
      </c>
    </row>
    <row r="221" spans="1:5" x14ac:dyDescent="0.3">
      <c r="A221" t="s">
        <v>8</v>
      </c>
      <c r="B221" t="s">
        <v>38</v>
      </c>
      <c r="C221" t="s">
        <v>27</v>
      </c>
      <c r="D221" s="4">
        <v>2268</v>
      </c>
      <c r="E221" s="5">
        <v>63</v>
      </c>
    </row>
    <row r="222" spans="1:5" x14ac:dyDescent="0.3">
      <c r="A222" t="s">
        <v>9</v>
      </c>
      <c r="B222" t="s">
        <v>38</v>
      </c>
      <c r="C222" t="s">
        <v>24</v>
      </c>
      <c r="D222" s="4">
        <v>4137</v>
      </c>
      <c r="E222" s="5">
        <v>60</v>
      </c>
    </row>
    <row r="223" spans="1:5" x14ac:dyDescent="0.3">
      <c r="A223" t="s">
        <v>9</v>
      </c>
      <c r="B223" t="s">
        <v>36</v>
      </c>
      <c r="C223" t="s">
        <v>30</v>
      </c>
      <c r="D223" s="4">
        <v>9051</v>
      </c>
      <c r="E223" s="5">
        <v>57</v>
      </c>
    </row>
    <row r="224" spans="1:5" x14ac:dyDescent="0.3">
      <c r="A224" t="s">
        <v>6</v>
      </c>
      <c r="B224" t="s">
        <v>38</v>
      </c>
      <c r="C224" t="s">
        <v>31</v>
      </c>
      <c r="D224" s="4">
        <v>2681</v>
      </c>
      <c r="E224" s="5">
        <v>54</v>
      </c>
    </row>
    <row r="225" spans="1:5" x14ac:dyDescent="0.3">
      <c r="A225" t="s">
        <v>2</v>
      </c>
      <c r="B225" t="s">
        <v>34</v>
      </c>
      <c r="C225" t="s">
        <v>13</v>
      </c>
      <c r="D225" s="4">
        <v>252</v>
      </c>
      <c r="E225" s="5">
        <v>54</v>
      </c>
    </row>
    <row r="226" spans="1:5" x14ac:dyDescent="0.3">
      <c r="A226" t="s">
        <v>5</v>
      </c>
      <c r="B226" t="s">
        <v>38</v>
      </c>
      <c r="C226" t="s">
        <v>13</v>
      </c>
      <c r="D226" s="4">
        <v>7189</v>
      </c>
      <c r="E226" s="5">
        <v>54</v>
      </c>
    </row>
    <row r="227" spans="1:5" x14ac:dyDescent="0.3">
      <c r="A227" t="s">
        <v>3</v>
      </c>
      <c r="B227" t="s">
        <v>34</v>
      </c>
      <c r="C227" t="s">
        <v>26</v>
      </c>
      <c r="D227" s="4">
        <v>3108</v>
      </c>
      <c r="E227" s="5">
        <v>54</v>
      </c>
    </row>
    <row r="228" spans="1:5" x14ac:dyDescent="0.3">
      <c r="A228" t="s">
        <v>2</v>
      </c>
      <c r="B228" t="s">
        <v>37</v>
      </c>
      <c r="C228" t="s">
        <v>14</v>
      </c>
      <c r="D228" s="4">
        <v>1057</v>
      </c>
      <c r="E228" s="5">
        <v>54</v>
      </c>
    </row>
    <row r="229" spans="1:5" x14ac:dyDescent="0.3">
      <c r="A229" t="s">
        <v>7</v>
      </c>
      <c r="B229" t="s">
        <v>37</v>
      </c>
      <c r="C229" t="s">
        <v>30</v>
      </c>
      <c r="D229" s="4">
        <v>6454</v>
      </c>
      <c r="E229" s="5">
        <v>54</v>
      </c>
    </row>
    <row r="230" spans="1:5" x14ac:dyDescent="0.3">
      <c r="A230" t="s">
        <v>2</v>
      </c>
      <c r="B230" t="s">
        <v>38</v>
      </c>
      <c r="C230" t="s">
        <v>13</v>
      </c>
      <c r="D230" s="4">
        <v>56</v>
      </c>
      <c r="E230" s="5">
        <v>51</v>
      </c>
    </row>
    <row r="231" spans="1:5" x14ac:dyDescent="0.3">
      <c r="A231" t="s">
        <v>5</v>
      </c>
      <c r="B231" t="s">
        <v>39</v>
      </c>
      <c r="C231" t="s">
        <v>26</v>
      </c>
      <c r="D231" s="4">
        <v>5236</v>
      </c>
      <c r="E231" s="5">
        <v>51</v>
      </c>
    </row>
    <row r="232" spans="1:5" x14ac:dyDescent="0.3">
      <c r="A232" t="s">
        <v>40</v>
      </c>
      <c r="B232" t="s">
        <v>38</v>
      </c>
      <c r="C232" t="s">
        <v>24</v>
      </c>
      <c r="D232" s="4">
        <v>623</v>
      </c>
      <c r="E232" s="5">
        <v>51</v>
      </c>
    </row>
    <row r="233" spans="1:5" x14ac:dyDescent="0.3">
      <c r="A233" t="s">
        <v>3</v>
      </c>
      <c r="B233" t="s">
        <v>39</v>
      </c>
      <c r="C233" t="s">
        <v>29</v>
      </c>
      <c r="D233" s="4">
        <v>3640</v>
      </c>
      <c r="E233" s="5">
        <v>51</v>
      </c>
    </row>
    <row r="234" spans="1:5" x14ac:dyDescent="0.3">
      <c r="A234" t="s">
        <v>5</v>
      </c>
      <c r="B234" t="s">
        <v>37</v>
      </c>
      <c r="C234" t="s">
        <v>31</v>
      </c>
      <c r="D234" s="4">
        <v>182</v>
      </c>
      <c r="E234" s="5">
        <v>48</v>
      </c>
    </row>
    <row r="235" spans="1:5" x14ac:dyDescent="0.3">
      <c r="A235" t="s">
        <v>7</v>
      </c>
      <c r="B235" t="s">
        <v>34</v>
      </c>
      <c r="C235" t="s">
        <v>33</v>
      </c>
      <c r="D235" s="4">
        <v>2226</v>
      </c>
      <c r="E235" s="5">
        <v>48</v>
      </c>
    </row>
    <row r="236" spans="1:5" x14ac:dyDescent="0.3">
      <c r="A236" t="s">
        <v>40</v>
      </c>
      <c r="B236" t="s">
        <v>34</v>
      </c>
      <c r="C236" t="s">
        <v>26</v>
      </c>
      <c r="D236" s="4">
        <v>6748</v>
      </c>
      <c r="E236" s="5">
        <v>48</v>
      </c>
    </row>
    <row r="237" spans="1:5" x14ac:dyDescent="0.3">
      <c r="A237" t="s">
        <v>6</v>
      </c>
      <c r="B237" t="s">
        <v>34</v>
      </c>
      <c r="C237" t="s">
        <v>4</v>
      </c>
      <c r="D237" s="4">
        <v>525</v>
      </c>
      <c r="E237" s="5">
        <v>48</v>
      </c>
    </row>
    <row r="238" spans="1:5" x14ac:dyDescent="0.3">
      <c r="A238" t="s">
        <v>7</v>
      </c>
      <c r="B238" t="s">
        <v>37</v>
      </c>
      <c r="C238" t="s">
        <v>33</v>
      </c>
      <c r="D238" s="4">
        <v>6391</v>
      </c>
      <c r="E238" s="5">
        <v>48</v>
      </c>
    </row>
    <row r="239" spans="1:5" x14ac:dyDescent="0.3">
      <c r="A239" t="s">
        <v>2</v>
      </c>
      <c r="B239" t="s">
        <v>36</v>
      </c>
      <c r="C239" t="s">
        <v>17</v>
      </c>
      <c r="D239" s="4">
        <v>189</v>
      </c>
      <c r="E239" s="5">
        <v>48</v>
      </c>
    </row>
    <row r="240" spans="1:5" x14ac:dyDescent="0.3">
      <c r="A240" t="s">
        <v>40</v>
      </c>
      <c r="B240" t="s">
        <v>35</v>
      </c>
      <c r="C240" t="s">
        <v>24</v>
      </c>
      <c r="D240" s="4">
        <v>1638</v>
      </c>
      <c r="E240" s="5">
        <v>48</v>
      </c>
    </row>
    <row r="241" spans="1:5" x14ac:dyDescent="0.3">
      <c r="A241" t="s">
        <v>8</v>
      </c>
      <c r="B241" t="s">
        <v>37</v>
      </c>
      <c r="C241" t="s">
        <v>26</v>
      </c>
      <c r="D241" s="4">
        <v>6279</v>
      </c>
      <c r="E241" s="5">
        <v>45</v>
      </c>
    </row>
    <row r="242" spans="1:5" x14ac:dyDescent="0.3">
      <c r="A242" t="s">
        <v>40</v>
      </c>
      <c r="B242" t="s">
        <v>38</v>
      </c>
      <c r="C242" t="s">
        <v>29</v>
      </c>
      <c r="D242" s="4">
        <v>2541</v>
      </c>
      <c r="E242" s="5">
        <v>45</v>
      </c>
    </row>
    <row r="243" spans="1:5" x14ac:dyDescent="0.3">
      <c r="A243" t="s">
        <v>9</v>
      </c>
      <c r="B243" t="s">
        <v>37</v>
      </c>
      <c r="C243" t="s">
        <v>28</v>
      </c>
      <c r="D243" s="4">
        <v>2919</v>
      </c>
      <c r="E243" s="5">
        <v>45</v>
      </c>
    </row>
    <row r="244" spans="1:5" x14ac:dyDescent="0.3">
      <c r="A244" t="s">
        <v>5</v>
      </c>
      <c r="B244" t="s">
        <v>38</v>
      </c>
      <c r="C244" t="s">
        <v>25</v>
      </c>
      <c r="D244" s="4">
        <v>7483</v>
      </c>
      <c r="E244" s="5">
        <v>45</v>
      </c>
    </row>
    <row r="245" spans="1:5" x14ac:dyDescent="0.3">
      <c r="A245" t="s">
        <v>7</v>
      </c>
      <c r="B245" t="s">
        <v>36</v>
      </c>
      <c r="C245" t="s">
        <v>22</v>
      </c>
      <c r="D245" s="4">
        <v>8435</v>
      </c>
      <c r="E245" s="5">
        <v>42</v>
      </c>
    </row>
    <row r="246" spans="1:5" x14ac:dyDescent="0.3">
      <c r="A246" t="s">
        <v>3</v>
      </c>
      <c r="B246" t="s">
        <v>34</v>
      </c>
      <c r="C246" t="s">
        <v>25</v>
      </c>
      <c r="D246" s="4">
        <v>6300</v>
      </c>
      <c r="E246" s="5">
        <v>42</v>
      </c>
    </row>
    <row r="247" spans="1:5" x14ac:dyDescent="0.3">
      <c r="A247" t="s">
        <v>40</v>
      </c>
      <c r="B247" t="s">
        <v>39</v>
      </c>
      <c r="C247" t="s">
        <v>15</v>
      </c>
      <c r="D247" s="4">
        <v>5775</v>
      </c>
      <c r="E247" s="5">
        <v>42</v>
      </c>
    </row>
    <row r="248" spans="1:5" x14ac:dyDescent="0.3">
      <c r="A248" t="s">
        <v>2</v>
      </c>
      <c r="B248" t="s">
        <v>37</v>
      </c>
      <c r="C248" t="s">
        <v>15</v>
      </c>
      <c r="D248" s="4">
        <v>2863</v>
      </c>
      <c r="E248" s="5">
        <v>42</v>
      </c>
    </row>
    <row r="249" spans="1:5" x14ac:dyDescent="0.3">
      <c r="A249" t="s">
        <v>5</v>
      </c>
      <c r="B249" t="s">
        <v>36</v>
      </c>
      <c r="C249" t="s">
        <v>16</v>
      </c>
      <c r="D249" s="4">
        <v>16184</v>
      </c>
      <c r="E249" s="5">
        <v>39</v>
      </c>
    </row>
    <row r="250" spans="1:5" x14ac:dyDescent="0.3">
      <c r="A250" t="s">
        <v>41</v>
      </c>
      <c r="B250" t="s">
        <v>34</v>
      </c>
      <c r="C250" t="s">
        <v>17</v>
      </c>
      <c r="D250" s="4">
        <v>1463</v>
      </c>
      <c r="E250" s="5">
        <v>39</v>
      </c>
    </row>
    <row r="251" spans="1:5" x14ac:dyDescent="0.3">
      <c r="A251" t="s">
        <v>3</v>
      </c>
      <c r="B251" t="s">
        <v>36</v>
      </c>
      <c r="C251" t="s">
        <v>25</v>
      </c>
      <c r="D251" s="4">
        <v>3339</v>
      </c>
      <c r="E251" s="5">
        <v>39</v>
      </c>
    </row>
    <row r="252" spans="1:5" x14ac:dyDescent="0.3">
      <c r="A252" t="s">
        <v>7</v>
      </c>
      <c r="B252" t="s">
        <v>34</v>
      </c>
      <c r="C252" t="s">
        <v>17</v>
      </c>
      <c r="D252" s="4">
        <v>7777</v>
      </c>
      <c r="E252" s="5">
        <v>39</v>
      </c>
    </row>
    <row r="253" spans="1:5" x14ac:dyDescent="0.3">
      <c r="A253" t="s">
        <v>40</v>
      </c>
      <c r="B253" t="s">
        <v>38</v>
      </c>
      <c r="C253" t="s">
        <v>31</v>
      </c>
      <c r="D253" s="4">
        <v>1988</v>
      </c>
      <c r="E253" s="5">
        <v>39</v>
      </c>
    </row>
    <row r="254" spans="1:5" x14ac:dyDescent="0.3">
      <c r="A254" t="s">
        <v>3</v>
      </c>
      <c r="B254" t="s">
        <v>36</v>
      </c>
      <c r="C254" t="s">
        <v>16</v>
      </c>
      <c r="D254" s="4">
        <v>9198</v>
      </c>
      <c r="E254" s="5">
        <v>36</v>
      </c>
    </row>
    <row r="255" spans="1:5" x14ac:dyDescent="0.3">
      <c r="A255" t="s">
        <v>6</v>
      </c>
      <c r="B255" t="s">
        <v>38</v>
      </c>
      <c r="C255" t="s">
        <v>21</v>
      </c>
      <c r="D255" s="4">
        <v>7322</v>
      </c>
      <c r="E255" s="5">
        <v>36</v>
      </c>
    </row>
    <row r="256" spans="1:5" x14ac:dyDescent="0.3">
      <c r="A256" t="s">
        <v>2</v>
      </c>
      <c r="B256" t="s">
        <v>39</v>
      </c>
      <c r="C256" t="s">
        <v>15</v>
      </c>
      <c r="D256" s="4">
        <v>4802</v>
      </c>
      <c r="E256" s="5">
        <v>36</v>
      </c>
    </row>
    <row r="257" spans="1:5" x14ac:dyDescent="0.3">
      <c r="A257" t="s">
        <v>40</v>
      </c>
      <c r="B257" t="s">
        <v>36</v>
      </c>
      <c r="C257" t="s">
        <v>4</v>
      </c>
      <c r="D257" s="4">
        <v>217</v>
      </c>
      <c r="E257" s="5">
        <v>36</v>
      </c>
    </row>
    <row r="258" spans="1:5" x14ac:dyDescent="0.3">
      <c r="A258" t="s">
        <v>2</v>
      </c>
      <c r="B258" t="s">
        <v>39</v>
      </c>
      <c r="C258" t="s">
        <v>23</v>
      </c>
      <c r="D258" s="4">
        <v>630</v>
      </c>
      <c r="E258" s="5">
        <v>36</v>
      </c>
    </row>
    <row r="259" spans="1:5" x14ac:dyDescent="0.3">
      <c r="A259" t="s">
        <v>10</v>
      </c>
      <c r="B259" t="s">
        <v>37</v>
      </c>
      <c r="C259" t="s">
        <v>23</v>
      </c>
      <c r="D259" s="4">
        <v>4683</v>
      </c>
      <c r="E259" s="5">
        <v>30</v>
      </c>
    </row>
    <row r="260" spans="1:5" x14ac:dyDescent="0.3">
      <c r="A260" t="s">
        <v>40</v>
      </c>
      <c r="B260" t="s">
        <v>36</v>
      </c>
      <c r="C260" t="s">
        <v>25</v>
      </c>
      <c r="D260" s="4">
        <v>5439</v>
      </c>
      <c r="E260" s="5">
        <v>30</v>
      </c>
    </row>
    <row r="261" spans="1:5" x14ac:dyDescent="0.3">
      <c r="A261" t="s">
        <v>8</v>
      </c>
      <c r="B261" t="s">
        <v>37</v>
      </c>
      <c r="C261" t="s">
        <v>15</v>
      </c>
      <c r="D261" s="4">
        <v>9709</v>
      </c>
      <c r="E261" s="5">
        <v>30</v>
      </c>
    </row>
    <row r="262" spans="1:5" x14ac:dyDescent="0.3">
      <c r="A262" t="s">
        <v>10</v>
      </c>
      <c r="B262" t="s">
        <v>39</v>
      </c>
      <c r="C262" t="s">
        <v>33</v>
      </c>
      <c r="D262" s="4">
        <v>12950</v>
      </c>
      <c r="E262" s="5">
        <v>30</v>
      </c>
    </row>
    <row r="263" spans="1:5" x14ac:dyDescent="0.3">
      <c r="A263" t="s">
        <v>6</v>
      </c>
      <c r="B263" t="s">
        <v>36</v>
      </c>
      <c r="C263" t="s">
        <v>13</v>
      </c>
      <c r="D263" s="4">
        <v>4319</v>
      </c>
      <c r="E263" s="5">
        <v>30</v>
      </c>
    </row>
    <row r="264" spans="1:5" x14ac:dyDescent="0.3">
      <c r="A264" t="s">
        <v>40</v>
      </c>
      <c r="B264" t="s">
        <v>39</v>
      </c>
      <c r="C264" t="s">
        <v>27</v>
      </c>
      <c r="D264" s="4">
        <v>6370</v>
      </c>
      <c r="E264" s="5">
        <v>30</v>
      </c>
    </row>
    <row r="265" spans="1:5" x14ac:dyDescent="0.3">
      <c r="A265" t="s">
        <v>6</v>
      </c>
      <c r="B265" t="s">
        <v>39</v>
      </c>
      <c r="C265" t="s">
        <v>17</v>
      </c>
      <c r="D265" s="4">
        <v>6048</v>
      </c>
      <c r="E265" s="5">
        <v>27</v>
      </c>
    </row>
    <row r="266" spans="1:5" x14ac:dyDescent="0.3">
      <c r="A266" t="s">
        <v>9</v>
      </c>
      <c r="B266" t="s">
        <v>34</v>
      </c>
      <c r="C266" t="s">
        <v>21</v>
      </c>
      <c r="D266" s="4">
        <v>6832</v>
      </c>
      <c r="E266" s="5">
        <v>27</v>
      </c>
    </row>
    <row r="267" spans="1:5" x14ac:dyDescent="0.3">
      <c r="A267" t="s">
        <v>7</v>
      </c>
      <c r="B267" t="s">
        <v>35</v>
      </c>
      <c r="C267" t="s">
        <v>16</v>
      </c>
      <c r="D267" s="4">
        <v>2135</v>
      </c>
      <c r="E267" s="5">
        <v>27</v>
      </c>
    </row>
    <row r="268" spans="1:5" x14ac:dyDescent="0.3">
      <c r="A268" t="s">
        <v>8</v>
      </c>
      <c r="B268" t="s">
        <v>39</v>
      </c>
      <c r="C268" t="s">
        <v>26</v>
      </c>
      <c r="D268" s="4">
        <v>1561</v>
      </c>
      <c r="E268" s="5">
        <v>27</v>
      </c>
    </row>
    <row r="269" spans="1:5" x14ac:dyDescent="0.3">
      <c r="A269" t="s">
        <v>10</v>
      </c>
      <c r="B269" t="s">
        <v>37</v>
      </c>
      <c r="C269" t="s">
        <v>28</v>
      </c>
      <c r="D269" s="4">
        <v>3059</v>
      </c>
      <c r="E269" s="5">
        <v>27</v>
      </c>
    </row>
    <row r="270" spans="1:5" x14ac:dyDescent="0.3">
      <c r="A270" t="s">
        <v>8</v>
      </c>
      <c r="B270" t="s">
        <v>39</v>
      </c>
      <c r="C270" t="s">
        <v>18</v>
      </c>
      <c r="D270" s="4">
        <v>9660</v>
      </c>
      <c r="E270" s="5">
        <v>27</v>
      </c>
    </row>
    <row r="271" spans="1:5" x14ac:dyDescent="0.3">
      <c r="A271" t="s">
        <v>7</v>
      </c>
      <c r="B271" t="s">
        <v>34</v>
      </c>
      <c r="C271" t="s">
        <v>15</v>
      </c>
      <c r="D271" s="4">
        <v>3829</v>
      </c>
      <c r="E271" s="5">
        <v>24</v>
      </c>
    </row>
    <row r="272" spans="1:5" x14ac:dyDescent="0.3">
      <c r="A272" t="s">
        <v>10</v>
      </c>
      <c r="B272" t="s">
        <v>34</v>
      </c>
      <c r="C272" t="s">
        <v>22</v>
      </c>
      <c r="D272" s="4">
        <v>4053</v>
      </c>
      <c r="E272" s="5">
        <v>24</v>
      </c>
    </row>
    <row r="273" spans="1:5" x14ac:dyDescent="0.3">
      <c r="A273" t="s">
        <v>5</v>
      </c>
      <c r="B273" t="s">
        <v>34</v>
      </c>
      <c r="C273" t="s">
        <v>27</v>
      </c>
      <c r="D273" s="4">
        <v>6986</v>
      </c>
      <c r="E273" s="5">
        <v>21</v>
      </c>
    </row>
    <row r="274" spans="1:5" x14ac:dyDescent="0.3">
      <c r="A274" t="s">
        <v>5</v>
      </c>
      <c r="B274" t="s">
        <v>38</v>
      </c>
      <c r="C274" t="s">
        <v>32</v>
      </c>
      <c r="D274" s="4">
        <v>5075</v>
      </c>
      <c r="E274" s="5">
        <v>21</v>
      </c>
    </row>
    <row r="275" spans="1:5" x14ac:dyDescent="0.3">
      <c r="A275" t="s">
        <v>40</v>
      </c>
      <c r="B275" t="s">
        <v>37</v>
      </c>
      <c r="C275" t="s">
        <v>19</v>
      </c>
      <c r="D275" s="4">
        <v>7693</v>
      </c>
      <c r="E275" s="5">
        <v>21</v>
      </c>
    </row>
    <row r="276" spans="1:5" x14ac:dyDescent="0.3">
      <c r="A276" t="s">
        <v>2</v>
      </c>
      <c r="B276" t="s">
        <v>36</v>
      </c>
      <c r="C276" t="s">
        <v>16</v>
      </c>
      <c r="D276" s="4">
        <v>11417</v>
      </c>
      <c r="E276" s="5">
        <v>21</v>
      </c>
    </row>
    <row r="277" spans="1:5" x14ac:dyDescent="0.3">
      <c r="A277" t="s">
        <v>7</v>
      </c>
      <c r="B277" t="s">
        <v>35</v>
      </c>
      <c r="C277" t="s">
        <v>27</v>
      </c>
      <c r="D277" s="4">
        <v>2478</v>
      </c>
      <c r="E277" s="5">
        <v>21</v>
      </c>
    </row>
    <row r="278" spans="1:5" x14ac:dyDescent="0.3">
      <c r="A278" t="s">
        <v>41</v>
      </c>
      <c r="B278" t="s">
        <v>38</v>
      </c>
      <c r="C278" t="s">
        <v>25</v>
      </c>
      <c r="D278" s="4">
        <v>154</v>
      </c>
      <c r="E278" s="5">
        <v>21</v>
      </c>
    </row>
    <row r="279" spans="1:5" x14ac:dyDescent="0.3">
      <c r="A279" t="s">
        <v>5</v>
      </c>
      <c r="B279" t="s">
        <v>37</v>
      </c>
      <c r="C279" t="s">
        <v>25</v>
      </c>
      <c r="D279" s="4">
        <v>8813</v>
      </c>
      <c r="E279" s="5">
        <v>21</v>
      </c>
    </row>
    <row r="280" spans="1:5" x14ac:dyDescent="0.3">
      <c r="A280" t="s">
        <v>2</v>
      </c>
      <c r="B280" t="s">
        <v>37</v>
      </c>
      <c r="C280" t="s">
        <v>19</v>
      </c>
      <c r="D280" s="4">
        <v>238</v>
      </c>
      <c r="E280" s="5">
        <v>18</v>
      </c>
    </row>
    <row r="281" spans="1:5" x14ac:dyDescent="0.3">
      <c r="A281" t="s">
        <v>3</v>
      </c>
      <c r="B281" t="s">
        <v>36</v>
      </c>
      <c r="C281" t="s">
        <v>19</v>
      </c>
      <c r="D281" s="4">
        <v>1281</v>
      </c>
      <c r="E281" s="5">
        <v>18</v>
      </c>
    </row>
    <row r="282" spans="1:5" x14ac:dyDescent="0.3">
      <c r="A282" t="s">
        <v>3</v>
      </c>
      <c r="B282" t="s">
        <v>34</v>
      </c>
      <c r="C282" t="s">
        <v>20</v>
      </c>
      <c r="D282" s="4">
        <v>2583</v>
      </c>
      <c r="E282" s="5">
        <v>18</v>
      </c>
    </row>
    <row r="283" spans="1:5" x14ac:dyDescent="0.3">
      <c r="A283" t="s">
        <v>5</v>
      </c>
      <c r="B283" t="s">
        <v>36</v>
      </c>
      <c r="C283" t="s">
        <v>23</v>
      </c>
      <c r="D283" s="4">
        <v>6314</v>
      </c>
      <c r="E283" s="5">
        <v>15</v>
      </c>
    </row>
    <row r="284" spans="1:5" x14ac:dyDescent="0.3">
      <c r="A284" t="s">
        <v>2</v>
      </c>
      <c r="B284" t="s">
        <v>35</v>
      </c>
      <c r="C284" t="s">
        <v>19</v>
      </c>
      <c r="D284" s="4">
        <v>553</v>
      </c>
      <c r="E284" s="5">
        <v>15</v>
      </c>
    </row>
    <row r="285" spans="1:5" x14ac:dyDescent="0.3">
      <c r="A285" t="s">
        <v>6</v>
      </c>
      <c r="B285" t="s">
        <v>34</v>
      </c>
      <c r="C285" t="s">
        <v>15</v>
      </c>
      <c r="D285" s="4">
        <v>1442</v>
      </c>
      <c r="E285" s="5">
        <v>15</v>
      </c>
    </row>
    <row r="286" spans="1:5" x14ac:dyDescent="0.3">
      <c r="A286" t="s">
        <v>5</v>
      </c>
      <c r="B286" t="s">
        <v>35</v>
      </c>
      <c r="C286" t="s">
        <v>18</v>
      </c>
      <c r="D286" s="4">
        <v>2415</v>
      </c>
      <c r="E286" s="5">
        <v>15</v>
      </c>
    </row>
    <row r="287" spans="1:5" x14ac:dyDescent="0.3">
      <c r="A287" t="s">
        <v>5</v>
      </c>
      <c r="B287" t="s">
        <v>37</v>
      </c>
      <c r="C287" t="s">
        <v>14</v>
      </c>
      <c r="D287" s="4">
        <v>4991</v>
      </c>
      <c r="E287" s="5">
        <v>12</v>
      </c>
    </row>
    <row r="288" spans="1:5" x14ac:dyDescent="0.3">
      <c r="A288" t="s">
        <v>40</v>
      </c>
      <c r="B288" t="s">
        <v>39</v>
      </c>
      <c r="C288" t="s">
        <v>22</v>
      </c>
      <c r="D288" s="4">
        <v>5817</v>
      </c>
      <c r="E288" s="5">
        <v>12</v>
      </c>
    </row>
    <row r="289" spans="1:5" x14ac:dyDescent="0.3">
      <c r="A289" t="s">
        <v>6</v>
      </c>
      <c r="B289" t="s">
        <v>36</v>
      </c>
      <c r="C289" t="s">
        <v>32</v>
      </c>
      <c r="D289" s="4">
        <v>6118</v>
      </c>
      <c r="E289" s="5">
        <v>9</v>
      </c>
    </row>
    <row r="290" spans="1:5" x14ac:dyDescent="0.3">
      <c r="A290" t="s">
        <v>9</v>
      </c>
      <c r="B290" t="s">
        <v>38</v>
      </c>
      <c r="C290" t="s">
        <v>17</v>
      </c>
      <c r="D290" s="4">
        <v>2408</v>
      </c>
      <c r="E290" s="5">
        <v>9</v>
      </c>
    </row>
    <row r="291" spans="1:5" x14ac:dyDescent="0.3">
      <c r="A291" t="s">
        <v>41</v>
      </c>
      <c r="B291" t="s">
        <v>37</v>
      </c>
      <c r="C291" t="s">
        <v>21</v>
      </c>
      <c r="D291" s="4">
        <v>2933</v>
      </c>
      <c r="E291" s="5">
        <v>9</v>
      </c>
    </row>
    <row r="292" spans="1:5" x14ac:dyDescent="0.3">
      <c r="A292" t="s">
        <v>5</v>
      </c>
      <c r="B292" t="s">
        <v>35</v>
      </c>
      <c r="C292" t="s">
        <v>4</v>
      </c>
      <c r="D292" s="4">
        <v>2744</v>
      </c>
      <c r="E292" s="5">
        <v>9</v>
      </c>
    </row>
    <row r="293" spans="1:5" x14ac:dyDescent="0.3">
      <c r="A293" t="s">
        <v>10</v>
      </c>
      <c r="B293" t="s">
        <v>34</v>
      </c>
      <c r="C293" t="s">
        <v>26</v>
      </c>
      <c r="D293" s="4">
        <v>4991</v>
      </c>
      <c r="E293" s="5">
        <v>9</v>
      </c>
    </row>
    <row r="294" spans="1:5" x14ac:dyDescent="0.3">
      <c r="A294" t="s">
        <v>6</v>
      </c>
      <c r="B294" t="s">
        <v>38</v>
      </c>
      <c r="C294" t="s">
        <v>16</v>
      </c>
      <c r="D294" s="4">
        <v>938</v>
      </c>
      <c r="E294" s="5">
        <v>6</v>
      </c>
    </row>
    <row r="295" spans="1:5" x14ac:dyDescent="0.3">
      <c r="A295" t="s">
        <v>10</v>
      </c>
      <c r="B295" t="s">
        <v>35</v>
      </c>
      <c r="C295" t="s">
        <v>15</v>
      </c>
      <c r="D295" s="4">
        <v>2562</v>
      </c>
      <c r="E295" s="5">
        <v>6</v>
      </c>
    </row>
    <row r="296" spans="1:5" x14ac:dyDescent="0.3">
      <c r="A296" t="s">
        <v>6</v>
      </c>
      <c r="B296" t="s">
        <v>37</v>
      </c>
      <c r="C296" t="s">
        <v>26</v>
      </c>
      <c r="D296" s="4">
        <v>6818</v>
      </c>
      <c r="E296" s="5">
        <v>6</v>
      </c>
    </row>
    <row r="297" spans="1:5" x14ac:dyDescent="0.3">
      <c r="A297" t="s">
        <v>2</v>
      </c>
      <c r="B297" t="s">
        <v>38</v>
      </c>
      <c r="C297" t="s">
        <v>4</v>
      </c>
      <c r="D297" s="4">
        <v>3549</v>
      </c>
      <c r="E297" s="5">
        <v>3</v>
      </c>
    </row>
    <row r="298" spans="1:5" x14ac:dyDescent="0.3">
      <c r="A298" t="s">
        <v>41</v>
      </c>
      <c r="B298" t="s">
        <v>38</v>
      </c>
      <c r="C298" t="s">
        <v>22</v>
      </c>
      <c r="D298" s="4">
        <v>5915</v>
      </c>
      <c r="E298" s="5">
        <v>3</v>
      </c>
    </row>
    <row r="299" spans="1:5" x14ac:dyDescent="0.3">
      <c r="A299" t="s">
        <v>5</v>
      </c>
      <c r="B299" t="s">
        <v>36</v>
      </c>
      <c r="C299" t="s">
        <v>18</v>
      </c>
      <c r="D299" s="4">
        <v>6111</v>
      </c>
      <c r="E299" s="5">
        <v>3</v>
      </c>
    </row>
    <row r="300" spans="1:5" x14ac:dyDescent="0.3">
      <c r="A300" t="s">
        <v>6</v>
      </c>
      <c r="B300" t="s">
        <v>39</v>
      </c>
      <c r="C300" t="s">
        <v>24</v>
      </c>
      <c r="D300" s="4">
        <v>2989</v>
      </c>
      <c r="E300" s="5">
        <v>3</v>
      </c>
    </row>
    <row r="301" spans="1:5" x14ac:dyDescent="0.3">
      <c r="A301" t="s">
        <v>7</v>
      </c>
      <c r="B301" t="s">
        <v>37</v>
      </c>
      <c r="C301" t="s">
        <v>26</v>
      </c>
      <c r="D301" s="4">
        <v>5306</v>
      </c>
      <c r="E301" s="5">
        <v>0</v>
      </c>
    </row>
  </sheetData>
  <autoFilter ref="A1:E301" xr:uid="{A4197118-4E0E-452C-8607-60AD1386EBEF}">
    <sortState xmlns:xlrd2="http://schemas.microsoft.com/office/spreadsheetml/2017/richdata2" ref="A2:E301">
      <sortCondition descending="1" ref="E1:E301"/>
    </sortState>
  </autoFilter>
  <conditionalFormatting sqref="D2:D301">
    <cfRule type="top10" dxfId="0" priority="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F28D-F9EB-4A8E-B422-475A2A7FF203}">
  <dimension ref="A1:N301"/>
  <sheetViews>
    <sheetView topLeftCell="A275" workbookViewId="0">
      <selection sqref="A1:E301"/>
    </sheetView>
  </sheetViews>
  <sheetFormatPr defaultRowHeight="14.4" x14ac:dyDescent="0.3"/>
  <cols>
    <col min="9" max="9" width="11.88671875" customWidth="1"/>
    <col min="10" max="10" width="12.109375" bestFit="1" customWidth="1"/>
    <col min="14" max="14" width="11.44140625" bestFit="1" customWidth="1"/>
  </cols>
  <sheetData>
    <row r="1" spans="1:14" x14ac:dyDescent="0.3">
      <c r="A1" s="6" t="s">
        <v>11</v>
      </c>
      <c r="B1" s="6" t="s">
        <v>12</v>
      </c>
      <c r="C1" s="6" t="s">
        <v>0</v>
      </c>
      <c r="D1" s="10" t="s">
        <v>1</v>
      </c>
      <c r="E1" s="10" t="s">
        <v>50</v>
      </c>
    </row>
    <row r="2" spans="1:14" x14ac:dyDescent="0.3">
      <c r="A2" t="s">
        <v>10</v>
      </c>
      <c r="B2" t="s">
        <v>38</v>
      </c>
      <c r="C2" t="s">
        <v>14</v>
      </c>
      <c r="D2" s="4">
        <v>5586</v>
      </c>
      <c r="E2" s="5">
        <v>525</v>
      </c>
    </row>
    <row r="3" spans="1:14" x14ac:dyDescent="0.3">
      <c r="A3" t="s">
        <v>2</v>
      </c>
      <c r="B3" t="s">
        <v>36</v>
      </c>
      <c r="C3" t="s">
        <v>27</v>
      </c>
      <c r="D3" s="4">
        <v>798</v>
      </c>
      <c r="E3" s="5">
        <v>519</v>
      </c>
      <c r="I3" s="19" t="s">
        <v>69</v>
      </c>
      <c r="J3" s="19"/>
    </row>
    <row r="4" spans="1:14" x14ac:dyDescent="0.3">
      <c r="A4" t="s">
        <v>8</v>
      </c>
      <c r="B4" t="s">
        <v>38</v>
      </c>
      <c r="C4" t="s">
        <v>13</v>
      </c>
      <c r="D4" s="4">
        <v>819</v>
      </c>
      <c r="E4" s="5">
        <v>510</v>
      </c>
      <c r="I4" s="6" t="s">
        <v>67</v>
      </c>
      <c r="J4" s="6" t="s">
        <v>68</v>
      </c>
      <c r="M4" s="19" t="s">
        <v>70</v>
      </c>
      <c r="N4" s="19"/>
    </row>
    <row r="5" spans="1:14" x14ac:dyDescent="0.3">
      <c r="A5" t="s">
        <v>3</v>
      </c>
      <c r="B5" t="s">
        <v>34</v>
      </c>
      <c r="C5" t="s">
        <v>32</v>
      </c>
      <c r="D5" s="4">
        <v>7777</v>
      </c>
      <c r="E5" s="5">
        <v>504</v>
      </c>
      <c r="I5" t="s">
        <v>38</v>
      </c>
      <c r="J5" s="13">
        <f>SUMIFS(D2:D301,B2:B301,I5)</f>
        <v>168679</v>
      </c>
      <c r="M5" t="str" cm="1">
        <f t="array" ref="M5:M10">_xlfn.UNIQUE(B2:B301)</f>
        <v>Australia</v>
      </c>
      <c r="N5" s="13">
        <f>SUMIFS(D2:D301,B2:B301,M5)</f>
        <v>168679</v>
      </c>
    </row>
    <row r="6" spans="1:14" x14ac:dyDescent="0.3">
      <c r="A6" t="s">
        <v>9</v>
      </c>
      <c r="B6" t="s">
        <v>34</v>
      </c>
      <c r="C6" t="s">
        <v>20</v>
      </c>
      <c r="D6" s="4">
        <v>8463</v>
      </c>
      <c r="E6" s="5">
        <v>492</v>
      </c>
      <c r="M6" t="str">
        <v>Canada</v>
      </c>
      <c r="N6" s="13">
        <f t="shared" ref="N6:N10" si="0">SUMIFS(D3:D302,B3:B302,M6)</f>
        <v>237944</v>
      </c>
    </row>
    <row r="7" spans="1:14" x14ac:dyDescent="0.3">
      <c r="A7" t="s">
        <v>2</v>
      </c>
      <c r="B7" t="s">
        <v>39</v>
      </c>
      <c r="C7" t="s">
        <v>25</v>
      </c>
      <c r="D7" s="4">
        <v>1785</v>
      </c>
      <c r="E7" s="5">
        <v>462</v>
      </c>
      <c r="M7" t="str">
        <v>India</v>
      </c>
      <c r="N7" s="13">
        <f t="shared" si="0"/>
        <v>252469</v>
      </c>
    </row>
    <row r="8" spans="1:14" x14ac:dyDescent="0.3">
      <c r="A8" t="s">
        <v>8</v>
      </c>
      <c r="B8" t="s">
        <v>35</v>
      </c>
      <c r="C8" t="s">
        <v>32</v>
      </c>
      <c r="D8" s="4">
        <v>6706</v>
      </c>
      <c r="E8" s="5">
        <v>459</v>
      </c>
      <c r="M8" t="str">
        <v>UK</v>
      </c>
      <c r="N8" s="13">
        <f t="shared" si="0"/>
        <v>173530</v>
      </c>
    </row>
    <row r="9" spans="1:14" x14ac:dyDescent="0.3">
      <c r="A9" t="s">
        <v>6</v>
      </c>
      <c r="B9" t="s">
        <v>37</v>
      </c>
      <c r="C9" t="s">
        <v>28</v>
      </c>
      <c r="D9" s="4">
        <v>3556</v>
      </c>
      <c r="E9" s="5">
        <v>459</v>
      </c>
      <c r="M9" t="str">
        <v>USA</v>
      </c>
      <c r="N9" s="13">
        <f t="shared" si="0"/>
        <v>189434</v>
      </c>
    </row>
    <row r="10" spans="1:14" x14ac:dyDescent="0.3">
      <c r="A10" t="s">
        <v>6</v>
      </c>
      <c r="B10" t="s">
        <v>34</v>
      </c>
      <c r="C10" t="s">
        <v>26</v>
      </c>
      <c r="D10" s="4">
        <v>8008</v>
      </c>
      <c r="E10" s="5">
        <v>456</v>
      </c>
      <c r="M10" t="str">
        <v>New Zealand</v>
      </c>
      <c r="N10" s="13">
        <f t="shared" si="0"/>
        <v>218813</v>
      </c>
    </row>
    <row r="11" spans="1:14" x14ac:dyDescent="0.3">
      <c r="A11" t="s">
        <v>40</v>
      </c>
      <c r="B11" t="s">
        <v>35</v>
      </c>
      <c r="C11" t="s">
        <v>30</v>
      </c>
      <c r="D11" s="4">
        <v>2275</v>
      </c>
      <c r="E11" s="5">
        <v>447</v>
      </c>
    </row>
    <row r="12" spans="1:14" x14ac:dyDescent="0.3">
      <c r="A12" t="s">
        <v>40</v>
      </c>
      <c r="B12" t="s">
        <v>35</v>
      </c>
      <c r="C12" t="s">
        <v>33</v>
      </c>
      <c r="D12" s="4">
        <v>8869</v>
      </c>
      <c r="E12" s="5">
        <v>432</v>
      </c>
    </row>
    <row r="13" spans="1:14" x14ac:dyDescent="0.3">
      <c r="A13" t="s">
        <v>6</v>
      </c>
      <c r="B13" t="s">
        <v>39</v>
      </c>
      <c r="C13" t="s">
        <v>25</v>
      </c>
      <c r="D13" s="4">
        <v>2100</v>
      </c>
      <c r="E13" s="5">
        <v>414</v>
      </c>
    </row>
    <row r="14" spans="1:14" x14ac:dyDescent="0.3">
      <c r="A14" t="s">
        <v>6</v>
      </c>
      <c r="B14" t="s">
        <v>37</v>
      </c>
      <c r="C14" t="s">
        <v>16</v>
      </c>
      <c r="D14" s="4">
        <v>1904</v>
      </c>
      <c r="E14" s="5">
        <v>405</v>
      </c>
    </row>
    <row r="15" spans="1:14" x14ac:dyDescent="0.3">
      <c r="A15" t="s">
        <v>6</v>
      </c>
      <c r="B15" t="s">
        <v>35</v>
      </c>
      <c r="C15" t="s">
        <v>4</v>
      </c>
      <c r="D15" s="4">
        <v>1302</v>
      </c>
      <c r="E15" s="5">
        <v>402</v>
      </c>
    </row>
    <row r="16" spans="1:14" x14ac:dyDescent="0.3">
      <c r="A16" t="s">
        <v>6</v>
      </c>
      <c r="B16" t="s">
        <v>39</v>
      </c>
      <c r="C16" t="s">
        <v>29</v>
      </c>
      <c r="D16" s="4">
        <v>3052</v>
      </c>
      <c r="E16" s="5">
        <v>378</v>
      </c>
    </row>
    <row r="17" spans="1:5" x14ac:dyDescent="0.3">
      <c r="A17" t="s">
        <v>40</v>
      </c>
      <c r="B17" t="s">
        <v>35</v>
      </c>
      <c r="C17" t="s">
        <v>22</v>
      </c>
      <c r="D17" s="4">
        <v>6853</v>
      </c>
      <c r="E17" s="5">
        <v>372</v>
      </c>
    </row>
    <row r="18" spans="1:5" x14ac:dyDescent="0.3">
      <c r="A18" t="s">
        <v>7</v>
      </c>
      <c r="B18" t="s">
        <v>34</v>
      </c>
      <c r="C18" t="s">
        <v>14</v>
      </c>
      <c r="D18" s="4">
        <v>1932</v>
      </c>
      <c r="E18" s="5">
        <v>369</v>
      </c>
    </row>
    <row r="19" spans="1:5" x14ac:dyDescent="0.3">
      <c r="A19" t="s">
        <v>6</v>
      </c>
      <c r="B19" t="s">
        <v>34</v>
      </c>
      <c r="C19" t="s">
        <v>30</v>
      </c>
      <c r="D19" s="4">
        <v>3402</v>
      </c>
      <c r="E19" s="5">
        <v>366</v>
      </c>
    </row>
    <row r="20" spans="1:5" x14ac:dyDescent="0.3">
      <c r="A20" t="s">
        <v>3</v>
      </c>
      <c r="B20" t="s">
        <v>37</v>
      </c>
      <c r="C20" t="s">
        <v>4</v>
      </c>
      <c r="D20" s="4">
        <v>938</v>
      </c>
      <c r="E20" s="5">
        <v>366</v>
      </c>
    </row>
    <row r="21" spans="1:5" x14ac:dyDescent="0.3">
      <c r="A21" t="s">
        <v>8</v>
      </c>
      <c r="B21" t="s">
        <v>35</v>
      </c>
      <c r="C21" t="s">
        <v>20</v>
      </c>
      <c r="D21" s="4">
        <v>2702</v>
      </c>
      <c r="E21" s="5">
        <v>363</v>
      </c>
    </row>
    <row r="22" spans="1:5" x14ac:dyDescent="0.3">
      <c r="A22" t="s">
        <v>5</v>
      </c>
      <c r="B22" t="s">
        <v>35</v>
      </c>
      <c r="C22" t="s">
        <v>29</v>
      </c>
      <c r="D22" s="4">
        <v>4480</v>
      </c>
      <c r="E22" s="5">
        <v>357</v>
      </c>
    </row>
    <row r="23" spans="1:5" x14ac:dyDescent="0.3">
      <c r="A23" t="s">
        <v>5</v>
      </c>
      <c r="B23" t="s">
        <v>36</v>
      </c>
      <c r="C23" t="s">
        <v>17</v>
      </c>
      <c r="D23" s="4">
        <v>3339</v>
      </c>
      <c r="E23" s="5">
        <v>348</v>
      </c>
    </row>
    <row r="24" spans="1:5" x14ac:dyDescent="0.3">
      <c r="A24" t="s">
        <v>2</v>
      </c>
      <c r="B24" t="s">
        <v>38</v>
      </c>
      <c r="C24" t="s">
        <v>31</v>
      </c>
      <c r="D24" s="4">
        <v>4326</v>
      </c>
      <c r="E24" s="5">
        <v>348</v>
      </c>
    </row>
    <row r="25" spans="1:5" x14ac:dyDescent="0.3">
      <c r="A25" t="s">
        <v>10</v>
      </c>
      <c r="B25" t="s">
        <v>36</v>
      </c>
      <c r="C25" t="s">
        <v>29</v>
      </c>
      <c r="D25" s="4">
        <v>2471</v>
      </c>
      <c r="E25" s="5">
        <v>342</v>
      </c>
    </row>
    <row r="26" spans="1:5" x14ac:dyDescent="0.3">
      <c r="A26" t="s">
        <v>5</v>
      </c>
      <c r="B26" t="s">
        <v>34</v>
      </c>
      <c r="C26" t="s">
        <v>20</v>
      </c>
      <c r="D26" s="4">
        <v>15610</v>
      </c>
      <c r="E26" s="5">
        <v>339</v>
      </c>
    </row>
    <row r="27" spans="1:5" x14ac:dyDescent="0.3">
      <c r="A27" t="s">
        <v>7</v>
      </c>
      <c r="B27" t="s">
        <v>37</v>
      </c>
      <c r="C27" t="s">
        <v>16</v>
      </c>
      <c r="D27" s="4">
        <v>4487</v>
      </c>
      <c r="E27" s="5">
        <v>333</v>
      </c>
    </row>
    <row r="28" spans="1:5" x14ac:dyDescent="0.3">
      <c r="A28" t="s">
        <v>3</v>
      </c>
      <c r="B28" t="s">
        <v>37</v>
      </c>
      <c r="C28" t="s">
        <v>28</v>
      </c>
      <c r="D28" s="4">
        <v>7308</v>
      </c>
      <c r="E28" s="5">
        <v>327</v>
      </c>
    </row>
    <row r="29" spans="1:5" x14ac:dyDescent="0.3">
      <c r="A29" t="s">
        <v>3</v>
      </c>
      <c r="B29" t="s">
        <v>37</v>
      </c>
      <c r="C29" t="s">
        <v>29</v>
      </c>
      <c r="D29" s="4">
        <v>4592</v>
      </c>
      <c r="E29" s="5">
        <v>324</v>
      </c>
    </row>
    <row r="30" spans="1:5" x14ac:dyDescent="0.3">
      <c r="A30" t="s">
        <v>3</v>
      </c>
      <c r="B30" t="s">
        <v>34</v>
      </c>
      <c r="C30" t="s">
        <v>28</v>
      </c>
      <c r="D30" s="4">
        <v>3689</v>
      </c>
      <c r="E30" s="5">
        <v>312</v>
      </c>
    </row>
    <row r="31" spans="1:5" x14ac:dyDescent="0.3">
      <c r="A31" t="s">
        <v>7</v>
      </c>
      <c r="B31" t="s">
        <v>38</v>
      </c>
      <c r="C31" t="s">
        <v>30</v>
      </c>
      <c r="D31" s="4">
        <v>10129</v>
      </c>
      <c r="E31" s="5">
        <v>312</v>
      </c>
    </row>
    <row r="32" spans="1:5" x14ac:dyDescent="0.3">
      <c r="A32" t="s">
        <v>41</v>
      </c>
      <c r="B32" t="s">
        <v>36</v>
      </c>
      <c r="C32" t="s">
        <v>28</v>
      </c>
      <c r="D32" s="4">
        <v>854</v>
      </c>
      <c r="E32" s="5">
        <v>309</v>
      </c>
    </row>
    <row r="33" spans="1:5" x14ac:dyDescent="0.3">
      <c r="A33" t="s">
        <v>3</v>
      </c>
      <c r="B33" t="s">
        <v>35</v>
      </c>
      <c r="C33" t="s">
        <v>33</v>
      </c>
      <c r="D33" s="4">
        <v>819</v>
      </c>
      <c r="E33" s="5">
        <v>306</v>
      </c>
    </row>
    <row r="34" spans="1:5" x14ac:dyDescent="0.3">
      <c r="A34" t="s">
        <v>9</v>
      </c>
      <c r="B34" t="s">
        <v>39</v>
      </c>
      <c r="C34" t="s">
        <v>24</v>
      </c>
      <c r="D34" s="4">
        <v>3920</v>
      </c>
      <c r="E34" s="5">
        <v>306</v>
      </c>
    </row>
    <row r="35" spans="1:5" x14ac:dyDescent="0.3">
      <c r="A35" t="s">
        <v>40</v>
      </c>
      <c r="B35" t="s">
        <v>36</v>
      </c>
      <c r="C35" t="s">
        <v>27</v>
      </c>
      <c r="D35" s="4">
        <v>3164</v>
      </c>
      <c r="E35" s="5">
        <v>306</v>
      </c>
    </row>
    <row r="36" spans="1:5" x14ac:dyDescent="0.3">
      <c r="A36" t="s">
        <v>10</v>
      </c>
      <c r="B36" t="s">
        <v>36</v>
      </c>
      <c r="C36" t="s">
        <v>32</v>
      </c>
      <c r="D36" s="4">
        <v>6657</v>
      </c>
      <c r="E36" s="5">
        <v>303</v>
      </c>
    </row>
    <row r="37" spans="1:5" x14ac:dyDescent="0.3">
      <c r="A37" t="s">
        <v>2</v>
      </c>
      <c r="B37" t="s">
        <v>35</v>
      </c>
      <c r="C37" t="s">
        <v>17</v>
      </c>
      <c r="D37" s="4">
        <v>1589</v>
      </c>
      <c r="E37" s="5">
        <v>303</v>
      </c>
    </row>
    <row r="38" spans="1:5" x14ac:dyDescent="0.3">
      <c r="A38" t="s">
        <v>3</v>
      </c>
      <c r="B38" t="s">
        <v>38</v>
      </c>
      <c r="C38" t="s">
        <v>26</v>
      </c>
      <c r="D38" s="4">
        <v>8841</v>
      </c>
      <c r="E38" s="5">
        <v>303</v>
      </c>
    </row>
    <row r="39" spans="1:5" x14ac:dyDescent="0.3">
      <c r="A39" t="s">
        <v>7</v>
      </c>
      <c r="B39" t="s">
        <v>36</v>
      </c>
      <c r="C39" t="s">
        <v>19</v>
      </c>
      <c r="D39" s="4">
        <v>2870</v>
      </c>
      <c r="E39" s="5">
        <v>300</v>
      </c>
    </row>
    <row r="40" spans="1:5" x14ac:dyDescent="0.3">
      <c r="A40" t="s">
        <v>8</v>
      </c>
      <c r="B40" t="s">
        <v>35</v>
      </c>
      <c r="C40" t="s">
        <v>27</v>
      </c>
      <c r="D40" s="4">
        <v>4753</v>
      </c>
      <c r="E40" s="5">
        <v>300</v>
      </c>
    </row>
    <row r="41" spans="1:5" x14ac:dyDescent="0.3">
      <c r="A41" t="s">
        <v>40</v>
      </c>
      <c r="B41" t="s">
        <v>38</v>
      </c>
      <c r="C41" t="s">
        <v>13</v>
      </c>
      <c r="D41" s="4">
        <v>5670</v>
      </c>
      <c r="E41" s="5">
        <v>297</v>
      </c>
    </row>
    <row r="42" spans="1:5" x14ac:dyDescent="0.3">
      <c r="A42" t="s">
        <v>41</v>
      </c>
      <c r="B42" t="s">
        <v>36</v>
      </c>
      <c r="C42" t="s">
        <v>18</v>
      </c>
      <c r="D42" s="4">
        <v>9632</v>
      </c>
      <c r="E42" s="5">
        <v>288</v>
      </c>
    </row>
    <row r="43" spans="1:5" x14ac:dyDescent="0.3">
      <c r="A43" t="s">
        <v>8</v>
      </c>
      <c r="B43" t="s">
        <v>34</v>
      </c>
      <c r="C43" t="s">
        <v>31</v>
      </c>
      <c r="D43" s="4">
        <v>3507</v>
      </c>
      <c r="E43" s="5">
        <v>288</v>
      </c>
    </row>
    <row r="44" spans="1:5" x14ac:dyDescent="0.3">
      <c r="A44" t="s">
        <v>10</v>
      </c>
      <c r="B44" t="s">
        <v>37</v>
      </c>
      <c r="C44" t="s">
        <v>21</v>
      </c>
      <c r="D44" s="4">
        <v>245</v>
      </c>
      <c r="E44" s="5">
        <v>288</v>
      </c>
    </row>
    <row r="45" spans="1:5" x14ac:dyDescent="0.3">
      <c r="A45" t="s">
        <v>7</v>
      </c>
      <c r="B45" t="s">
        <v>35</v>
      </c>
      <c r="C45" t="s">
        <v>28</v>
      </c>
      <c r="D45" s="4">
        <v>5194</v>
      </c>
      <c r="E45" s="5">
        <v>288</v>
      </c>
    </row>
    <row r="46" spans="1:5" x14ac:dyDescent="0.3">
      <c r="A46" t="s">
        <v>6</v>
      </c>
      <c r="B46" t="s">
        <v>38</v>
      </c>
      <c r="C46" t="s">
        <v>27</v>
      </c>
      <c r="D46" s="4">
        <v>1134</v>
      </c>
      <c r="E46" s="5">
        <v>282</v>
      </c>
    </row>
    <row r="47" spans="1:5" x14ac:dyDescent="0.3">
      <c r="A47" t="s">
        <v>10</v>
      </c>
      <c r="B47" t="s">
        <v>35</v>
      </c>
      <c r="C47" t="s">
        <v>18</v>
      </c>
      <c r="D47" s="4">
        <v>3808</v>
      </c>
      <c r="E47" s="5">
        <v>279</v>
      </c>
    </row>
    <row r="48" spans="1:5" x14ac:dyDescent="0.3">
      <c r="A48" t="s">
        <v>10</v>
      </c>
      <c r="B48" t="s">
        <v>39</v>
      </c>
      <c r="C48" t="s">
        <v>21</v>
      </c>
      <c r="D48" s="4">
        <v>4858</v>
      </c>
      <c r="E48" s="5">
        <v>279</v>
      </c>
    </row>
    <row r="49" spans="1:5" x14ac:dyDescent="0.3">
      <c r="A49" t="s">
        <v>3</v>
      </c>
      <c r="B49" t="s">
        <v>34</v>
      </c>
      <c r="C49" t="s">
        <v>14</v>
      </c>
      <c r="D49" s="4">
        <v>7259</v>
      </c>
      <c r="E49" s="5">
        <v>276</v>
      </c>
    </row>
    <row r="50" spans="1:5" x14ac:dyDescent="0.3">
      <c r="A50" t="s">
        <v>3</v>
      </c>
      <c r="B50" t="s">
        <v>35</v>
      </c>
      <c r="C50" t="s">
        <v>15</v>
      </c>
      <c r="D50" s="4">
        <v>6657</v>
      </c>
      <c r="E50" s="5">
        <v>276</v>
      </c>
    </row>
    <row r="51" spans="1:5" x14ac:dyDescent="0.3">
      <c r="A51" t="s">
        <v>9</v>
      </c>
      <c r="B51" t="s">
        <v>37</v>
      </c>
      <c r="C51" t="s">
        <v>29</v>
      </c>
      <c r="D51" s="4">
        <v>1085</v>
      </c>
      <c r="E51" s="5">
        <v>273</v>
      </c>
    </row>
    <row r="52" spans="1:5" x14ac:dyDescent="0.3">
      <c r="A52" t="s">
        <v>7</v>
      </c>
      <c r="B52" t="s">
        <v>38</v>
      </c>
      <c r="C52" t="s">
        <v>18</v>
      </c>
      <c r="D52" s="4">
        <v>1778</v>
      </c>
      <c r="E52" s="5">
        <v>270</v>
      </c>
    </row>
    <row r="53" spans="1:5" x14ac:dyDescent="0.3">
      <c r="A53" t="s">
        <v>6</v>
      </c>
      <c r="B53" t="s">
        <v>35</v>
      </c>
      <c r="C53" t="s">
        <v>20</v>
      </c>
      <c r="D53" s="4">
        <v>1071</v>
      </c>
      <c r="E53" s="5">
        <v>270</v>
      </c>
    </row>
    <row r="54" spans="1:5" x14ac:dyDescent="0.3">
      <c r="A54" t="s">
        <v>10</v>
      </c>
      <c r="B54" t="s">
        <v>36</v>
      </c>
      <c r="C54" t="s">
        <v>23</v>
      </c>
      <c r="D54" s="4">
        <v>2317</v>
      </c>
      <c r="E54" s="5">
        <v>261</v>
      </c>
    </row>
    <row r="55" spans="1:5" x14ac:dyDescent="0.3">
      <c r="A55" t="s">
        <v>7</v>
      </c>
      <c r="B55" t="s">
        <v>38</v>
      </c>
      <c r="C55" t="s">
        <v>28</v>
      </c>
      <c r="D55" s="4">
        <v>5677</v>
      </c>
      <c r="E55" s="5">
        <v>258</v>
      </c>
    </row>
    <row r="56" spans="1:5" x14ac:dyDescent="0.3">
      <c r="A56" t="s">
        <v>3</v>
      </c>
      <c r="B56" t="s">
        <v>35</v>
      </c>
      <c r="C56" t="s">
        <v>14</v>
      </c>
      <c r="D56" s="4">
        <v>2415</v>
      </c>
      <c r="E56" s="5">
        <v>255</v>
      </c>
    </row>
    <row r="57" spans="1:5" x14ac:dyDescent="0.3">
      <c r="A57" t="s">
        <v>7</v>
      </c>
      <c r="B57" t="s">
        <v>35</v>
      </c>
      <c r="C57" t="s">
        <v>30</v>
      </c>
      <c r="D57" s="4">
        <v>6755</v>
      </c>
      <c r="E57" s="5">
        <v>252</v>
      </c>
    </row>
    <row r="58" spans="1:5" x14ac:dyDescent="0.3">
      <c r="A58" t="s">
        <v>7</v>
      </c>
      <c r="B58" t="s">
        <v>36</v>
      </c>
      <c r="C58" t="s">
        <v>29</v>
      </c>
      <c r="D58" s="4">
        <v>5551</v>
      </c>
      <c r="E58" s="5">
        <v>252</v>
      </c>
    </row>
    <row r="59" spans="1:5" x14ac:dyDescent="0.3">
      <c r="A59" t="s">
        <v>5</v>
      </c>
      <c r="B59" t="s">
        <v>39</v>
      </c>
      <c r="C59" t="s">
        <v>18</v>
      </c>
      <c r="D59" s="4">
        <v>385</v>
      </c>
      <c r="E59" s="5">
        <v>249</v>
      </c>
    </row>
    <row r="60" spans="1:5" x14ac:dyDescent="0.3">
      <c r="A60" t="s">
        <v>7</v>
      </c>
      <c r="B60" t="s">
        <v>39</v>
      </c>
      <c r="C60" t="s">
        <v>17</v>
      </c>
      <c r="D60" s="4">
        <v>4438</v>
      </c>
      <c r="E60" s="5">
        <v>246</v>
      </c>
    </row>
    <row r="61" spans="1:5" x14ac:dyDescent="0.3">
      <c r="A61" t="s">
        <v>9</v>
      </c>
      <c r="B61" t="s">
        <v>37</v>
      </c>
      <c r="C61" t="s">
        <v>26</v>
      </c>
      <c r="D61" s="4">
        <v>2856</v>
      </c>
      <c r="E61" s="5">
        <v>246</v>
      </c>
    </row>
    <row r="62" spans="1:5" x14ac:dyDescent="0.3">
      <c r="A62" t="s">
        <v>2</v>
      </c>
      <c r="B62" t="s">
        <v>36</v>
      </c>
      <c r="C62" t="s">
        <v>31</v>
      </c>
      <c r="D62" s="4">
        <v>3094</v>
      </c>
      <c r="E62" s="5">
        <v>246</v>
      </c>
    </row>
    <row r="63" spans="1:5" x14ac:dyDescent="0.3">
      <c r="A63" t="s">
        <v>5</v>
      </c>
      <c r="B63" t="s">
        <v>35</v>
      </c>
      <c r="C63" t="s">
        <v>31</v>
      </c>
      <c r="D63" s="4">
        <v>4753</v>
      </c>
      <c r="E63" s="5">
        <v>246</v>
      </c>
    </row>
    <row r="64" spans="1:5" x14ac:dyDescent="0.3">
      <c r="A64" t="s">
        <v>9</v>
      </c>
      <c r="B64" t="s">
        <v>35</v>
      </c>
      <c r="C64" t="s">
        <v>15</v>
      </c>
      <c r="D64" s="4">
        <v>7833</v>
      </c>
      <c r="E64" s="5">
        <v>243</v>
      </c>
    </row>
    <row r="65" spans="1:5" x14ac:dyDescent="0.3">
      <c r="A65" t="s">
        <v>41</v>
      </c>
      <c r="B65" t="s">
        <v>37</v>
      </c>
      <c r="C65" t="s">
        <v>30</v>
      </c>
      <c r="D65" s="4">
        <v>1526</v>
      </c>
      <c r="E65" s="5">
        <v>240</v>
      </c>
    </row>
    <row r="66" spans="1:5" x14ac:dyDescent="0.3">
      <c r="A66" t="s">
        <v>7</v>
      </c>
      <c r="B66" t="s">
        <v>35</v>
      </c>
      <c r="C66" t="s">
        <v>19</v>
      </c>
      <c r="D66" s="4">
        <v>4585</v>
      </c>
      <c r="E66" s="5">
        <v>240</v>
      </c>
    </row>
    <row r="67" spans="1:5" x14ac:dyDescent="0.3">
      <c r="A67" t="s">
        <v>5</v>
      </c>
      <c r="B67" t="s">
        <v>34</v>
      </c>
      <c r="C67" t="s">
        <v>22</v>
      </c>
      <c r="D67" s="4">
        <v>6279</v>
      </c>
      <c r="E67" s="5">
        <v>237</v>
      </c>
    </row>
    <row r="68" spans="1:5" x14ac:dyDescent="0.3">
      <c r="A68" t="s">
        <v>3</v>
      </c>
      <c r="B68" t="s">
        <v>35</v>
      </c>
      <c r="C68" t="s">
        <v>25</v>
      </c>
      <c r="D68" s="4">
        <v>2464</v>
      </c>
      <c r="E68" s="5">
        <v>234</v>
      </c>
    </row>
    <row r="69" spans="1:5" x14ac:dyDescent="0.3">
      <c r="A69" t="s">
        <v>8</v>
      </c>
      <c r="B69" t="s">
        <v>38</v>
      </c>
      <c r="C69" t="s">
        <v>23</v>
      </c>
      <c r="D69" s="4">
        <v>1701</v>
      </c>
      <c r="E69" s="5">
        <v>234</v>
      </c>
    </row>
    <row r="70" spans="1:5" x14ac:dyDescent="0.3">
      <c r="A70" t="s">
        <v>40</v>
      </c>
      <c r="B70" t="s">
        <v>35</v>
      </c>
      <c r="C70" t="s">
        <v>32</v>
      </c>
      <c r="D70" s="4">
        <v>12348</v>
      </c>
      <c r="E70" s="5">
        <v>234</v>
      </c>
    </row>
    <row r="71" spans="1:5" x14ac:dyDescent="0.3">
      <c r="A71" t="s">
        <v>41</v>
      </c>
      <c r="B71" t="s">
        <v>36</v>
      </c>
      <c r="C71" t="s">
        <v>13</v>
      </c>
      <c r="D71" s="4">
        <v>10311</v>
      </c>
      <c r="E71" s="5">
        <v>231</v>
      </c>
    </row>
    <row r="72" spans="1:5" x14ac:dyDescent="0.3">
      <c r="A72" t="s">
        <v>41</v>
      </c>
      <c r="B72" t="s">
        <v>37</v>
      </c>
      <c r="C72" t="s">
        <v>15</v>
      </c>
      <c r="D72" s="4">
        <v>714</v>
      </c>
      <c r="E72" s="5">
        <v>231</v>
      </c>
    </row>
    <row r="73" spans="1:5" x14ac:dyDescent="0.3">
      <c r="A73" t="s">
        <v>10</v>
      </c>
      <c r="B73" t="s">
        <v>35</v>
      </c>
      <c r="C73" t="s">
        <v>21</v>
      </c>
      <c r="D73" s="4">
        <v>567</v>
      </c>
      <c r="E73" s="5">
        <v>228</v>
      </c>
    </row>
    <row r="74" spans="1:5" x14ac:dyDescent="0.3">
      <c r="A74" t="s">
        <v>7</v>
      </c>
      <c r="B74" t="s">
        <v>37</v>
      </c>
      <c r="C74" t="s">
        <v>14</v>
      </c>
      <c r="D74" s="4">
        <v>6608</v>
      </c>
      <c r="E74" s="5">
        <v>225</v>
      </c>
    </row>
    <row r="75" spans="1:5" x14ac:dyDescent="0.3">
      <c r="A75" t="s">
        <v>41</v>
      </c>
      <c r="B75" t="s">
        <v>34</v>
      </c>
      <c r="C75" t="s">
        <v>16</v>
      </c>
      <c r="D75" s="4">
        <v>1274</v>
      </c>
      <c r="E75" s="5">
        <v>225</v>
      </c>
    </row>
    <row r="76" spans="1:5" x14ac:dyDescent="0.3">
      <c r="A76" t="s">
        <v>40</v>
      </c>
      <c r="B76" t="s">
        <v>39</v>
      </c>
      <c r="C76" t="s">
        <v>28</v>
      </c>
      <c r="D76" s="4">
        <v>3101</v>
      </c>
      <c r="E76" s="5">
        <v>225</v>
      </c>
    </row>
    <row r="77" spans="1:5" x14ac:dyDescent="0.3">
      <c r="A77" t="s">
        <v>8</v>
      </c>
      <c r="B77" t="s">
        <v>34</v>
      </c>
      <c r="C77" t="s">
        <v>16</v>
      </c>
      <c r="D77" s="4">
        <v>2009</v>
      </c>
      <c r="E77" s="5">
        <v>219</v>
      </c>
    </row>
    <row r="78" spans="1:5" x14ac:dyDescent="0.3">
      <c r="A78" t="s">
        <v>41</v>
      </c>
      <c r="B78" t="s">
        <v>35</v>
      </c>
      <c r="C78" t="s">
        <v>28</v>
      </c>
      <c r="D78" s="4">
        <v>7455</v>
      </c>
      <c r="E78" s="5">
        <v>216</v>
      </c>
    </row>
    <row r="79" spans="1:5" x14ac:dyDescent="0.3">
      <c r="A79" t="s">
        <v>8</v>
      </c>
      <c r="B79" t="s">
        <v>38</v>
      </c>
      <c r="C79" t="s">
        <v>32</v>
      </c>
      <c r="D79" s="4">
        <v>3752</v>
      </c>
      <c r="E79" s="5">
        <v>213</v>
      </c>
    </row>
    <row r="80" spans="1:5" x14ac:dyDescent="0.3">
      <c r="A80" t="s">
        <v>2</v>
      </c>
      <c r="B80" t="s">
        <v>39</v>
      </c>
      <c r="C80" t="s">
        <v>21</v>
      </c>
      <c r="D80" s="4">
        <v>7651</v>
      </c>
      <c r="E80" s="5">
        <v>213</v>
      </c>
    </row>
    <row r="81" spans="1:5" x14ac:dyDescent="0.3">
      <c r="A81" t="s">
        <v>8</v>
      </c>
      <c r="B81" t="s">
        <v>35</v>
      </c>
      <c r="C81" t="s">
        <v>22</v>
      </c>
      <c r="D81" s="4">
        <v>5012</v>
      </c>
      <c r="E81" s="5">
        <v>210</v>
      </c>
    </row>
    <row r="82" spans="1:5" x14ac:dyDescent="0.3">
      <c r="A82" t="s">
        <v>8</v>
      </c>
      <c r="B82" t="s">
        <v>39</v>
      </c>
      <c r="C82" t="s">
        <v>31</v>
      </c>
      <c r="D82" s="4">
        <v>8890</v>
      </c>
      <c r="E82" s="5">
        <v>210</v>
      </c>
    </row>
    <row r="83" spans="1:5" x14ac:dyDescent="0.3">
      <c r="A83" t="s">
        <v>6</v>
      </c>
      <c r="B83" t="s">
        <v>34</v>
      </c>
      <c r="C83" t="s">
        <v>27</v>
      </c>
      <c r="D83" s="4">
        <v>4242</v>
      </c>
      <c r="E83" s="5">
        <v>207</v>
      </c>
    </row>
    <row r="84" spans="1:5" x14ac:dyDescent="0.3">
      <c r="A84" t="s">
        <v>9</v>
      </c>
      <c r="B84" t="s">
        <v>37</v>
      </c>
      <c r="C84" t="s">
        <v>4</v>
      </c>
      <c r="D84" s="4">
        <v>259</v>
      </c>
      <c r="E84" s="5">
        <v>207</v>
      </c>
    </row>
    <row r="85" spans="1:5" x14ac:dyDescent="0.3">
      <c r="A85" t="s">
        <v>7</v>
      </c>
      <c r="B85" t="s">
        <v>37</v>
      </c>
      <c r="C85" t="s">
        <v>22</v>
      </c>
      <c r="D85" s="4">
        <v>9835</v>
      </c>
      <c r="E85" s="5">
        <v>207</v>
      </c>
    </row>
    <row r="86" spans="1:5" x14ac:dyDescent="0.3">
      <c r="A86" t="s">
        <v>8</v>
      </c>
      <c r="B86" t="s">
        <v>37</v>
      </c>
      <c r="C86" t="s">
        <v>19</v>
      </c>
      <c r="D86" s="4">
        <v>1771</v>
      </c>
      <c r="E86" s="5">
        <v>204</v>
      </c>
    </row>
    <row r="87" spans="1:5" x14ac:dyDescent="0.3">
      <c r="A87" t="s">
        <v>41</v>
      </c>
      <c r="B87" t="s">
        <v>36</v>
      </c>
      <c r="C87" t="s">
        <v>26</v>
      </c>
      <c r="D87" s="4">
        <v>98</v>
      </c>
      <c r="E87" s="5">
        <v>204</v>
      </c>
    </row>
    <row r="88" spans="1:5" x14ac:dyDescent="0.3">
      <c r="A88" t="s">
        <v>9</v>
      </c>
      <c r="B88" t="s">
        <v>36</v>
      </c>
      <c r="C88" t="s">
        <v>27</v>
      </c>
      <c r="D88" s="4">
        <v>11522</v>
      </c>
      <c r="E88" s="5">
        <v>204</v>
      </c>
    </row>
    <row r="89" spans="1:5" x14ac:dyDescent="0.3">
      <c r="A89" t="s">
        <v>10</v>
      </c>
      <c r="B89" t="s">
        <v>34</v>
      </c>
      <c r="C89" t="s">
        <v>19</v>
      </c>
      <c r="D89" s="4">
        <v>5355</v>
      </c>
      <c r="E89" s="5">
        <v>204</v>
      </c>
    </row>
    <row r="90" spans="1:5" x14ac:dyDescent="0.3">
      <c r="A90" t="s">
        <v>9</v>
      </c>
      <c r="B90" t="s">
        <v>39</v>
      </c>
      <c r="C90" t="s">
        <v>18</v>
      </c>
      <c r="D90" s="4">
        <v>2639</v>
      </c>
      <c r="E90" s="5">
        <v>204</v>
      </c>
    </row>
    <row r="91" spans="1:5" x14ac:dyDescent="0.3">
      <c r="A91" t="s">
        <v>5</v>
      </c>
      <c r="B91" t="s">
        <v>35</v>
      </c>
      <c r="C91" t="s">
        <v>15</v>
      </c>
      <c r="D91" s="4">
        <v>13391</v>
      </c>
      <c r="E91" s="5">
        <v>201</v>
      </c>
    </row>
    <row r="92" spans="1:5" x14ac:dyDescent="0.3">
      <c r="A92" t="s">
        <v>2</v>
      </c>
      <c r="B92" t="s">
        <v>37</v>
      </c>
      <c r="C92" t="s">
        <v>17</v>
      </c>
      <c r="D92" s="4">
        <v>9926</v>
      </c>
      <c r="E92" s="5">
        <v>201</v>
      </c>
    </row>
    <row r="93" spans="1:5" x14ac:dyDescent="0.3">
      <c r="A93" t="s">
        <v>5</v>
      </c>
      <c r="B93" t="s">
        <v>34</v>
      </c>
      <c r="C93" t="s">
        <v>15</v>
      </c>
      <c r="D93" s="4">
        <v>7280</v>
      </c>
      <c r="E93" s="5">
        <v>201</v>
      </c>
    </row>
    <row r="94" spans="1:5" x14ac:dyDescent="0.3">
      <c r="A94" t="s">
        <v>40</v>
      </c>
      <c r="B94" t="s">
        <v>36</v>
      </c>
      <c r="C94" t="s">
        <v>13</v>
      </c>
      <c r="D94" s="4">
        <v>4424</v>
      </c>
      <c r="E94" s="5">
        <v>201</v>
      </c>
    </row>
    <row r="95" spans="1:5" x14ac:dyDescent="0.3">
      <c r="A95" t="s">
        <v>7</v>
      </c>
      <c r="B95" t="s">
        <v>39</v>
      </c>
      <c r="C95" t="s">
        <v>27</v>
      </c>
      <c r="D95" s="4">
        <v>966</v>
      </c>
      <c r="E95" s="5">
        <v>198</v>
      </c>
    </row>
    <row r="96" spans="1:5" x14ac:dyDescent="0.3">
      <c r="A96" t="s">
        <v>10</v>
      </c>
      <c r="B96" t="s">
        <v>35</v>
      </c>
      <c r="C96" t="s">
        <v>20</v>
      </c>
      <c r="D96" s="4">
        <v>1974</v>
      </c>
      <c r="E96" s="5">
        <v>195</v>
      </c>
    </row>
    <row r="97" spans="1:5" x14ac:dyDescent="0.3">
      <c r="A97" t="s">
        <v>5</v>
      </c>
      <c r="B97" t="s">
        <v>34</v>
      </c>
      <c r="C97" t="s">
        <v>19</v>
      </c>
      <c r="D97" s="4">
        <v>861</v>
      </c>
      <c r="E97" s="5">
        <v>195</v>
      </c>
    </row>
    <row r="98" spans="1:5" x14ac:dyDescent="0.3">
      <c r="A98" t="s">
        <v>8</v>
      </c>
      <c r="B98" t="s">
        <v>37</v>
      </c>
      <c r="C98" t="s">
        <v>22</v>
      </c>
      <c r="D98" s="4">
        <v>1890</v>
      </c>
      <c r="E98" s="5">
        <v>195</v>
      </c>
    </row>
    <row r="99" spans="1:5" x14ac:dyDescent="0.3">
      <c r="A99" t="s">
        <v>41</v>
      </c>
      <c r="B99" t="s">
        <v>36</v>
      </c>
      <c r="C99" t="s">
        <v>19</v>
      </c>
      <c r="D99" s="4">
        <v>1925</v>
      </c>
      <c r="E99" s="5">
        <v>192</v>
      </c>
    </row>
    <row r="100" spans="1:5" x14ac:dyDescent="0.3">
      <c r="A100" t="s">
        <v>6</v>
      </c>
      <c r="B100" t="s">
        <v>37</v>
      </c>
      <c r="C100" t="s">
        <v>23</v>
      </c>
      <c r="D100" s="4">
        <v>4949</v>
      </c>
      <c r="E100" s="5">
        <v>189</v>
      </c>
    </row>
    <row r="101" spans="1:5" x14ac:dyDescent="0.3">
      <c r="A101" t="s">
        <v>7</v>
      </c>
      <c r="B101" t="s">
        <v>34</v>
      </c>
      <c r="C101" t="s">
        <v>24</v>
      </c>
      <c r="D101" s="4">
        <v>8862</v>
      </c>
      <c r="E101" s="5">
        <v>189</v>
      </c>
    </row>
    <row r="102" spans="1:5" x14ac:dyDescent="0.3">
      <c r="A102" t="s">
        <v>9</v>
      </c>
      <c r="B102" t="s">
        <v>34</v>
      </c>
      <c r="C102" t="s">
        <v>16</v>
      </c>
      <c r="D102" s="4">
        <v>938</v>
      </c>
      <c r="E102" s="5">
        <v>189</v>
      </c>
    </row>
    <row r="103" spans="1:5" x14ac:dyDescent="0.3">
      <c r="A103" t="s">
        <v>9</v>
      </c>
      <c r="B103" t="s">
        <v>36</v>
      </c>
      <c r="C103" t="s">
        <v>32</v>
      </c>
      <c r="D103" s="4">
        <v>2954</v>
      </c>
      <c r="E103" s="5">
        <v>189</v>
      </c>
    </row>
    <row r="104" spans="1:5" x14ac:dyDescent="0.3">
      <c r="A104" t="s">
        <v>41</v>
      </c>
      <c r="B104" t="s">
        <v>35</v>
      </c>
      <c r="C104" t="s">
        <v>15</v>
      </c>
      <c r="D104" s="4">
        <v>2114</v>
      </c>
      <c r="E104" s="5">
        <v>186</v>
      </c>
    </row>
    <row r="105" spans="1:5" x14ac:dyDescent="0.3">
      <c r="A105" t="s">
        <v>8</v>
      </c>
      <c r="B105" t="s">
        <v>39</v>
      </c>
      <c r="C105" t="s">
        <v>30</v>
      </c>
      <c r="D105" s="4">
        <v>7021</v>
      </c>
      <c r="E105" s="5">
        <v>183</v>
      </c>
    </row>
    <row r="106" spans="1:5" x14ac:dyDescent="0.3">
      <c r="A106" t="s">
        <v>2</v>
      </c>
      <c r="B106" t="s">
        <v>38</v>
      </c>
      <c r="C106" t="s">
        <v>28</v>
      </c>
      <c r="D106" s="4">
        <v>6580</v>
      </c>
      <c r="E106" s="5">
        <v>183</v>
      </c>
    </row>
    <row r="107" spans="1:5" x14ac:dyDescent="0.3">
      <c r="A107" t="s">
        <v>7</v>
      </c>
      <c r="B107" t="s">
        <v>36</v>
      </c>
      <c r="C107" t="s">
        <v>18</v>
      </c>
      <c r="D107" s="4">
        <v>2646</v>
      </c>
      <c r="E107" s="5">
        <v>177</v>
      </c>
    </row>
    <row r="108" spans="1:5" x14ac:dyDescent="0.3">
      <c r="A108" t="s">
        <v>41</v>
      </c>
      <c r="B108" t="s">
        <v>37</v>
      </c>
      <c r="C108" t="s">
        <v>26</v>
      </c>
      <c r="D108" s="4">
        <v>2324</v>
      </c>
      <c r="E108" s="5">
        <v>177</v>
      </c>
    </row>
    <row r="109" spans="1:5" x14ac:dyDescent="0.3">
      <c r="A109" t="s">
        <v>6</v>
      </c>
      <c r="B109" t="s">
        <v>35</v>
      </c>
      <c r="C109" t="s">
        <v>27</v>
      </c>
      <c r="D109" s="4">
        <v>3864</v>
      </c>
      <c r="E109" s="5">
        <v>177</v>
      </c>
    </row>
    <row r="110" spans="1:5" x14ac:dyDescent="0.3">
      <c r="A110" t="s">
        <v>41</v>
      </c>
      <c r="B110" t="s">
        <v>34</v>
      </c>
      <c r="C110" t="s">
        <v>33</v>
      </c>
      <c r="D110" s="4">
        <v>7847</v>
      </c>
      <c r="E110" s="5">
        <v>174</v>
      </c>
    </row>
    <row r="111" spans="1:5" x14ac:dyDescent="0.3">
      <c r="A111" t="s">
        <v>9</v>
      </c>
      <c r="B111" t="s">
        <v>34</v>
      </c>
      <c r="C111" t="s">
        <v>17</v>
      </c>
      <c r="D111" s="4">
        <v>707</v>
      </c>
      <c r="E111" s="5">
        <v>174</v>
      </c>
    </row>
    <row r="112" spans="1:5" x14ac:dyDescent="0.3">
      <c r="A112" t="s">
        <v>40</v>
      </c>
      <c r="B112" t="s">
        <v>35</v>
      </c>
      <c r="C112" t="s">
        <v>16</v>
      </c>
      <c r="D112" s="4">
        <v>4725</v>
      </c>
      <c r="E112" s="5">
        <v>174</v>
      </c>
    </row>
    <row r="113" spans="1:5" x14ac:dyDescent="0.3">
      <c r="A113" t="s">
        <v>41</v>
      </c>
      <c r="B113" t="s">
        <v>36</v>
      </c>
      <c r="C113" t="s">
        <v>30</v>
      </c>
      <c r="D113" s="4">
        <v>6118</v>
      </c>
      <c r="E113" s="5">
        <v>174</v>
      </c>
    </row>
    <row r="114" spans="1:5" x14ac:dyDescent="0.3">
      <c r="A114" t="s">
        <v>3</v>
      </c>
      <c r="B114" t="s">
        <v>39</v>
      </c>
      <c r="C114" t="s">
        <v>26</v>
      </c>
      <c r="D114" s="4">
        <v>4956</v>
      </c>
      <c r="E114" s="5">
        <v>171</v>
      </c>
    </row>
    <row r="115" spans="1:5" x14ac:dyDescent="0.3">
      <c r="A115" t="s">
        <v>5</v>
      </c>
      <c r="B115" t="s">
        <v>39</v>
      </c>
      <c r="C115" t="s">
        <v>24</v>
      </c>
      <c r="D115" s="4">
        <v>4018</v>
      </c>
      <c r="E115" s="5">
        <v>171</v>
      </c>
    </row>
    <row r="116" spans="1:5" x14ac:dyDescent="0.3">
      <c r="A116" t="s">
        <v>3</v>
      </c>
      <c r="B116" t="s">
        <v>39</v>
      </c>
      <c r="C116" t="s">
        <v>16</v>
      </c>
      <c r="D116" s="4">
        <v>21</v>
      </c>
      <c r="E116" s="5">
        <v>168</v>
      </c>
    </row>
    <row r="117" spans="1:5" x14ac:dyDescent="0.3">
      <c r="A117" t="s">
        <v>8</v>
      </c>
      <c r="B117" t="s">
        <v>35</v>
      </c>
      <c r="C117" t="s">
        <v>29</v>
      </c>
      <c r="D117" s="4">
        <v>2023</v>
      </c>
      <c r="E117" s="5">
        <v>168</v>
      </c>
    </row>
    <row r="118" spans="1:5" x14ac:dyDescent="0.3">
      <c r="A118" t="s">
        <v>5</v>
      </c>
      <c r="B118" t="s">
        <v>38</v>
      </c>
      <c r="C118" t="s">
        <v>19</v>
      </c>
      <c r="D118" s="4">
        <v>5474</v>
      </c>
      <c r="E118" s="5">
        <v>168</v>
      </c>
    </row>
    <row r="119" spans="1:5" x14ac:dyDescent="0.3">
      <c r="A119" t="s">
        <v>3</v>
      </c>
      <c r="B119" t="s">
        <v>36</v>
      </c>
      <c r="C119" t="s">
        <v>23</v>
      </c>
      <c r="D119" s="4">
        <v>3773</v>
      </c>
      <c r="E119" s="5">
        <v>165</v>
      </c>
    </row>
    <row r="120" spans="1:5" x14ac:dyDescent="0.3">
      <c r="A120" t="s">
        <v>2</v>
      </c>
      <c r="B120" t="s">
        <v>39</v>
      </c>
      <c r="C120" t="s">
        <v>20</v>
      </c>
      <c r="D120" s="4">
        <v>9443</v>
      </c>
      <c r="E120" s="5">
        <v>162</v>
      </c>
    </row>
    <row r="121" spans="1:5" x14ac:dyDescent="0.3">
      <c r="A121" t="s">
        <v>40</v>
      </c>
      <c r="B121" t="s">
        <v>34</v>
      </c>
      <c r="C121" t="s">
        <v>19</v>
      </c>
      <c r="D121" s="4">
        <v>4018</v>
      </c>
      <c r="E121" s="5">
        <v>162</v>
      </c>
    </row>
    <row r="122" spans="1:5" x14ac:dyDescent="0.3">
      <c r="A122" t="s">
        <v>3</v>
      </c>
      <c r="B122" t="s">
        <v>36</v>
      </c>
      <c r="C122" t="s">
        <v>28</v>
      </c>
      <c r="D122" s="4">
        <v>973</v>
      </c>
      <c r="E122" s="5">
        <v>162</v>
      </c>
    </row>
    <row r="123" spans="1:5" x14ac:dyDescent="0.3">
      <c r="A123" t="s">
        <v>9</v>
      </c>
      <c r="B123" t="s">
        <v>35</v>
      </c>
      <c r="C123" t="s">
        <v>26</v>
      </c>
      <c r="D123" s="4">
        <v>98</v>
      </c>
      <c r="E123" s="5">
        <v>159</v>
      </c>
    </row>
    <row r="124" spans="1:5" x14ac:dyDescent="0.3">
      <c r="A124" t="s">
        <v>40</v>
      </c>
      <c r="B124" t="s">
        <v>34</v>
      </c>
      <c r="C124" t="s">
        <v>33</v>
      </c>
      <c r="D124" s="4">
        <v>3794</v>
      </c>
      <c r="E124" s="5">
        <v>159</v>
      </c>
    </row>
    <row r="125" spans="1:5" x14ac:dyDescent="0.3">
      <c r="A125" t="s">
        <v>40</v>
      </c>
      <c r="B125" t="s">
        <v>34</v>
      </c>
      <c r="C125" t="s">
        <v>17</v>
      </c>
      <c r="D125" s="4">
        <v>5019</v>
      </c>
      <c r="E125" s="5">
        <v>156</v>
      </c>
    </row>
    <row r="126" spans="1:5" x14ac:dyDescent="0.3">
      <c r="A126" t="s">
        <v>6</v>
      </c>
      <c r="B126" t="s">
        <v>36</v>
      </c>
      <c r="C126" t="s">
        <v>17</v>
      </c>
      <c r="D126" s="4">
        <v>4970</v>
      </c>
      <c r="E126" s="5">
        <v>156</v>
      </c>
    </row>
    <row r="127" spans="1:5" x14ac:dyDescent="0.3">
      <c r="A127" t="s">
        <v>9</v>
      </c>
      <c r="B127" t="s">
        <v>37</v>
      </c>
      <c r="C127" t="s">
        <v>25</v>
      </c>
      <c r="D127" s="4">
        <v>4305</v>
      </c>
      <c r="E127" s="5">
        <v>156</v>
      </c>
    </row>
    <row r="128" spans="1:5" x14ac:dyDescent="0.3">
      <c r="A128" t="s">
        <v>2</v>
      </c>
      <c r="B128" t="s">
        <v>38</v>
      </c>
      <c r="C128" t="s">
        <v>23</v>
      </c>
      <c r="D128" s="4">
        <v>4417</v>
      </c>
      <c r="E128" s="5">
        <v>153</v>
      </c>
    </row>
    <row r="129" spans="1:5" x14ac:dyDescent="0.3">
      <c r="A129" t="s">
        <v>9</v>
      </c>
      <c r="B129" t="s">
        <v>34</v>
      </c>
      <c r="C129" t="s">
        <v>28</v>
      </c>
      <c r="D129" s="4">
        <v>14329</v>
      </c>
      <c r="E129" s="5">
        <v>150</v>
      </c>
    </row>
    <row r="130" spans="1:5" x14ac:dyDescent="0.3">
      <c r="A130" t="s">
        <v>8</v>
      </c>
      <c r="B130" t="s">
        <v>37</v>
      </c>
      <c r="C130" t="s">
        <v>30</v>
      </c>
      <c r="D130" s="4">
        <v>42</v>
      </c>
      <c r="E130" s="5">
        <v>150</v>
      </c>
    </row>
    <row r="131" spans="1:5" x14ac:dyDescent="0.3">
      <c r="A131" t="s">
        <v>6</v>
      </c>
      <c r="B131" t="s">
        <v>34</v>
      </c>
      <c r="C131" t="s">
        <v>17</v>
      </c>
      <c r="D131" s="4">
        <v>3759</v>
      </c>
      <c r="E131" s="5">
        <v>150</v>
      </c>
    </row>
    <row r="132" spans="1:5" x14ac:dyDescent="0.3">
      <c r="A132" t="s">
        <v>8</v>
      </c>
      <c r="B132" t="s">
        <v>36</v>
      </c>
      <c r="C132" t="s">
        <v>23</v>
      </c>
      <c r="D132" s="4">
        <v>5019</v>
      </c>
      <c r="E132" s="5">
        <v>150</v>
      </c>
    </row>
    <row r="133" spans="1:5" x14ac:dyDescent="0.3">
      <c r="A133" t="s">
        <v>9</v>
      </c>
      <c r="B133" t="s">
        <v>35</v>
      </c>
      <c r="C133" t="s">
        <v>4</v>
      </c>
      <c r="D133" s="4">
        <v>959</v>
      </c>
      <c r="E133" s="5">
        <v>147</v>
      </c>
    </row>
    <row r="134" spans="1:5" x14ac:dyDescent="0.3">
      <c r="A134" t="s">
        <v>3</v>
      </c>
      <c r="B134" t="s">
        <v>37</v>
      </c>
      <c r="C134" t="s">
        <v>17</v>
      </c>
      <c r="D134" s="4">
        <v>3983</v>
      </c>
      <c r="E134" s="5">
        <v>144</v>
      </c>
    </row>
    <row r="135" spans="1:5" x14ac:dyDescent="0.3">
      <c r="A135" t="s">
        <v>41</v>
      </c>
      <c r="B135" t="s">
        <v>34</v>
      </c>
      <c r="C135" t="s">
        <v>22</v>
      </c>
      <c r="D135" s="4">
        <v>336</v>
      </c>
      <c r="E135" s="5">
        <v>144</v>
      </c>
    </row>
    <row r="136" spans="1:5" x14ac:dyDescent="0.3">
      <c r="A136" t="s">
        <v>2</v>
      </c>
      <c r="B136" t="s">
        <v>39</v>
      </c>
      <c r="C136" t="s">
        <v>28</v>
      </c>
      <c r="D136" s="4">
        <v>6027</v>
      </c>
      <c r="E136" s="5">
        <v>144</v>
      </c>
    </row>
    <row r="137" spans="1:5" x14ac:dyDescent="0.3">
      <c r="A137" t="s">
        <v>9</v>
      </c>
      <c r="B137" t="s">
        <v>35</v>
      </c>
      <c r="C137" t="s">
        <v>27</v>
      </c>
      <c r="D137" s="4">
        <v>2429</v>
      </c>
      <c r="E137" s="5">
        <v>144</v>
      </c>
    </row>
    <row r="138" spans="1:5" x14ac:dyDescent="0.3">
      <c r="A138" t="s">
        <v>10</v>
      </c>
      <c r="B138" t="s">
        <v>38</v>
      </c>
      <c r="C138" t="s">
        <v>22</v>
      </c>
      <c r="D138" s="4">
        <v>2205</v>
      </c>
      <c r="E138" s="5">
        <v>141</v>
      </c>
    </row>
    <row r="139" spans="1:5" x14ac:dyDescent="0.3">
      <c r="A139" t="s">
        <v>2</v>
      </c>
      <c r="B139" t="s">
        <v>39</v>
      </c>
      <c r="C139" t="s">
        <v>22</v>
      </c>
      <c r="D139" s="4">
        <v>1568</v>
      </c>
      <c r="E139" s="5">
        <v>141</v>
      </c>
    </row>
    <row r="140" spans="1:5" x14ac:dyDescent="0.3">
      <c r="A140" t="s">
        <v>7</v>
      </c>
      <c r="B140" t="s">
        <v>34</v>
      </c>
      <c r="C140" t="s">
        <v>20</v>
      </c>
      <c r="D140" s="4">
        <v>2205</v>
      </c>
      <c r="E140" s="5">
        <v>138</v>
      </c>
    </row>
    <row r="141" spans="1:5" x14ac:dyDescent="0.3">
      <c r="A141" t="s">
        <v>2</v>
      </c>
      <c r="B141" t="s">
        <v>37</v>
      </c>
      <c r="C141" t="s">
        <v>18</v>
      </c>
      <c r="D141" s="4">
        <v>11571</v>
      </c>
      <c r="E141" s="5">
        <v>138</v>
      </c>
    </row>
    <row r="142" spans="1:5" x14ac:dyDescent="0.3">
      <c r="A142" t="s">
        <v>40</v>
      </c>
      <c r="B142" t="s">
        <v>34</v>
      </c>
      <c r="C142" t="s">
        <v>27</v>
      </c>
      <c r="D142" s="4">
        <v>2289</v>
      </c>
      <c r="E142" s="5">
        <v>135</v>
      </c>
    </row>
    <row r="143" spans="1:5" x14ac:dyDescent="0.3">
      <c r="A143" t="s">
        <v>6</v>
      </c>
      <c r="B143" t="s">
        <v>38</v>
      </c>
      <c r="C143" t="s">
        <v>33</v>
      </c>
      <c r="D143" s="4">
        <v>959</v>
      </c>
      <c r="E143" s="5">
        <v>135</v>
      </c>
    </row>
    <row r="144" spans="1:5" x14ac:dyDescent="0.3">
      <c r="A144" t="s">
        <v>40</v>
      </c>
      <c r="B144" t="s">
        <v>39</v>
      </c>
      <c r="C144" t="s">
        <v>29</v>
      </c>
      <c r="D144" s="4">
        <v>0</v>
      </c>
      <c r="E144" s="5">
        <v>135</v>
      </c>
    </row>
    <row r="145" spans="1:5" x14ac:dyDescent="0.3">
      <c r="A145" t="s">
        <v>6</v>
      </c>
      <c r="B145" t="s">
        <v>36</v>
      </c>
      <c r="C145" t="s">
        <v>29</v>
      </c>
      <c r="D145" s="4">
        <v>1400</v>
      </c>
      <c r="E145" s="5">
        <v>135</v>
      </c>
    </row>
    <row r="146" spans="1:5" x14ac:dyDescent="0.3">
      <c r="A146" t="s">
        <v>41</v>
      </c>
      <c r="B146" t="s">
        <v>35</v>
      </c>
      <c r="C146" t="s">
        <v>27</v>
      </c>
      <c r="D146" s="4">
        <v>847</v>
      </c>
      <c r="E146" s="5">
        <v>129</v>
      </c>
    </row>
    <row r="147" spans="1:5" x14ac:dyDescent="0.3">
      <c r="A147" t="s">
        <v>8</v>
      </c>
      <c r="B147" t="s">
        <v>35</v>
      </c>
      <c r="C147" t="s">
        <v>33</v>
      </c>
      <c r="D147" s="4">
        <v>357</v>
      </c>
      <c r="E147" s="5">
        <v>126</v>
      </c>
    </row>
    <row r="148" spans="1:5" x14ac:dyDescent="0.3">
      <c r="A148" t="s">
        <v>40</v>
      </c>
      <c r="B148" t="s">
        <v>35</v>
      </c>
      <c r="C148" t="s">
        <v>29</v>
      </c>
      <c r="D148" s="4">
        <v>1617</v>
      </c>
      <c r="E148" s="5">
        <v>126</v>
      </c>
    </row>
    <row r="149" spans="1:5" x14ac:dyDescent="0.3">
      <c r="A149" t="s">
        <v>41</v>
      </c>
      <c r="B149" t="s">
        <v>34</v>
      </c>
      <c r="C149" t="s">
        <v>23</v>
      </c>
      <c r="D149" s="4">
        <v>4935</v>
      </c>
      <c r="E149" s="5">
        <v>126</v>
      </c>
    </row>
    <row r="150" spans="1:5" x14ac:dyDescent="0.3">
      <c r="A150" t="s">
        <v>10</v>
      </c>
      <c r="B150" t="s">
        <v>38</v>
      </c>
      <c r="C150" t="s">
        <v>4</v>
      </c>
      <c r="D150" s="4">
        <v>6860</v>
      </c>
      <c r="E150" s="5">
        <v>126</v>
      </c>
    </row>
    <row r="151" spans="1:5" x14ac:dyDescent="0.3">
      <c r="A151" t="s">
        <v>2</v>
      </c>
      <c r="B151" t="s">
        <v>39</v>
      </c>
      <c r="C151" t="s">
        <v>33</v>
      </c>
      <c r="D151" s="4">
        <v>4018</v>
      </c>
      <c r="E151" s="5">
        <v>126</v>
      </c>
    </row>
    <row r="152" spans="1:5" x14ac:dyDescent="0.3">
      <c r="A152" t="s">
        <v>10</v>
      </c>
      <c r="B152" t="s">
        <v>38</v>
      </c>
      <c r="C152" t="s">
        <v>13</v>
      </c>
      <c r="D152" s="4">
        <v>63</v>
      </c>
      <c r="E152" s="5">
        <v>123</v>
      </c>
    </row>
    <row r="153" spans="1:5" x14ac:dyDescent="0.3">
      <c r="A153" t="s">
        <v>41</v>
      </c>
      <c r="B153" t="s">
        <v>37</v>
      </c>
      <c r="C153" t="s">
        <v>20</v>
      </c>
      <c r="D153" s="4">
        <v>3388</v>
      </c>
      <c r="E153" s="5">
        <v>123</v>
      </c>
    </row>
    <row r="154" spans="1:5" x14ac:dyDescent="0.3">
      <c r="A154" t="s">
        <v>6</v>
      </c>
      <c r="B154" t="s">
        <v>38</v>
      </c>
      <c r="C154" t="s">
        <v>13</v>
      </c>
      <c r="D154" s="4">
        <v>2317</v>
      </c>
      <c r="E154" s="5">
        <v>123</v>
      </c>
    </row>
    <row r="155" spans="1:5" x14ac:dyDescent="0.3">
      <c r="A155" t="s">
        <v>6</v>
      </c>
      <c r="B155" t="s">
        <v>34</v>
      </c>
      <c r="C155" t="s">
        <v>32</v>
      </c>
      <c r="D155" s="4">
        <v>6734</v>
      </c>
      <c r="E155" s="5">
        <v>123</v>
      </c>
    </row>
    <row r="156" spans="1:5" x14ac:dyDescent="0.3">
      <c r="A156" t="s">
        <v>6</v>
      </c>
      <c r="B156" t="s">
        <v>35</v>
      </c>
      <c r="C156" t="s">
        <v>30</v>
      </c>
      <c r="D156" s="4">
        <v>4781</v>
      </c>
      <c r="E156" s="5">
        <v>123</v>
      </c>
    </row>
    <row r="157" spans="1:5" x14ac:dyDescent="0.3">
      <c r="A157" t="s">
        <v>9</v>
      </c>
      <c r="B157" t="s">
        <v>38</v>
      </c>
      <c r="C157" t="s">
        <v>16</v>
      </c>
      <c r="D157" s="4">
        <v>2646</v>
      </c>
      <c r="E157" s="5">
        <v>120</v>
      </c>
    </row>
    <row r="158" spans="1:5" x14ac:dyDescent="0.3">
      <c r="A158" t="s">
        <v>6</v>
      </c>
      <c r="B158" t="s">
        <v>36</v>
      </c>
      <c r="C158" t="s">
        <v>4</v>
      </c>
      <c r="D158" s="4">
        <v>10073</v>
      </c>
      <c r="E158" s="5">
        <v>120</v>
      </c>
    </row>
    <row r="159" spans="1:5" x14ac:dyDescent="0.3">
      <c r="A159" t="s">
        <v>2</v>
      </c>
      <c r="B159" t="s">
        <v>34</v>
      </c>
      <c r="C159" t="s">
        <v>19</v>
      </c>
      <c r="D159" s="4">
        <v>7511</v>
      </c>
      <c r="E159" s="5">
        <v>120</v>
      </c>
    </row>
    <row r="160" spans="1:5" x14ac:dyDescent="0.3">
      <c r="A160" t="s">
        <v>2</v>
      </c>
      <c r="B160" t="s">
        <v>39</v>
      </c>
      <c r="C160" t="s">
        <v>16</v>
      </c>
      <c r="D160" s="4">
        <v>2016</v>
      </c>
      <c r="E160" s="5">
        <v>117</v>
      </c>
    </row>
    <row r="161" spans="1:5" x14ac:dyDescent="0.3">
      <c r="A161" t="s">
        <v>3</v>
      </c>
      <c r="B161" t="s">
        <v>34</v>
      </c>
      <c r="C161" t="s">
        <v>23</v>
      </c>
      <c r="D161" s="4">
        <v>2212</v>
      </c>
      <c r="E161" s="5">
        <v>117</v>
      </c>
    </row>
    <row r="162" spans="1:5" x14ac:dyDescent="0.3">
      <c r="A162" t="s">
        <v>7</v>
      </c>
      <c r="B162" t="s">
        <v>36</v>
      </c>
      <c r="C162" t="s">
        <v>31</v>
      </c>
      <c r="D162" s="4">
        <v>2149</v>
      </c>
      <c r="E162" s="5">
        <v>117</v>
      </c>
    </row>
    <row r="163" spans="1:5" x14ac:dyDescent="0.3">
      <c r="A163" t="s">
        <v>40</v>
      </c>
      <c r="B163" t="s">
        <v>37</v>
      </c>
      <c r="C163" t="s">
        <v>30</v>
      </c>
      <c r="D163" s="4">
        <v>1624</v>
      </c>
      <c r="E163" s="5">
        <v>114</v>
      </c>
    </row>
    <row r="164" spans="1:5" x14ac:dyDescent="0.3">
      <c r="A164" t="s">
        <v>7</v>
      </c>
      <c r="B164" t="s">
        <v>35</v>
      </c>
      <c r="C164" t="s">
        <v>24</v>
      </c>
      <c r="D164" s="4">
        <v>2793</v>
      </c>
      <c r="E164" s="5">
        <v>114</v>
      </c>
    </row>
    <row r="165" spans="1:5" x14ac:dyDescent="0.3">
      <c r="A165" t="s">
        <v>9</v>
      </c>
      <c r="B165" t="s">
        <v>36</v>
      </c>
      <c r="C165" t="s">
        <v>25</v>
      </c>
      <c r="D165" s="4">
        <v>2142</v>
      </c>
      <c r="E165" s="5">
        <v>114</v>
      </c>
    </row>
    <row r="166" spans="1:5" x14ac:dyDescent="0.3">
      <c r="A166" t="s">
        <v>7</v>
      </c>
      <c r="B166" t="s">
        <v>37</v>
      </c>
      <c r="C166" t="s">
        <v>17</v>
      </c>
      <c r="D166" s="4">
        <v>4487</v>
      </c>
      <c r="E166" s="5">
        <v>111</v>
      </c>
    </row>
    <row r="167" spans="1:5" x14ac:dyDescent="0.3">
      <c r="A167" t="s">
        <v>5</v>
      </c>
      <c r="B167" t="s">
        <v>36</v>
      </c>
      <c r="C167" t="s">
        <v>30</v>
      </c>
      <c r="D167" s="4">
        <v>1526</v>
      </c>
      <c r="E167" s="5">
        <v>105</v>
      </c>
    </row>
    <row r="168" spans="1:5" x14ac:dyDescent="0.3">
      <c r="A168" t="s">
        <v>41</v>
      </c>
      <c r="B168" t="s">
        <v>37</v>
      </c>
      <c r="C168" t="s">
        <v>24</v>
      </c>
      <c r="D168" s="4">
        <v>6398</v>
      </c>
      <c r="E168" s="5">
        <v>102</v>
      </c>
    </row>
    <row r="169" spans="1:5" x14ac:dyDescent="0.3">
      <c r="A169" t="s">
        <v>5</v>
      </c>
      <c r="B169" t="s">
        <v>34</v>
      </c>
      <c r="C169" t="s">
        <v>29</v>
      </c>
      <c r="D169" s="4">
        <v>2891</v>
      </c>
      <c r="E169" s="5">
        <v>102</v>
      </c>
    </row>
    <row r="170" spans="1:5" x14ac:dyDescent="0.3">
      <c r="A170" t="s">
        <v>6</v>
      </c>
      <c r="B170" t="s">
        <v>37</v>
      </c>
      <c r="C170" t="s">
        <v>18</v>
      </c>
      <c r="D170" s="4">
        <v>1505</v>
      </c>
      <c r="E170" s="5">
        <v>102</v>
      </c>
    </row>
    <row r="171" spans="1:5" x14ac:dyDescent="0.3">
      <c r="A171" t="s">
        <v>40</v>
      </c>
      <c r="B171" t="s">
        <v>38</v>
      </c>
      <c r="C171" t="s">
        <v>4</v>
      </c>
      <c r="D171" s="4">
        <v>6125</v>
      </c>
      <c r="E171" s="5">
        <v>102</v>
      </c>
    </row>
    <row r="172" spans="1:5" x14ac:dyDescent="0.3">
      <c r="A172" t="s">
        <v>3</v>
      </c>
      <c r="B172" t="s">
        <v>39</v>
      </c>
      <c r="C172" t="s">
        <v>28</v>
      </c>
      <c r="D172" s="4">
        <v>1652</v>
      </c>
      <c r="E172" s="5">
        <v>102</v>
      </c>
    </row>
    <row r="173" spans="1:5" x14ac:dyDescent="0.3">
      <c r="A173" t="s">
        <v>9</v>
      </c>
      <c r="B173" t="s">
        <v>38</v>
      </c>
      <c r="C173" t="s">
        <v>25</v>
      </c>
      <c r="D173" s="4">
        <v>3850</v>
      </c>
      <c r="E173" s="5">
        <v>102</v>
      </c>
    </row>
    <row r="174" spans="1:5" x14ac:dyDescent="0.3">
      <c r="A174" t="s">
        <v>9</v>
      </c>
      <c r="B174" t="s">
        <v>38</v>
      </c>
      <c r="C174" t="s">
        <v>26</v>
      </c>
      <c r="D174" s="4">
        <v>2436</v>
      </c>
      <c r="E174" s="5">
        <v>99</v>
      </c>
    </row>
    <row r="175" spans="1:5" x14ac:dyDescent="0.3">
      <c r="A175" t="s">
        <v>41</v>
      </c>
      <c r="B175" t="s">
        <v>35</v>
      </c>
      <c r="C175" t="s">
        <v>19</v>
      </c>
      <c r="D175" s="4">
        <v>609</v>
      </c>
      <c r="E175" s="5">
        <v>99</v>
      </c>
    </row>
    <row r="176" spans="1:5" x14ac:dyDescent="0.3">
      <c r="A176" t="s">
        <v>7</v>
      </c>
      <c r="B176" t="s">
        <v>34</v>
      </c>
      <c r="C176" t="s">
        <v>25</v>
      </c>
      <c r="D176" s="4">
        <v>1568</v>
      </c>
      <c r="E176" s="5">
        <v>96</v>
      </c>
    </row>
    <row r="177" spans="1:5" x14ac:dyDescent="0.3">
      <c r="A177" t="s">
        <v>9</v>
      </c>
      <c r="B177" t="s">
        <v>37</v>
      </c>
      <c r="C177" t="s">
        <v>20</v>
      </c>
      <c r="D177" s="4">
        <v>7273</v>
      </c>
      <c r="E177" s="5">
        <v>96</v>
      </c>
    </row>
    <row r="178" spans="1:5" x14ac:dyDescent="0.3">
      <c r="A178" t="s">
        <v>10</v>
      </c>
      <c r="B178" t="s">
        <v>35</v>
      </c>
      <c r="C178" t="s">
        <v>14</v>
      </c>
      <c r="D178" s="4">
        <v>3472</v>
      </c>
      <c r="E178" s="5">
        <v>96</v>
      </c>
    </row>
    <row r="179" spans="1:5" x14ac:dyDescent="0.3">
      <c r="A179" t="s">
        <v>9</v>
      </c>
      <c r="B179" t="s">
        <v>37</v>
      </c>
      <c r="C179" t="s">
        <v>23</v>
      </c>
      <c r="D179" s="4">
        <v>2737</v>
      </c>
      <c r="E179" s="5">
        <v>93</v>
      </c>
    </row>
    <row r="180" spans="1:5" x14ac:dyDescent="0.3">
      <c r="A180" t="s">
        <v>10</v>
      </c>
      <c r="B180" t="s">
        <v>34</v>
      </c>
      <c r="C180" t="s">
        <v>25</v>
      </c>
      <c r="D180" s="4">
        <v>1428</v>
      </c>
      <c r="E180" s="5">
        <v>93</v>
      </c>
    </row>
    <row r="181" spans="1:5" x14ac:dyDescent="0.3">
      <c r="A181" t="s">
        <v>5</v>
      </c>
      <c r="B181" t="s">
        <v>34</v>
      </c>
      <c r="C181" t="s">
        <v>33</v>
      </c>
      <c r="D181" s="4">
        <v>1652</v>
      </c>
      <c r="E181" s="5">
        <v>93</v>
      </c>
    </row>
    <row r="182" spans="1:5" x14ac:dyDescent="0.3">
      <c r="A182" t="s">
        <v>40</v>
      </c>
      <c r="B182" t="s">
        <v>37</v>
      </c>
      <c r="C182" t="s">
        <v>27</v>
      </c>
      <c r="D182" s="4">
        <v>6132</v>
      </c>
      <c r="E182" s="5">
        <v>93</v>
      </c>
    </row>
    <row r="183" spans="1:5" x14ac:dyDescent="0.3">
      <c r="A183" t="s">
        <v>3</v>
      </c>
      <c r="B183" t="s">
        <v>34</v>
      </c>
      <c r="C183" t="s">
        <v>17</v>
      </c>
      <c r="D183" s="4">
        <v>2919</v>
      </c>
      <c r="E183" s="5">
        <v>93</v>
      </c>
    </row>
    <row r="184" spans="1:5" x14ac:dyDescent="0.3">
      <c r="A184" t="s">
        <v>9</v>
      </c>
      <c r="B184" t="s">
        <v>34</v>
      </c>
      <c r="C184" t="s">
        <v>23</v>
      </c>
      <c r="D184" s="4">
        <v>8155</v>
      </c>
      <c r="E184" s="5">
        <v>90</v>
      </c>
    </row>
    <row r="185" spans="1:5" x14ac:dyDescent="0.3">
      <c r="A185" t="s">
        <v>40</v>
      </c>
      <c r="B185" t="s">
        <v>36</v>
      </c>
      <c r="C185" t="s">
        <v>33</v>
      </c>
      <c r="D185" s="4">
        <v>9772</v>
      </c>
      <c r="E185" s="5">
        <v>90</v>
      </c>
    </row>
    <row r="186" spans="1:5" x14ac:dyDescent="0.3">
      <c r="A186" t="s">
        <v>40</v>
      </c>
      <c r="B186" t="s">
        <v>38</v>
      </c>
      <c r="C186" t="s">
        <v>25</v>
      </c>
      <c r="D186" s="4">
        <v>2541</v>
      </c>
      <c r="E186" s="5">
        <v>90</v>
      </c>
    </row>
    <row r="187" spans="1:5" x14ac:dyDescent="0.3">
      <c r="A187" t="s">
        <v>6</v>
      </c>
      <c r="B187" t="s">
        <v>37</v>
      </c>
      <c r="C187" t="s">
        <v>31</v>
      </c>
      <c r="D187" s="4">
        <v>7693</v>
      </c>
      <c r="E187" s="5">
        <v>87</v>
      </c>
    </row>
    <row r="188" spans="1:5" x14ac:dyDescent="0.3">
      <c r="A188" t="s">
        <v>7</v>
      </c>
      <c r="B188" t="s">
        <v>36</v>
      </c>
      <c r="C188" t="s">
        <v>32</v>
      </c>
      <c r="D188" s="4">
        <v>280</v>
      </c>
      <c r="E188" s="5">
        <v>87</v>
      </c>
    </row>
    <row r="189" spans="1:5" x14ac:dyDescent="0.3">
      <c r="A189" t="s">
        <v>40</v>
      </c>
      <c r="B189" t="s">
        <v>38</v>
      </c>
      <c r="C189" t="s">
        <v>26</v>
      </c>
      <c r="D189" s="4">
        <v>609</v>
      </c>
      <c r="E189" s="5">
        <v>87</v>
      </c>
    </row>
    <row r="190" spans="1:5" x14ac:dyDescent="0.3">
      <c r="A190" t="s">
        <v>9</v>
      </c>
      <c r="B190" t="s">
        <v>38</v>
      </c>
      <c r="C190" t="s">
        <v>33</v>
      </c>
      <c r="D190" s="4">
        <v>9506</v>
      </c>
      <c r="E190" s="5">
        <v>87</v>
      </c>
    </row>
    <row r="191" spans="1:5" x14ac:dyDescent="0.3">
      <c r="A191" t="s">
        <v>10</v>
      </c>
      <c r="B191" t="s">
        <v>34</v>
      </c>
      <c r="C191" t="s">
        <v>17</v>
      </c>
      <c r="D191" s="4">
        <v>700</v>
      </c>
      <c r="E191" s="5">
        <v>87</v>
      </c>
    </row>
    <row r="192" spans="1:5" x14ac:dyDescent="0.3">
      <c r="A192" t="s">
        <v>8</v>
      </c>
      <c r="B192" t="s">
        <v>37</v>
      </c>
      <c r="C192" t="s">
        <v>21</v>
      </c>
      <c r="D192" s="4">
        <v>434</v>
      </c>
      <c r="E192" s="5">
        <v>87</v>
      </c>
    </row>
    <row r="193" spans="1:5" x14ac:dyDescent="0.3">
      <c r="A193" t="s">
        <v>8</v>
      </c>
      <c r="B193" t="s">
        <v>38</v>
      </c>
      <c r="C193" t="s">
        <v>22</v>
      </c>
      <c r="D193" s="4">
        <v>168</v>
      </c>
      <c r="E193" s="5">
        <v>84</v>
      </c>
    </row>
    <row r="194" spans="1:5" x14ac:dyDescent="0.3">
      <c r="A194" t="s">
        <v>41</v>
      </c>
      <c r="B194" t="s">
        <v>36</v>
      </c>
      <c r="C194" t="s">
        <v>32</v>
      </c>
      <c r="D194" s="4">
        <v>10304</v>
      </c>
      <c r="E194" s="5">
        <v>84</v>
      </c>
    </row>
    <row r="195" spans="1:5" x14ac:dyDescent="0.3">
      <c r="A195" t="s">
        <v>5</v>
      </c>
      <c r="B195" t="s">
        <v>35</v>
      </c>
      <c r="C195" t="s">
        <v>22</v>
      </c>
      <c r="D195" s="4">
        <v>490</v>
      </c>
      <c r="E195" s="5">
        <v>84</v>
      </c>
    </row>
    <row r="196" spans="1:5" x14ac:dyDescent="0.3">
      <c r="A196" t="s">
        <v>2</v>
      </c>
      <c r="B196" t="s">
        <v>39</v>
      </c>
      <c r="C196" t="s">
        <v>27</v>
      </c>
      <c r="D196" s="4">
        <v>7812</v>
      </c>
      <c r="E196" s="5">
        <v>81</v>
      </c>
    </row>
    <row r="197" spans="1:5" x14ac:dyDescent="0.3">
      <c r="A197" t="s">
        <v>6</v>
      </c>
      <c r="B197" t="s">
        <v>37</v>
      </c>
      <c r="C197" t="s">
        <v>30</v>
      </c>
      <c r="D197" s="4">
        <v>560</v>
      </c>
      <c r="E197" s="5">
        <v>81</v>
      </c>
    </row>
    <row r="198" spans="1:5" x14ac:dyDescent="0.3">
      <c r="A198" t="s">
        <v>8</v>
      </c>
      <c r="B198" t="s">
        <v>35</v>
      </c>
      <c r="C198" t="s">
        <v>30</v>
      </c>
      <c r="D198" s="4">
        <v>3598</v>
      </c>
      <c r="E198" s="5">
        <v>81</v>
      </c>
    </row>
    <row r="199" spans="1:5" x14ac:dyDescent="0.3">
      <c r="A199" t="s">
        <v>5</v>
      </c>
      <c r="B199" t="s">
        <v>39</v>
      </c>
      <c r="C199" t="s">
        <v>22</v>
      </c>
      <c r="D199" s="4">
        <v>6909</v>
      </c>
      <c r="E199" s="5">
        <v>81</v>
      </c>
    </row>
    <row r="200" spans="1:5" x14ac:dyDescent="0.3">
      <c r="A200" t="s">
        <v>3</v>
      </c>
      <c r="B200" t="s">
        <v>35</v>
      </c>
      <c r="C200" t="s">
        <v>23</v>
      </c>
      <c r="D200" s="4">
        <v>2023</v>
      </c>
      <c r="E200" s="5">
        <v>78</v>
      </c>
    </row>
    <row r="201" spans="1:5" x14ac:dyDescent="0.3">
      <c r="A201" t="s">
        <v>8</v>
      </c>
      <c r="B201" t="s">
        <v>38</v>
      </c>
      <c r="C201" t="s">
        <v>21</v>
      </c>
      <c r="D201" s="4">
        <v>6433</v>
      </c>
      <c r="E201" s="5">
        <v>78</v>
      </c>
    </row>
    <row r="202" spans="1:5" x14ac:dyDescent="0.3">
      <c r="A202" t="s">
        <v>7</v>
      </c>
      <c r="B202" t="s">
        <v>38</v>
      </c>
      <c r="C202" t="s">
        <v>14</v>
      </c>
      <c r="D202" s="4">
        <v>1281</v>
      </c>
      <c r="E202" s="5">
        <v>75</v>
      </c>
    </row>
    <row r="203" spans="1:5" x14ac:dyDescent="0.3">
      <c r="A203" t="s">
        <v>7</v>
      </c>
      <c r="B203" t="s">
        <v>34</v>
      </c>
      <c r="C203" t="s">
        <v>32</v>
      </c>
      <c r="D203" s="4">
        <v>3262</v>
      </c>
      <c r="E203" s="5">
        <v>75</v>
      </c>
    </row>
    <row r="204" spans="1:5" x14ac:dyDescent="0.3">
      <c r="A204" t="s">
        <v>6</v>
      </c>
      <c r="B204" t="s">
        <v>34</v>
      </c>
      <c r="C204" t="s">
        <v>29</v>
      </c>
      <c r="D204" s="4">
        <v>3339</v>
      </c>
      <c r="E204" s="5">
        <v>75</v>
      </c>
    </row>
    <row r="205" spans="1:5" x14ac:dyDescent="0.3">
      <c r="A205" t="s">
        <v>2</v>
      </c>
      <c r="B205" t="s">
        <v>36</v>
      </c>
      <c r="C205" t="s">
        <v>29</v>
      </c>
      <c r="D205" s="4">
        <v>8211</v>
      </c>
      <c r="E205" s="5">
        <v>75</v>
      </c>
    </row>
    <row r="206" spans="1:5" x14ac:dyDescent="0.3">
      <c r="A206" t="s">
        <v>6</v>
      </c>
      <c r="B206" t="s">
        <v>38</v>
      </c>
      <c r="C206" t="s">
        <v>25</v>
      </c>
      <c r="D206" s="4">
        <v>469</v>
      </c>
      <c r="E206" s="5">
        <v>75</v>
      </c>
    </row>
    <row r="207" spans="1:5" x14ac:dyDescent="0.3">
      <c r="A207" t="s">
        <v>5</v>
      </c>
      <c r="B207" t="s">
        <v>37</v>
      </c>
      <c r="C207" t="s">
        <v>22</v>
      </c>
      <c r="D207" s="4">
        <v>518</v>
      </c>
      <c r="E207" s="5">
        <v>75</v>
      </c>
    </row>
    <row r="208" spans="1:5" x14ac:dyDescent="0.3">
      <c r="A208" t="s">
        <v>40</v>
      </c>
      <c r="B208" t="s">
        <v>34</v>
      </c>
      <c r="C208" t="s">
        <v>23</v>
      </c>
      <c r="D208" s="4">
        <v>2779</v>
      </c>
      <c r="E208" s="5">
        <v>75</v>
      </c>
    </row>
    <row r="209" spans="1:5" x14ac:dyDescent="0.3">
      <c r="A209" t="s">
        <v>6</v>
      </c>
      <c r="B209" t="s">
        <v>34</v>
      </c>
      <c r="C209" t="s">
        <v>16</v>
      </c>
      <c r="D209" s="4">
        <v>2219</v>
      </c>
      <c r="E209" s="5">
        <v>75</v>
      </c>
    </row>
    <row r="210" spans="1:5" x14ac:dyDescent="0.3">
      <c r="A210" t="s">
        <v>10</v>
      </c>
      <c r="B210" t="s">
        <v>36</v>
      </c>
      <c r="C210" t="s">
        <v>13</v>
      </c>
      <c r="D210" s="4">
        <v>945</v>
      </c>
      <c r="E210" s="5">
        <v>75</v>
      </c>
    </row>
    <row r="211" spans="1:5" x14ac:dyDescent="0.3">
      <c r="A211" t="s">
        <v>41</v>
      </c>
      <c r="B211" t="s">
        <v>39</v>
      </c>
      <c r="C211" t="s">
        <v>14</v>
      </c>
      <c r="D211" s="4">
        <v>3976</v>
      </c>
      <c r="E211" s="5">
        <v>72</v>
      </c>
    </row>
    <row r="212" spans="1:5" x14ac:dyDescent="0.3">
      <c r="A212" t="s">
        <v>10</v>
      </c>
      <c r="B212" t="s">
        <v>36</v>
      </c>
      <c r="C212" t="s">
        <v>27</v>
      </c>
      <c r="D212" s="4">
        <v>1407</v>
      </c>
      <c r="E212" s="5">
        <v>72</v>
      </c>
    </row>
    <row r="213" spans="1:5" x14ac:dyDescent="0.3">
      <c r="A213" t="s">
        <v>9</v>
      </c>
      <c r="B213" t="s">
        <v>39</v>
      </c>
      <c r="C213" t="s">
        <v>25</v>
      </c>
      <c r="D213" s="4">
        <v>3192</v>
      </c>
      <c r="E213" s="5">
        <v>72</v>
      </c>
    </row>
    <row r="214" spans="1:5" x14ac:dyDescent="0.3">
      <c r="A214" t="s">
        <v>40</v>
      </c>
      <c r="B214" t="s">
        <v>37</v>
      </c>
      <c r="C214" t="s">
        <v>29</v>
      </c>
      <c r="D214" s="4">
        <v>9002</v>
      </c>
      <c r="E214" s="5">
        <v>72</v>
      </c>
    </row>
    <row r="215" spans="1:5" x14ac:dyDescent="0.3">
      <c r="A215" t="s">
        <v>41</v>
      </c>
      <c r="B215" t="s">
        <v>35</v>
      </c>
      <c r="C215" t="s">
        <v>13</v>
      </c>
      <c r="D215" s="4">
        <v>4760</v>
      </c>
      <c r="E215" s="5">
        <v>69</v>
      </c>
    </row>
    <row r="216" spans="1:5" x14ac:dyDescent="0.3">
      <c r="A216" t="s">
        <v>3</v>
      </c>
      <c r="B216" t="s">
        <v>35</v>
      </c>
      <c r="C216" t="s">
        <v>29</v>
      </c>
      <c r="D216" s="4">
        <v>2114</v>
      </c>
      <c r="E216" s="5">
        <v>66</v>
      </c>
    </row>
    <row r="217" spans="1:5" x14ac:dyDescent="0.3">
      <c r="A217" t="s">
        <v>6</v>
      </c>
      <c r="B217" t="s">
        <v>36</v>
      </c>
      <c r="C217" t="s">
        <v>21</v>
      </c>
      <c r="D217" s="4">
        <v>497</v>
      </c>
      <c r="E217" s="5">
        <v>63</v>
      </c>
    </row>
    <row r="218" spans="1:5" x14ac:dyDescent="0.3">
      <c r="A218" t="s">
        <v>7</v>
      </c>
      <c r="B218" t="s">
        <v>35</v>
      </c>
      <c r="C218" t="s">
        <v>14</v>
      </c>
      <c r="D218" s="4">
        <v>4606</v>
      </c>
      <c r="E218" s="5">
        <v>63</v>
      </c>
    </row>
    <row r="219" spans="1:5" x14ac:dyDescent="0.3">
      <c r="A219" t="s">
        <v>5</v>
      </c>
      <c r="B219" t="s">
        <v>36</v>
      </c>
      <c r="C219" t="s">
        <v>13</v>
      </c>
      <c r="D219" s="4">
        <v>6146</v>
      </c>
      <c r="E219" s="5">
        <v>63</v>
      </c>
    </row>
    <row r="220" spans="1:5" x14ac:dyDescent="0.3">
      <c r="A220" t="s">
        <v>6</v>
      </c>
      <c r="B220" t="s">
        <v>39</v>
      </c>
      <c r="C220" t="s">
        <v>30</v>
      </c>
      <c r="D220" s="4">
        <v>1638</v>
      </c>
      <c r="E220" s="5">
        <v>63</v>
      </c>
    </row>
    <row r="221" spans="1:5" x14ac:dyDescent="0.3">
      <c r="A221" t="s">
        <v>8</v>
      </c>
      <c r="B221" t="s">
        <v>38</v>
      </c>
      <c r="C221" t="s">
        <v>27</v>
      </c>
      <c r="D221" s="4">
        <v>2268</v>
      </c>
      <c r="E221" s="5">
        <v>63</v>
      </c>
    </row>
    <row r="222" spans="1:5" x14ac:dyDescent="0.3">
      <c r="A222" t="s">
        <v>9</v>
      </c>
      <c r="B222" t="s">
        <v>38</v>
      </c>
      <c r="C222" t="s">
        <v>24</v>
      </c>
      <c r="D222" s="4">
        <v>4137</v>
      </c>
      <c r="E222" s="5">
        <v>60</v>
      </c>
    </row>
    <row r="223" spans="1:5" x14ac:dyDescent="0.3">
      <c r="A223" t="s">
        <v>9</v>
      </c>
      <c r="B223" t="s">
        <v>36</v>
      </c>
      <c r="C223" t="s">
        <v>30</v>
      </c>
      <c r="D223" s="4">
        <v>9051</v>
      </c>
      <c r="E223" s="5">
        <v>57</v>
      </c>
    </row>
    <row r="224" spans="1:5" x14ac:dyDescent="0.3">
      <c r="A224" t="s">
        <v>6</v>
      </c>
      <c r="B224" t="s">
        <v>38</v>
      </c>
      <c r="C224" t="s">
        <v>31</v>
      </c>
      <c r="D224" s="4">
        <v>2681</v>
      </c>
      <c r="E224" s="5">
        <v>54</v>
      </c>
    </row>
    <row r="225" spans="1:5" x14ac:dyDescent="0.3">
      <c r="A225" t="s">
        <v>2</v>
      </c>
      <c r="B225" t="s">
        <v>34</v>
      </c>
      <c r="C225" t="s">
        <v>13</v>
      </c>
      <c r="D225" s="4">
        <v>252</v>
      </c>
      <c r="E225" s="5">
        <v>54</v>
      </c>
    </row>
    <row r="226" spans="1:5" x14ac:dyDescent="0.3">
      <c r="A226" t="s">
        <v>5</v>
      </c>
      <c r="B226" t="s">
        <v>38</v>
      </c>
      <c r="C226" t="s">
        <v>13</v>
      </c>
      <c r="D226" s="4">
        <v>7189</v>
      </c>
      <c r="E226" s="5">
        <v>54</v>
      </c>
    </row>
    <row r="227" spans="1:5" x14ac:dyDescent="0.3">
      <c r="A227" t="s">
        <v>3</v>
      </c>
      <c r="B227" t="s">
        <v>34</v>
      </c>
      <c r="C227" t="s">
        <v>26</v>
      </c>
      <c r="D227" s="4">
        <v>3108</v>
      </c>
      <c r="E227" s="5">
        <v>54</v>
      </c>
    </row>
    <row r="228" spans="1:5" x14ac:dyDescent="0.3">
      <c r="A228" t="s">
        <v>2</v>
      </c>
      <c r="B228" t="s">
        <v>37</v>
      </c>
      <c r="C228" t="s">
        <v>14</v>
      </c>
      <c r="D228" s="4">
        <v>1057</v>
      </c>
      <c r="E228" s="5">
        <v>54</v>
      </c>
    </row>
    <row r="229" spans="1:5" x14ac:dyDescent="0.3">
      <c r="A229" t="s">
        <v>7</v>
      </c>
      <c r="B229" t="s">
        <v>37</v>
      </c>
      <c r="C229" t="s">
        <v>30</v>
      </c>
      <c r="D229" s="4">
        <v>6454</v>
      </c>
      <c r="E229" s="5">
        <v>54</v>
      </c>
    </row>
    <row r="230" spans="1:5" x14ac:dyDescent="0.3">
      <c r="A230" t="s">
        <v>2</v>
      </c>
      <c r="B230" t="s">
        <v>38</v>
      </c>
      <c r="C230" t="s">
        <v>13</v>
      </c>
      <c r="D230" s="4">
        <v>56</v>
      </c>
      <c r="E230" s="5">
        <v>51</v>
      </c>
    </row>
    <row r="231" spans="1:5" x14ac:dyDescent="0.3">
      <c r="A231" t="s">
        <v>5</v>
      </c>
      <c r="B231" t="s">
        <v>39</v>
      </c>
      <c r="C231" t="s">
        <v>26</v>
      </c>
      <c r="D231" s="4">
        <v>5236</v>
      </c>
      <c r="E231" s="5">
        <v>51</v>
      </c>
    </row>
    <row r="232" spans="1:5" x14ac:dyDescent="0.3">
      <c r="A232" t="s">
        <v>40</v>
      </c>
      <c r="B232" t="s">
        <v>38</v>
      </c>
      <c r="C232" t="s">
        <v>24</v>
      </c>
      <c r="D232" s="4">
        <v>623</v>
      </c>
      <c r="E232" s="5">
        <v>51</v>
      </c>
    </row>
    <row r="233" spans="1:5" x14ac:dyDescent="0.3">
      <c r="A233" t="s">
        <v>3</v>
      </c>
      <c r="B233" t="s">
        <v>39</v>
      </c>
      <c r="C233" t="s">
        <v>29</v>
      </c>
      <c r="D233" s="4">
        <v>3640</v>
      </c>
      <c r="E233" s="5">
        <v>51</v>
      </c>
    </row>
    <row r="234" spans="1:5" x14ac:dyDescent="0.3">
      <c r="A234" t="s">
        <v>5</v>
      </c>
      <c r="B234" t="s">
        <v>37</v>
      </c>
      <c r="C234" t="s">
        <v>31</v>
      </c>
      <c r="D234" s="4">
        <v>182</v>
      </c>
      <c r="E234" s="5">
        <v>48</v>
      </c>
    </row>
    <row r="235" spans="1:5" x14ac:dyDescent="0.3">
      <c r="A235" t="s">
        <v>7</v>
      </c>
      <c r="B235" t="s">
        <v>34</v>
      </c>
      <c r="C235" t="s">
        <v>33</v>
      </c>
      <c r="D235" s="4">
        <v>2226</v>
      </c>
      <c r="E235" s="5">
        <v>48</v>
      </c>
    </row>
    <row r="236" spans="1:5" x14ac:dyDescent="0.3">
      <c r="A236" t="s">
        <v>40</v>
      </c>
      <c r="B236" t="s">
        <v>34</v>
      </c>
      <c r="C236" t="s">
        <v>26</v>
      </c>
      <c r="D236" s="4">
        <v>6748</v>
      </c>
      <c r="E236" s="5">
        <v>48</v>
      </c>
    </row>
    <row r="237" spans="1:5" x14ac:dyDescent="0.3">
      <c r="A237" t="s">
        <v>6</v>
      </c>
      <c r="B237" t="s">
        <v>34</v>
      </c>
      <c r="C237" t="s">
        <v>4</v>
      </c>
      <c r="D237" s="4">
        <v>525</v>
      </c>
      <c r="E237" s="5">
        <v>48</v>
      </c>
    </row>
    <row r="238" spans="1:5" x14ac:dyDescent="0.3">
      <c r="A238" t="s">
        <v>7</v>
      </c>
      <c r="B238" t="s">
        <v>37</v>
      </c>
      <c r="C238" t="s">
        <v>33</v>
      </c>
      <c r="D238" s="4">
        <v>6391</v>
      </c>
      <c r="E238" s="5">
        <v>48</v>
      </c>
    </row>
    <row r="239" spans="1:5" x14ac:dyDescent="0.3">
      <c r="A239" t="s">
        <v>2</v>
      </c>
      <c r="B239" t="s">
        <v>36</v>
      </c>
      <c r="C239" t="s">
        <v>17</v>
      </c>
      <c r="D239" s="4">
        <v>189</v>
      </c>
      <c r="E239" s="5">
        <v>48</v>
      </c>
    </row>
    <row r="240" spans="1:5" x14ac:dyDescent="0.3">
      <c r="A240" t="s">
        <v>40</v>
      </c>
      <c r="B240" t="s">
        <v>35</v>
      </c>
      <c r="C240" t="s">
        <v>24</v>
      </c>
      <c r="D240" s="4">
        <v>1638</v>
      </c>
      <c r="E240" s="5">
        <v>48</v>
      </c>
    </row>
    <row r="241" spans="1:5" x14ac:dyDescent="0.3">
      <c r="A241" t="s">
        <v>8</v>
      </c>
      <c r="B241" t="s">
        <v>37</v>
      </c>
      <c r="C241" t="s">
        <v>26</v>
      </c>
      <c r="D241" s="4">
        <v>6279</v>
      </c>
      <c r="E241" s="5">
        <v>45</v>
      </c>
    </row>
    <row r="242" spans="1:5" x14ac:dyDescent="0.3">
      <c r="A242" t="s">
        <v>40</v>
      </c>
      <c r="B242" t="s">
        <v>38</v>
      </c>
      <c r="C242" t="s">
        <v>29</v>
      </c>
      <c r="D242" s="4">
        <v>2541</v>
      </c>
      <c r="E242" s="5">
        <v>45</v>
      </c>
    </row>
    <row r="243" spans="1:5" x14ac:dyDescent="0.3">
      <c r="A243" t="s">
        <v>9</v>
      </c>
      <c r="B243" t="s">
        <v>37</v>
      </c>
      <c r="C243" t="s">
        <v>28</v>
      </c>
      <c r="D243" s="4">
        <v>2919</v>
      </c>
      <c r="E243" s="5">
        <v>45</v>
      </c>
    </row>
    <row r="244" spans="1:5" x14ac:dyDescent="0.3">
      <c r="A244" t="s">
        <v>5</v>
      </c>
      <c r="B244" t="s">
        <v>38</v>
      </c>
      <c r="C244" t="s">
        <v>25</v>
      </c>
      <c r="D244" s="4">
        <v>7483</v>
      </c>
      <c r="E244" s="5">
        <v>45</v>
      </c>
    </row>
    <row r="245" spans="1:5" x14ac:dyDescent="0.3">
      <c r="A245" t="s">
        <v>7</v>
      </c>
      <c r="B245" t="s">
        <v>36</v>
      </c>
      <c r="C245" t="s">
        <v>22</v>
      </c>
      <c r="D245" s="4">
        <v>8435</v>
      </c>
      <c r="E245" s="5">
        <v>42</v>
      </c>
    </row>
    <row r="246" spans="1:5" x14ac:dyDescent="0.3">
      <c r="A246" t="s">
        <v>3</v>
      </c>
      <c r="B246" t="s">
        <v>34</v>
      </c>
      <c r="C246" t="s">
        <v>25</v>
      </c>
      <c r="D246" s="4">
        <v>6300</v>
      </c>
      <c r="E246" s="5">
        <v>42</v>
      </c>
    </row>
    <row r="247" spans="1:5" x14ac:dyDescent="0.3">
      <c r="A247" t="s">
        <v>40</v>
      </c>
      <c r="B247" t="s">
        <v>39</v>
      </c>
      <c r="C247" t="s">
        <v>15</v>
      </c>
      <c r="D247" s="4">
        <v>5775</v>
      </c>
      <c r="E247" s="5">
        <v>42</v>
      </c>
    </row>
    <row r="248" spans="1:5" x14ac:dyDescent="0.3">
      <c r="A248" t="s">
        <v>2</v>
      </c>
      <c r="B248" t="s">
        <v>37</v>
      </c>
      <c r="C248" t="s">
        <v>15</v>
      </c>
      <c r="D248" s="4">
        <v>2863</v>
      </c>
      <c r="E248" s="5">
        <v>42</v>
      </c>
    </row>
    <row r="249" spans="1:5" x14ac:dyDescent="0.3">
      <c r="A249" t="s">
        <v>5</v>
      </c>
      <c r="B249" t="s">
        <v>36</v>
      </c>
      <c r="C249" t="s">
        <v>16</v>
      </c>
      <c r="D249" s="4">
        <v>16184</v>
      </c>
      <c r="E249" s="5">
        <v>39</v>
      </c>
    </row>
    <row r="250" spans="1:5" x14ac:dyDescent="0.3">
      <c r="A250" t="s">
        <v>41</v>
      </c>
      <c r="B250" t="s">
        <v>34</v>
      </c>
      <c r="C250" t="s">
        <v>17</v>
      </c>
      <c r="D250" s="4">
        <v>1463</v>
      </c>
      <c r="E250" s="5">
        <v>39</v>
      </c>
    </row>
    <row r="251" spans="1:5" x14ac:dyDescent="0.3">
      <c r="A251" t="s">
        <v>3</v>
      </c>
      <c r="B251" t="s">
        <v>36</v>
      </c>
      <c r="C251" t="s">
        <v>25</v>
      </c>
      <c r="D251" s="4">
        <v>3339</v>
      </c>
      <c r="E251" s="5">
        <v>39</v>
      </c>
    </row>
    <row r="252" spans="1:5" x14ac:dyDescent="0.3">
      <c r="A252" t="s">
        <v>7</v>
      </c>
      <c r="B252" t="s">
        <v>34</v>
      </c>
      <c r="C252" t="s">
        <v>17</v>
      </c>
      <c r="D252" s="4">
        <v>7777</v>
      </c>
      <c r="E252" s="5">
        <v>39</v>
      </c>
    </row>
    <row r="253" spans="1:5" x14ac:dyDescent="0.3">
      <c r="A253" t="s">
        <v>40</v>
      </c>
      <c r="B253" t="s">
        <v>38</v>
      </c>
      <c r="C253" t="s">
        <v>31</v>
      </c>
      <c r="D253" s="4">
        <v>1988</v>
      </c>
      <c r="E253" s="5">
        <v>39</v>
      </c>
    </row>
    <row r="254" spans="1:5" x14ac:dyDescent="0.3">
      <c r="A254" t="s">
        <v>3</v>
      </c>
      <c r="B254" t="s">
        <v>36</v>
      </c>
      <c r="C254" t="s">
        <v>16</v>
      </c>
      <c r="D254" s="4">
        <v>9198</v>
      </c>
      <c r="E254" s="5">
        <v>36</v>
      </c>
    </row>
    <row r="255" spans="1:5" x14ac:dyDescent="0.3">
      <c r="A255" t="s">
        <v>6</v>
      </c>
      <c r="B255" t="s">
        <v>38</v>
      </c>
      <c r="C255" t="s">
        <v>21</v>
      </c>
      <c r="D255" s="4">
        <v>7322</v>
      </c>
      <c r="E255" s="5">
        <v>36</v>
      </c>
    </row>
    <row r="256" spans="1:5" x14ac:dyDescent="0.3">
      <c r="A256" t="s">
        <v>2</v>
      </c>
      <c r="B256" t="s">
        <v>39</v>
      </c>
      <c r="C256" t="s">
        <v>15</v>
      </c>
      <c r="D256" s="4">
        <v>4802</v>
      </c>
      <c r="E256" s="5">
        <v>36</v>
      </c>
    </row>
    <row r="257" spans="1:5" x14ac:dyDescent="0.3">
      <c r="A257" t="s">
        <v>40</v>
      </c>
      <c r="B257" t="s">
        <v>36</v>
      </c>
      <c r="C257" t="s">
        <v>4</v>
      </c>
      <c r="D257" s="4">
        <v>217</v>
      </c>
      <c r="E257" s="5">
        <v>36</v>
      </c>
    </row>
    <row r="258" spans="1:5" x14ac:dyDescent="0.3">
      <c r="A258" t="s">
        <v>2</v>
      </c>
      <c r="B258" t="s">
        <v>39</v>
      </c>
      <c r="C258" t="s">
        <v>23</v>
      </c>
      <c r="D258" s="4">
        <v>630</v>
      </c>
      <c r="E258" s="5">
        <v>36</v>
      </c>
    </row>
    <row r="259" spans="1:5" x14ac:dyDescent="0.3">
      <c r="A259" t="s">
        <v>10</v>
      </c>
      <c r="B259" t="s">
        <v>37</v>
      </c>
      <c r="C259" t="s">
        <v>23</v>
      </c>
      <c r="D259" s="4">
        <v>4683</v>
      </c>
      <c r="E259" s="5">
        <v>30</v>
      </c>
    </row>
    <row r="260" spans="1:5" x14ac:dyDescent="0.3">
      <c r="A260" t="s">
        <v>40</v>
      </c>
      <c r="B260" t="s">
        <v>36</v>
      </c>
      <c r="C260" t="s">
        <v>25</v>
      </c>
      <c r="D260" s="4">
        <v>5439</v>
      </c>
      <c r="E260" s="5">
        <v>30</v>
      </c>
    </row>
    <row r="261" spans="1:5" x14ac:dyDescent="0.3">
      <c r="A261" t="s">
        <v>8</v>
      </c>
      <c r="B261" t="s">
        <v>37</v>
      </c>
      <c r="C261" t="s">
        <v>15</v>
      </c>
      <c r="D261" s="4">
        <v>9709</v>
      </c>
      <c r="E261" s="5">
        <v>30</v>
      </c>
    </row>
    <row r="262" spans="1:5" x14ac:dyDescent="0.3">
      <c r="A262" t="s">
        <v>10</v>
      </c>
      <c r="B262" t="s">
        <v>39</v>
      </c>
      <c r="C262" t="s">
        <v>33</v>
      </c>
      <c r="D262" s="4">
        <v>12950</v>
      </c>
      <c r="E262" s="5">
        <v>30</v>
      </c>
    </row>
    <row r="263" spans="1:5" x14ac:dyDescent="0.3">
      <c r="A263" t="s">
        <v>6</v>
      </c>
      <c r="B263" t="s">
        <v>36</v>
      </c>
      <c r="C263" t="s">
        <v>13</v>
      </c>
      <c r="D263" s="4">
        <v>4319</v>
      </c>
      <c r="E263" s="5">
        <v>30</v>
      </c>
    </row>
    <row r="264" spans="1:5" x14ac:dyDescent="0.3">
      <c r="A264" t="s">
        <v>40</v>
      </c>
      <c r="B264" t="s">
        <v>39</v>
      </c>
      <c r="C264" t="s">
        <v>27</v>
      </c>
      <c r="D264" s="4">
        <v>6370</v>
      </c>
      <c r="E264" s="5">
        <v>30</v>
      </c>
    </row>
    <row r="265" spans="1:5" x14ac:dyDescent="0.3">
      <c r="A265" t="s">
        <v>6</v>
      </c>
      <c r="B265" t="s">
        <v>39</v>
      </c>
      <c r="C265" t="s">
        <v>17</v>
      </c>
      <c r="D265" s="4">
        <v>6048</v>
      </c>
      <c r="E265" s="5">
        <v>27</v>
      </c>
    </row>
    <row r="266" spans="1:5" x14ac:dyDescent="0.3">
      <c r="A266" t="s">
        <v>9</v>
      </c>
      <c r="B266" t="s">
        <v>34</v>
      </c>
      <c r="C266" t="s">
        <v>21</v>
      </c>
      <c r="D266" s="4">
        <v>6832</v>
      </c>
      <c r="E266" s="5">
        <v>27</v>
      </c>
    </row>
    <row r="267" spans="1:5" x14ac:dyDescent="0.3">
      <c r="A267" t="s">
        <v>7</v>
      </c>
      <c r="B267" t="s">
        <v>35</v>
      </c>
      <c r="C267" t="s">
        <v>16</v>
      </c>
      <c r="D267" s="4">
        <v>2135</v>
      </c>
      <c r="E267" s="5">
        <v>27</v>
      </c>
    </row>
    <row r="268" spans="1:5" x14ac:dyDescent="0.3">
      <c r="A268" t="s">
        <v>8</v>
      </c>
      <c r="B268" t="s">
        <v>39</v>
      </c>
      <c r="C268" t="s">
        <v>26</v>
      </c>
      <c r="D268" s="4">
        <v>1561</v>
      </c>
      <c r="E268" s="5">
        <v>27</v>
      </c>
    </row>
    <row r="269" spans="1:5" x14ac:dyDescent="0.3">
      <c r="A269" t="s">
        <v>10</v>
      </c>
      <c r="B269" t="s">
        <v>37</v>
      </c>
      <c r="C269" t="s">
        <v>28</v>
      </c>
      <c r="D269" s="4">
        <v>3059</v>
      </c>
      <c r="E269" s="5">
        <v>27</v>
      </c>
    </row>
    <row r="270" spans="1:5" x14ac:dyDescent="0.3">
      <c r="A270" t="s">
        <v>8</v>
      </c>
      <c r="B270" t="s">
        <v>39</v>
      </c>
      <c r="C270" t="s">
        <v>18</v>
      </c>
      <c r="D270" s="4">
        <v>9660</v>
      </c>
      <c r="E270" s="5">
        <v>27</v>
      </c>
    </row>
    <row r="271" spans="1:5" x14ac:dyDescent="0.3">
      <c r="A271" t="s">
        <v>7</v>
      </c>
      <c r="B271" t="s">
        <v>34</v>
      </c>
      <c r="C271" t="s">
        <v>15</v>
      </c>
      <c r="D271" s="4">
        <v>3829</v>
      </c>
      <c r="E271" s="5">
        <v>24</v>
      </c>
    </row>
    <row r="272" spans="1:5" x14ac:dyDescent="0.3">
      <c r="A272" t="s">
        <v>10</v>
      </c>
      <c r="B272" t="s">
        <v>34</v>
      </c>
      <c r="C272" t="s">
        <v>22</v>
      </c>
      <c r="D272" s="4">
        <v>4053</v>
      </c>
      <c r="E272" s="5">
        <v>24</v>
      </c>
    </row>
    <row r="273" spans="1:5" x14ac:dyDescent="0.3">
      <c r="A273" t="s">
        <v>5</v>
      </c>
      <c r="B273" t="s">
        <v>34</v>
      </c>
      <c r="C273" t="s">
        <v>27</v>
      </c>
      <c r="D273" s="4">
        <v>6986</v>
      </c>
      <c r="E273" s="5">
        <v>21</v>
      </c>
    </row>
    <row r="274" spans="1:5" x14ac:dyDescent="0.3">
      <c r="A274" t="s">
        <v>5</v>
      </c>
      <c r="B274" t="s">
        <v>38</v>
      </c>
      <c r="C274" t="s">
        <v>32</v>
      </c>
      <c r="D274" s="4">
        <v>5075</v>
      </c>
      <c r="E274" s="5">
        <v>21</v>
      </c>
    </row>
    <row r="275" spans="1:5" x14ac:dyDescent="0.3">
      <c r="A275" t="s">
        <v>40</v>
      </c>
      <c r="B275" t="s">
        <v>37</v>
      </c>
      <c r="C275" t="s">
        <v>19</v>
      </c>
      <c r="D275" s="4">
        <v>7693</v>
      </c>
      <c r="E275" s="5">
        <v>21</v>
      </c>
    </row>
    <row r="276" spans="1:5" x14ac:dyDescent="0.3">
      <c r="A276" t="s">
        <v>2</v>
      </c>
      <c r="B276" t="s">
        <v>36</v>
      </c>
      <c r="C276" t="s">
        <v>16</v>
      </c>
      <c r="D276" s="4">
        <v>11417</v>
      </c>
      <c r="E276" s="5">
        <v>21</v>
      </c>
    </row>
    <row r="277" spans="1:5" x14ac:dyDescent="0.3">
      <c r="A277" t="s">
        <v>7</v>
      </c>
      <c r="B277" t="s">
        <v>35</v>
      </c>
      <c r="C277" t="s">
        <v>27</v>
      </c>
      <c r="D277" s="4">
        <v>2478</v>
      </c>
      <c r="E277" s="5">
        <v>21</v>
      </c>
    </row>
    <row r="278" spans="1:5" x14ac:dyDescent="0.3">
      <c r="A278" t="s">
        <v>41</v>
      </c>
      <c r="B278" t="s">
        <v>38</v>
      </c>
      <c r="C278" t="s">
        <v>25</v>
      </c>
      <c r="D278" s="4">
        <v>154</v>
      </c>
      <c r="E278" s="5">
        <v>21</v>
      </c>
    </row>
    <row r="279" spans="1:5" x14ac:dyDescent="0.3">
      <c r="A279" t="s">
        <v>5</v>
      </c>
      <c r="B279" t="s">
        <v>37</v>
      </c>
      <c r="C279" t="s">
        <v>25</v>
      </c>
      <c r="D279" s="4">
        <v>8813</v>
      </c>
      <c r="E279" s="5">
        <v>21</v>
      </c>
    </row>
    <row r="280" spans="1:5" x14ac:dyDescent="0.3">
      <c r="A280" t="s">
        <v>2</v>
      </c>
      <c r="B280" t="s">
        <v>37</v>
      </c>
      <c r="C280" t="s">
        <v>19</v>
      </c>
      <c r="D280" s="4">
        <v>238</v>
      </c>
      <c r="E280" s="5">
        <v>18</v>
      </c>
    </row>
    <row r="281" spans="1:5" x14ac:dyDescent="0.3">
      <c r="A281" t="s">
        <v>3</v>
      </c>
      <c r="B281" t="s">
        <v>36</v>
      </c>
      <c r="C281" t="s">
        <v>19</v>
      </c>
      <c r="D281" s="4">
        <v>1281</v>
      </c>
      <c r="E281" s="5">
        <v>18</v>
      </c>
    </row>
    <row r="282" spans="1:5" x14ac:dyDescent="0.3">
      <c r="A282" t="s">
        <v>3</v>
      </c>
      <c r="B282" t="s">
        <v>34</v>
      </c>
      <c r="C282" t="s">
        <v>20</v>
      </c>
      <c r="D282" s="4">
        <v>2583</v>
      </c>
      <c r="E282" s="5">
        <v>18</v>
      </c>
    </row>
    <row r="283" spans="1:5" x14ac:dyDescent="0.3">
      <c r="A283" t="s">
        <v>5</v>
      </c>
      <c r="B283" t="s">
        <v>36</v>
      </c>
      <c r="C283" t="s">
        <v>23</v>
      </c>
      <c r="D283" s="4">
        <v>6314</v>
      </c>
      <c r="E283" s="5">
        <v>15</v>
      </c>
    </row>
    <row r="284" spans="1:5" x14ac:dyDescent="0.3">
      <c r="A284" t="s">
        <v>2</v>
      </c>
      <c r="B284" t="s">
        <v>35</v>
      </c>
      <c r="C284" t="s">
        <v>19</v>
      </c>
      <c r="D284" s="4">
        <v>553</v>
      </c>
      <c r="E284" s="5">
        <v>15</v>
      </c>
    </row>
    <row r="285" spans="1:5" x14ac:dyDescent="0.3">
      <c r="A285" t="s">
        <v>6</v>
      </c>
      <c r="B285" t="s">
        <v>34</v>
      </c>
      <c r="C285" t="s">
        <v>15</v>
      </c>
      <c r="D285" s="4">
        <v>1442</v>
      </c>
      <c r="E285" s="5">
        <v>15</v>
      </c>
    </row>
    <row r="286" spans="1:5" x14ac:dyDescent="0.3">
      <c r="A286" t="s">
        <v>5</v>
      </c>
      <c r="B286" t="s">
        <v>35</v>
      </c>
      <c r="C286" t="s">
        <v>18</v>
      </c>
      <c r="D286" s="4">
        <v>2415</v>
      </c>
      <c r="E286" s="5">
        <v>15</v>
      </c>
    </row>
    <row r="287" spans="1:5" x14ac:dyDescent="0.3">
      <c r="A287" t="s">
        <v>5</v>
      </c>
      <c r="B287" t="s">
        <v>37</v>
      </c>
      <c r="C287" t="s">
        <v>14</v>
      </c>
      <c r="D287" s="4">
        <v>4991</v>
      </c>
      <c r="E287" s="5">
        <v>12</v>
      </c>
    </row>
    <row r="288" spans="1:5" x14ac:dyDescent="0.3">
      <c r="A288" t="s">
        <v>40</v>
      </c>
      <c r="B288" t="s">
        <v>39</v>
      </c>
      <c r="C288" t="s">
        <v>22</v>
      </c>
      <c r="D288" s="4">
        <v>5817</v>
      </c>
      <c r="E288" s="5">
        <v>12</v>
      </c>
    </row>
    <row r="289" spans="1:5" x14ac:dyDescent="0.3">
      <c r="A289" t="s">
        <v>6</v>
      </c>
      <c r="B289" t="s">
        <v>36</v>
      </c>
      <c r="C289" t="s">
        <v>32</v>
      </c>
      <c r="D289" s="4">
        <v>6118</v>
      </c>
      <c r="E289" s="5">
        <v>9</v>
      </c>
    </row>
    <row r="290" spans="1:5" x14ac:dyDescent="0.3">
      <c r="A290" t="s">
        <v>9</v>
      </c>
      <c r="B290" t="s">
        <v>38</v>
      </c>
      <c r="C290" t="s">
        <v>17</v>
      </c>
      <c r="D290" s="4">
        <v>2408</v>
      </c>
      <c r="E290" s="5">
        <v>9</v>
      </c>
    </row>
    <row r="291" spans="1:5" x14ac:dyDescent="0.3">
      <c r="A291" t="s">
        <v>41</v>
      </c>
      <c r="B291" t="s">
        <v>37</v>
      </c>
      <c r="C291" t="s">
        <v>21</v>
      </c>
      <c r="D291" s="4">
        <v>2933</v>
      </c>
      <c r="E291" s="5">
        <v>9</v>
      </c>
    </row>
    <row r="292" spans="1:5" x14ac:dyDescent="0.3">
      <c r="A292" t="s">
        <v>5</v>
      </c>
      <c r="B292" t="s">
        <v>35</v>
      </c>
      <c r="C292" t="s">
        <v>4</v>
      </c>
      <c r="D292" s="4">
        <v>2744</v>
      </c>
      <c r="E292" s="5">
        <v>9</v>
      </c>
    </row>
    <row r="293" spans="1:5" x14ac:dyDescent="0.3">
      <c r="A293" t="s">
        <v>10</v>
      </c>
      <c r="B293" t="s">
        <v>34</v>
      </c>
      <c r="C293" t="s">
        <v>26</v>
      </c>
      <c r="D293" s="4">
        <v>4991</v>
      </c>
      <c r="E293" s="5">
        <v>9</v>
      </c>
    </row>
    <row r="294" spans="1:5" x14ac:dyDescent="0.3">
      <c r="A294" t="s">
        <v>6</v>
      </c>
      <c r="B294" t="s">
        <v>38</v>
      </c>
      <c r="C294" t="s">
        <v>16</v>
      </c>
      <c r="D294" s="4">
        <v>938</v>
      </c>
      <c r="E294" s="5">
        <v>6</v>
      </c>
    </row>
    <row r="295" spans="1:5" x14ac:dyDescent="0.3">
      <c r="A295" t="s">
        <v>10</v>
      </c>
      <c r="B295" t="s">
        <v>35</v>
      </c>
      <c r="C295" t="s">
        <v>15</v>
      </c>
      <c r="D295" s="4">
        <v>2562</v>
      </c>
      <c r="E295" s="5">
        <v>6</v>
      </c>
    </row>
    <row r="296" spans="1:5" x14ac:dyDescent="0.3">
      <c r="A296" t="s">
        <v>6</v>
      </c>
      <c r="B296" t="s">
        <v>37</v>
      </c>
      <c r="C296" t="s">
        <v>26</v>
      </c>
      <c r="D296" s="4">
        <v>6818</v>
      </c>
      <c r="E296" s="5">
        <v>6</v>
      </c>
    </row>
    <row r="297" spans="1:5" x14ac:dyDescent="0.3">
      <c r="A297" t="s">
        <v>2</v>
      </c>
      <c r="B297" t="s">
        <v>38</v>
      </c>
      <c r="C297" t="s">
        <v>4</v>
      </c>
      <c r="D297" s="4">
        <v>3549</v>
      </c>
      <c r="E297" s="5">
        <v>3</v>
      </c>
    </row>
    <row r="298" spans="1:5" x14ac:dyDescent="0.3">
      <c r="A298" t="s">
        <v>41</v>
      </c>
      <c r="B298" t="s">
        <v>38</v>
      </c>
      <c r="C298" t="s">
        <v>22</v>
      </c>
      <c r="D298" s="4">
        <v>5915</v>
      </c>
      <c r="E298" s="5">
        <v>3</v>
      </c>
    </row>
    <row r="299" spans="1:5" x14ac:dyDescent="0.3">
      <c r="A299" t="s">
        <v>5</v>
      </c>
      <c r="B299" t="s">
        <v>36</v>
      </c>
      <c r="C299" t="s">
        <v>18</v>
      </c>
      <c r="D299" s="4">
        <v>6111</v>
      </c>
      <c r="E299" s="5">
        <v>3</v>
      </c>
    </row>
    <row r="300" spans="1:5" x14ac:dyDescent="0.3">
      <c r="A300" t="s">
        <v>6</v>
      </c>
      <c r="B300" t="s">
        <v>39</v>
      </c>
      <c r="C300" t="s">
        <v>24</v>
      </c>
      <c r="D300" s="4">
        <v>2989</v>
      </c>
      <c r="E300" s="5">
        <v>3</v>
      </c>
    </row>
    <row r="301" spans="1:5" x14ac:dyDescent="0.3">
      <c r="A301" t="s">
        <v>7</v>
      </c>
      <c r="B301" t="s">
        <v>37</v>
      </c>
      <c r="C301" t="s">
        <v>26</v>
      </c>
      <c r="D301" s="4">
        <v>5306</v>
      </c>
      <c r="E301" s="5">
        <v>0</v>
      </c>
    </row>
  </sheetData>
  <mergeCells count="2">
    <mergeCell ref="I3:J3"/>
    <mergeCell ref="M4:N4"/>
  </mergeCells>
  <dataValidations count="1">
    <dataValidation type="list" allowBlank="1" showInputMessage="1" showErrorMessage="1" sqref="I5" xr:uid="{7E0A8B49-1C07-4606-9B0D-FB07AFBE3BBC}">
      <formula1>$M$5:$M$10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A251C-8575-4F4B-A56E-1323282A47C6}">
  <dimension ref="A1:E301"/>
  <sheetViews>
    <sheetView topLeftCell="A275" workbookViewId="0">
      <selection sqref="A1:E301"/>
    </sheetView>
  </sheetViews>
  <sheetFormatPr defaultRowHeight="14.4" x14ac:dyDescent="0.3"/>
  <sheetData>
    <row r="1" spans="1:5" x14ac:dyDescent="0.3">
      <c r="A1" s="6" t="s">
        <v>11</v>
      </c>
      <c r="B1" s="6" t="s">
        <v>12</v>
      </c>
      <c r="C1" s="6" t="s">
        <v>0</v>
      </c>
      <c r="D1" s="10" t="s">
        <v>1</v>
      </c>
      <c r="E1" s="10" t="s">
        <v>50</v>
      </c>
    </row>
    <row r="2" spans="1:5" x14ac:dyDescent="0.3">
      <c r="A2" t="s">
        <v>10</v>
      </c>
      <c r="B2" t="s">
        <v>38</v>
      </c>
      <c r="C2" t="s">
        <v>14</v>
      </c>
      <c r="D2" s="4">
        <v>5586</v>
      </c>
      <c r="E2" s="5">
        <v>525</v>
      </c>
    </row>
    <row r="3" spans="1:5" x14ac:dyDescent="0.3">
      <c r="A3" t="s">
        <v>2</v>
      </c>
      <c r="B3" t="s">
        <v>36</v>
      </c>
      <c r="C3" t="s">
        <v>27</v>
      </c>
      <c r="D3" s="4">
        <v>798</v>
      </c>
      <c r="E3" s="5">
        <v>519</v>
      </c>
    </row>
    <row r="4" spans="1:5" x14ac:dyDescent="0.3">
      <c r="A4" t="s">
        <v>8</v>
      </c>
      <c r="B4" t="s">
        <v>38</v>
      </c>
      <c r="C4" t="s">
        <v>13</v>
      </c>
      <c r="D4" s="4">
        <v>819</v>
      </c>
      <c r="E4" s="5">
        <v>510</v>
      </c>
    </row>
    <row r="5" spans="1:5" x14ac:dyDescent="0.3">
      <c r="A5" t="s">
        <v>3</v>
      </c>
      <c r="B5" t="s">
        <v>34</v>
      </c>
      <c r="C5" t="s">
        <v>32</v>
      </c>
      <c r="D5" s="4">
        <v>7777</v>
      </c>
      <c r="E5" s="5">
        <v>504</v>
      </c>
    </row>
    <row r="6" spans="1:5" x14ac:dyDescent="0.3">
      <c r="A6" t="s">
        <v>9</v>
      </c>
      <c r="B6" t="s">
        <v>34</v>
      </c>
      <c r="C6" t="s">
        <v>20</v>
      </c>
      <c r="D6" s="4">
        <v>8463</v>
      </c>
      <c r="E6" s="5">
        <v>492</v>
      </c>
    </row>
    <row r="7" spans="1:5" x14ac:dyDescent="0.3">
      <c r="A7" t="s">
        <v>2</v>
      </c>
      <c r="B7" t="s">
        <v>39</v>
      </c>
      <c r="C7" t="s">
        <v>25</v>
      </c>
      <c r="D7" s="4">
        <v>1785</v>
      </c>
      <c r="E7" s="5">
        <v>462</v>
      </c>
    </row>
    <row r="8" spans="1:5" x14ac:dyDescent="0.3">
      <c r="A8" t="s">
        <v>8</v>
      </c>
      <c r="B8" t="s">
        <v>35</v>
      </c>
      <c r="C8" t="s">
        <v>32</v>
      </c>
      <c r="D8" s="4">
        <v>6706</v>
      </c>
      <c r="E8" s="5">
        <v>459</v>
      </c>
    </row>
    <row r="9" spans="1:5" x14ac:dyDescent="0.3">
      <c r="A9" t="s">
        <v>6</v>
      </c>
      <c r="B9" t="s">
        <v>37</v>
      </c>
      <c r="C9" t="s">
        <v>28</v>
      </c>
      <c r="D9" s="4">
        <v>3556</v>
      </c>
      <c r="E9" s="5">
        <v>459</v>
      </c>
    </row>
    <row r="10" spans="1:5" x14ac:dyDescent="0.3">
      <c r="A10" t="s">
        <v>6</v>
      </c>
      <c r="B10" t="s">
        <v>34</v>
      </c>
      <c r="C10" t="s">
        <v>26</v>
      </c>
      <c r="D10" s="4">
        <v>8008</v>
      </c>
      <c r="E10" s="5">
        <v>456</v>
      </c>
    </row>
    <row r="11" spans="1:5" x14ac:dyDescent="0.3">
      <c r="A11" t="s">
        <v>40</v>
      </c>
      <c r="B11" t="s">
        <v>35</v>
      </c>
      <c r="C11" t="s">
        <v>30</v>
      </c>
      <c r="D11" s="4">
        <v>2275</v>
      </c>
      <c r="E11" s="5">
        <v>447</v>
      </c>
    </row>
    <row r="12" spans="1:5" x14ac:dyDescent="0.3">
      <c r="A12" t="s">
        <v>40</v>
      </c>
      <c r="B12" t="s">
        <v>35</v>
      </c>
      <c r="C12" t="s">
        <v>33</v>
      </c>
      <c r="D12" s="4">
        <v>8869</v>
      </c>
      <c r="E12" s="5">
        <v>432</v>
      </c>
    </row>
    <row r="13" spans="1:5" x14ac:dyDescent="0.3">
      <c r="A13" t="s">
        <v>6</v>
      </c>
      <c r="B13" t="s">
        <v>39</v>
      </c>
      <c r="C13" t="s">
        <v>25</v>
      </c>
      <c r="D13" s="4">
        <v>2100</v>
      </c>
      <c r="E13" s="5">
        <v>414</v>
      </c>
    </row>
    <row r="14" spans="1:5" x14ac:dyDescent="0.3">
      <c r="A14" t="s">
        <v>6</v>
      </c>
      <c r="B14" t="s">
        <v>37</v>
      </c>
      <c r="C14" t="s">
        <v>16</v>
      </c>
      <c r="D14" s="4">
        <v>1904</v>
      </c>
      <c r="E14" s="5">
        <v>405</v>
      </c>
    </row>
    <row r="15" spans="1:5" x14ac:dyDescent="0.3">
      <c r="A15" t="s">
        <v>6</v>
      </c>
      <c r="B15" t="s">
        <v>35</v>
      </c>
      <c r="C15" t="s">
        <v>4</v>
      </c>
      <c r="D15" s="4">
        <v>1302</v>
      </c>
      <c r="E15" s="5">
        <v>402</v>
      </c>
    </row>
    <row r="16" spans="1:5" x14ac:dyDescent="0.3">
      <c r="A16" t="s">
        <v>6</v>
      </c>
      <c r="B16" t="s">
        <v>39</v>
      </c>
      <c r="C16" t="s">
        <v>29</v>
      </c>
      <c r="D16" s="4">
        <v>3052</v>
      </c>
      <c r="E16" s="5">
        <v>378</v>
      </c>
    </row>
    <row r="17" spans="1:5" x14ac:dyDescent="0.3">
      <c r="A17" t="s">
        <v>40</v>
      </c>
      <c r="B17" t="s">
        <v>35</v>
      </c>
      <c r="C17" t="s">
        <v>22</v>
      </c>
      <c r="D17" s="4">
        <v>6853</v>
      </c>
      <c r="E17" s="5">
        <v>372</v>
      </c>
    </row>
    <row r="18" spans="1:5" x14ac:dyDescent="0.3">
      <c r="A18" t="s">
        <v>7</v>
      </c>
      <c r="B18" t="s">
        <v>34</v>
      </c>
      <c r="C18" t="s">
        <v>14</v>
      </c>
      <c r="D18" s="4">
        <v>1932</v>
      </c>
      <c r="E18" s="5">
        <v>369</v>
      </c>
    </row>
    <row r="19" spans="1:5" x14ac:dyDescent="0.3">
      <c r="A19" t="s">
        <v>6</v>
      </c>
      <c r="B19" t="s">
        <v>34</v>
      </c>
      <c r="C19" t="s">
        <v>30</v>
      </c>
      <c r="D19" s="4">
        <v>3402</v>
      </c>
      <c r="E19" s="5">
        <v>366</v>
      </c>
    </row>
    <row r="20" spans="1:5" x14ac:dyDescent="0.3">
      <c r="A20" t="s">
        <v>3</v>
      </c>
      <c r="B20" t="s">
        <v>37</v>
      </c>
      <c r="C20" t="s">
        <v>4</v>
      </c>
      <c r="D20" s="4">
        <v>938</v>
      </c>
      <c r="E20" s="5">
        <v>366</v>
      </c>
    </row>
    <row r="21" spans="1:5" x14ac:dyDescent="0.3">
      <c r="A21" t="s">
        <v>8</v>
      </c>
      <c r="B21" t="s">
        <v>35</v>
      </c>
      <c r="C21" t="s">
        <v>20</v>
      </c>
      <c r="D21" s="4">
        <v>2702</v>
      </c>
      <c r="E21" s="5">
        <v>363</v>
      </c>
    </row>
    <row r="22" spans="1:5" x14ac:dyDescent="0.3">
      <c r="A22" t="s">
        <v>5</v>
      </c>
      <c r="B22" t="s">
        <v>35</v>
      </c>
      <c r="C22" t="s">
        <v>29</v>
      </c>
      <c r="D22" s="4">
        <v>4480</v>
      </c>
      <c r="E22" s="5">
        <v>357</v>
      </c>
    </row>
    <row r="23" spans="1:5" x14ac:dyDescent="0.3">
      <c r="A23" t="s">
        <v>5</v>
      </c>
      <c r="B23" t="s">
        <v>36</v>
      </c>
      <c r="C23" t="s">
        <v>17</v>
      </c>
      <c r="D23" s="4">
        <v>3339</v>
      </c>
      <c r="E23" s="5">
        <v>348</v>
      </c>
    </row>
    <row r="24" spans="1:5" x14ac:dyDescent="0.3">
      <c r="A24" t="s">
        <v>2</v>
      </c>
      <c r="B24" t="s">
        <v>38</v>
      </c>
      <c r="C24" t="s">
        <v>31</v>
      </c>
      <c r="D24" s="4">
        <v>4326</v>
      </c>
      <c r="E24" s="5">
        <v>348</v>
      </c>
    </row>
    <row r="25" spans="1:5" x14ac:dyDescent="0.3">
      <c r="A25" t="s">
        <v>10</v>
      </c>
      <c r="B25" t="s">
        <v>36</v>
      </c>
      <c r="C25" t="s">
        <v>29</v>
      </c>
      <c r="D25" s="4">
        <v>2471</v>
      </c>
      <c r="E25" s="5">
        <v>342</v>
      </c>
    </row>
    <row r="26" spans="1:5" x14ac:dyDescent="0.3">
      <c r="A26" t="s">
        <v>5</v>
      </c>
      <c r="B26" t="s">
        <v>34</v>
      </c>
      <c r="C26" t="s">
        <v>20</v>
      </c>
      <c r="D26" s="4">
        <v>15610</v>
      </c>
      <c r="E26" s="5">
        <v>339</v>
      </c>
    </row>
    <row r="27" spans="1:5" x14ac:dyDescent="0.3">
      <c r="A27" t="s">
        <v>7</v>
      </c>
      <c r="B27" t="s">
        <v>37</v>
      </c>
      <c r="C27" t="s">
        <v>16</v>
      </c>
      <c r="D27" s="4">
        <v>4487</v>
      </c>
      <c r="E27" s="5">
        <v>333</v>
      </c>
    </row>
    <row r="28" spans="1:5" x14ac:dyDescent="0.3">
      <c r="A28" t="s">
        <v>3</v>
      </c>
      <c r="B28" t="s">
        <v>37</v>
      </c>
      <c r="C28" t="s">
        <v>28</v>
      </c>
      <c r="D28" s="4">
        <v>7308</v>
      </c>
      <c r="E28" s="5">
        <v>327</v>
      </c>
    </row>
    <row r="29" spans="1:5" x14ac:dyDescent="0.3">
      <c r="A29" t="s">
        <v>3</v>
      </c>
      <c r="B29" t="s">
        <v>37</v>
      </c>
      <c r="C29" t="s">
        <v>29</v>
      </c>
      <c r="D29" s="4">
        <v>4592</v>
      </c>
      <c r="E29" s="5">
        <v>324</v>
      </c>
    </row>
    <row r="30" spans="1:5" x14ac:dyDescent="0.3">
      <c r="A30" t="s">
        <v>3</v>
      </c>
      <c r="B30" t="s">
        <v>34</v>
      </c>
      <c r="C30" t="s">
        <v>28</v>
      </c>
      <c r="D30" s="4">
        <v>3689</v>
      </c>
      <c r="E30" s="5">
        <v>312</v>
      </c>
    </row>
    <row r="31" spans="1:5" x14ac:dyDescent="0.3">
      <c r="A31" t="s">
        <v>7</v>
      </c>
      <c r="B31" t="s">
        <v>38</v>
      </c>
      <c r="C31" t="s">
        <v>30</v>
      </c>
      <c r="D31" s="4">
        <v>10129</v>
      </c>
      <c r="E31" s="5">
        <v>312</v>
      </c>
    </row>
    <row r="32" spans="1:5" x14ac:dyDescent="0.3">
      <c r="A32" t="s">
        <v>41</v>
      </c>
      <c r="B32" t="s">
        <v>36</v>
      </c>
      <c r="C32" t="s">
        <v>28</v>
      </c>
      <c r="D32" s="4">
        <v>854</v>
      </c>
      <c r="E32" s="5">
        <v>309</v>
      </c>
    </row>
    <row r="33" spans="1:5" x14ac:dyDescent="0.3">
      <c r="A33" t="s">
        <v>3</v>
      </c>
      <c r="B33" t="s">
        <v>35</v>
      </c>
      <c r="C33" t="s">
        <v>33</v>
      </c>
      <c r="D33" s="4">
        <v>819</v>
      </c>
      <c r="E33" s="5">
        <v>306</v>
      </c>
    </row>
    <row r="34" spans="1:5" x14ac:dyDescent="0.3">
      <c r="A34" t="s">
        <v>9</v>
      </c>
      <c r="B34" t="s">
        <v>39</v>
      </c>
      <c r="C34" t="s">
        <v>24</v>
      </c>
      <c r="D34" s="4">
        <v>3920</v>
      </c>
      <c r="E34" s="5">
        <v>306</v>
      </c>
    </row>
    <row r="35" spans="1:5" x14ac:dyDescent="0.3">
      <c r="A35" t="s">
        <v>40</v>
      </c>
      <c r="B35" t="s">
        <v>36</v>
      </c>
      <c r="C35" t="s">
        <v>27</v>
      </c>
      <c r="D35" s="4">
        <v>3164</v>
      </c>
      <c r="E35" s="5">
        <v>306</v>
      </c>
    </row>
    <row r="36" spans="1:5" x14ac:dyDescent="0.3">
      <c r="A36" t="s">
        <v>10</v>
      </c>
      <c r="B36" t="s">
        <v>36</v>
      </c>
      <c r="C36" t="s">
        <v>32</v>
      </c>
      <c r="D36" s="4">
        <v>6657</v>
      </c>
      <c r="E36" s="5">
        <v>303</v>
      </c>
    </row>
    <row r="37" spans="1:5" x14ac:dyDescent="0.3">
      <c r="A37" t="s">
        <v>2</v>
      </c>
      <c r="B37" t="s">
        <v>35</v>
      </c>
      <c r="C37" t="s">
        <v>17</v>
      </c>
      <c r="D37" s="4">
        <v>1589</v>
      </c>
      <c r="E37" s="5">
        <v>303</v>
      </c>
    </row>
    <row r="38" spans="1:5" x14ac:dyDescent="0.3">
      <c r="A38" t="s">
        <v>3</v>
      </c>
      <c r="B38" t="s">
        <v>38</v>
      </c>
      <c r="C38" t="s">
        <v>26</v>
      </c>
      <c r="D38" s="4">
        <v>8841</v>
      </c>
      <c r="E38" s="5">
        <v>303</v>
      </c>
    </row>
    <row r="39" spans="1:5" x14ac:dyDescent="0.3">
      <c r="A39" t="s">
        <v>7</v>
      </c>
      <c r="B39" t="s">
        <v>36</v>
      </c>
      <c r="C39" t="s">
        <v>19</v>
      </c>
      <c r="D39" s="4">
        <v>2870</v>
      </c>
      <c r="E39" s="5">
        <v>300</v>
      </c>
    </row>
    <row r="40" spans="1:5" x14ac:dyDescent="0.3">
      <c r="A40" t="s">
        <v>8</v>
      </c>
      <c r="B40" t="s">
        <v>35</v>
      </c>
      <c r="C40" t="s">
        <v>27</v>
      </c>
      <c r="D40" s="4">
        <v>4753</v>
      </c>
      <c r="E40" s="5">
        <v>300</v>
      </c>
    </row>
    <row r="41" spans="1:5" x14ac:dyDescent="0.3">
      <c r="A41" t="s">
        <v>40</v>
      </c>
      <c r="B41" t="s">
        <v>38</v>
      </c>
      <c r="C41" t="s">
        <v>13</v>
      </c>
      <c r="D41" s="4">
        <v>5670</v>
      </c>
      <c r="E41" s="5">
        <v>297</v>
      </c>
    </row>
    <row r="42" spans="1:5" x14ac:dyDescent="0.3">
      <c r="A42" t="s">
        <v>41</v>
      </c>
      <c r="B42" t="s">
        <v>36</v>
      </c>
      <c r="C42" t="s">
        <v>18</v>
      </c>
      <c r="D42" s="4">
        <v>9632</v>
      </c>
      <c r="E42" s="5">
        <v>288</v>
      </c>
    </row>
    <row r="43" spans="1:5" x14ac:dyDescent="0.3">
      <c r="A43" t="s">
        <v>8</v>
      </c>
      <c r="B43" t="s">
        <v>34</v>
      </c>
      <c r="C43" t="s">
        <v>31</v>
      </c>
      <c r="D43" s="4">
        <v>3507</v>
      </c>
      <c r="E43" s="5">
        <v>288</v>
      </c>
    </row>
    <row r="44" spans="1:5" x14ac:dyDescent="0.3">
      <c r="A44" t="s">
        <v>10</v>
      </c>
      <c r="B44" t="s">
        <v>37</v>
      </c>
      <c r="C44" t="s">
        <v>21</v>
      </c>
      <c r="D44" s="4">
        <v>245</v>
      </c>
      <c r="E44" s="5">
        <v>288</v>
      </c>
    </row>
    <row r="45" spans="1:5" x14ac:dyDescent="0.3">
      <c r="A45" t="s">
        <v>7</v>
      </c>
      <c r="B45" t="s">
        <v>35</v>
      </c>
      <c r="C45" t="s">
        <v>28</v>
      </c>
      <c r="D45" s="4">
        <v>5194</v>
      </c>
      <c r="E45" s="5">
        <v>288</v>
      </c>
    </row>
    <row r="46" spans="1:5" x14ac:dyDescent="0.3">
      <c r="A46" t="s">
        <v>6</v>
      </c>
      <c r="B46" t="s">
        <v>38</v>
      </c>
      <c r="C46" t="s">
        <v>27</v>
      </c>
      <c r="D46" s="4">
        <v>1134</v>
      </c>
      <c r="E46" s="5">
        <v>282</v>
      </c>
    </row>
    <row r="47" spans="1:5" x14ac:dyDescent="0.3">
      <c r="A47" t="s">
        <v>10</v>
      </c>
      <c r="B47" t="s">
        <v>35</v>
      </c>
      <c r="C47" t="s">
        <v>18</v>
      </c>
      <c r="D47" s="4">
        <v>3808</v>
      </c>
      <c r="E47" s="5">
        <v>279</v>
      </c>
    </row>
    <row r="48" spans="1:5" x14ac:dyDescent="0.3">
      <c r="A48" t="s">
        <v>10</v>
      </c>
      <c r="B48" t="s">
        <v>39</v>
      </c>
      <c r="C48" t="s">
        <v>21</v>
      </c>
      <c r="D48" s="4">
        <v>4858</v>
      </c>
      <c r="E48" s="5">
        <v>279</v>
      </c>
    </row>
    <row r="49" spans="1:5" x14ac:dyDescent="0.3">
      <c r="A49" t="s">
        <v>3</v>
      </c>
      <c r="B49" t="s">
        <v>34</v>
      </c>
      <c r="C49" t="s">
        <v>14</v>
      </c>
      <c r="D49" s="4">
        <v>7259</v>
      </c>
      <c r="E49" s="5">
        <v>276</v>
      </c>
    </row>
    <row r="50" spans="1:5" x14ac:dyDescent="0.3">
      <c r="A50" t="s">
        <v>3</v>
      </c>
      <c r="B50" t="s">
        <v>35</v>
      </c>
      <c r="C50" t="s">
        <v>15</v>
      </c>
      <c r="D50" s="4">
        <v>6657</v>
      </c>
      <c r="E50" s="5">
        <v>276</v>
      </c>
    </row>
    <row r="51" spans="1:5" x14ac:dyDescent="0.3">
      <c r="A51" t="s">
        <v>9</v>
      </c>
      <c r="B51" t="s">
        <v>37</v>
      </c>
      <c r="C51" t="s">
        <v>29</v>
      </c>
      <c r="D51" s="4">
        <v>1085</v>
      </c>
      <c r="E51" s="5">
        <v>273</v>
      </c>
    </row>
    <row r="52" spans="1:5" x14ac:dyDescent="0.3">
      <c r="A52" t="s">
        <v>7</v>
      </c>
      <c r="B52" t="s">
        <v>38</v>
      </c>
      <c r="C52" t="s">
        <v>18</v>
      </c>
      <c r="D52" s="4">
        <v>1778</v>
      </c>
      <c r="E52" s="5">
        <v>270</v>
      </c>
    </row>
    <row r="53" spans="1:5" x14ac:dyDescent="0.3">
      <c r="A53" t="s">
        <v>6</v>
      </c>
      <c r="B53" t="s">
        <v>35</v>
      </c>
      <c r="C53" t="s">
        <v>20</v>
      </c>
      <c r="D53" s="4">
        <v>1071</v>
      </c>
      <c r="E53" s="5">
        <v>270</v>
      </c>
    </row>
    <row r="54" spans="1:5" x14ac:dyDescent="0.3">
      <c r="A54" t="s">
        <v>10</v>
      </c>
      <c r="B54" t="s">
        <v>36</v>
      </c>
      <c r="C54" t="s">
        <v>23</v>
      </c>
      <c r="D54" s="4">
        <v>2317</v>
      </c>
      <c r="E54" s="5">
        <v>261</v>
      </c>
    </row>
    <row r="55" spans="1:5" x14ac:dyDescent="0.3">
      <c r="A55" t="s">
        <v>7</v>
      </c>
      <c r="B55" t="s">
        <v>38</v>
      </c>
      <c r="C55" t="s">
        <v>28</v>
      </c>
      <c r="D55" s="4">
        <v>5677</v>
      </c>
      <c r="E55" s="5">
        <v>258</v>
      </c>
    </row>
    <row r="56" spans="1:5" x14ac:dyDescent="0.3">
      <c r="A56" t="s">
        <v>3</v>
      </c>
      <c r="B56" t="s">
        <v>35</v>
      </c>
      <c r="C56" t="s">
        <v>14</v>
      </c>
      <c r="D56" s="4">
        <v>2415</v>
      </c>
      <c r="E56" s="5">
        <v>255</v>
      </c>
    </row>
    <row r="57" spans="1:5" x14ac:dyDescent="0.3">
      <c r="A57" t="s">
        <v>7</v>
      </c>
      <c r="B57" t="s">
        <v>35</v>
      </c>
      <c r="C57" t="s">
        <v>30</v>
      </c>
      <c r="D57" s="4">
        <v>6755</v>
      </c>
      <c r="E57" s="5">
        <v>252</v>
      </c>
    </row>
    <row r="58" spans="1:5" x14ac:dyDescent="0.3">
      <c r="A58" t="s">
        <v>7</v>
      </c>
      <c r="B58" t="s">
        <v>36</v>
      </c>
      <c r="C58" t="s">
        <v>29</v>
      </c>
      <c r="D58" s="4">
        <v>5551</v>
      </c>
      <c r="E58" s="5">
        <v>252</v>
      </c>
    </row>
    <row r="59" spans="1:5" x14ac:dyDescent="0.3">
      <c r="A59" t="s">
        <v>5</v>
      </c>
      <c r="B59" t="s">
        <v>39</v>
      </c>
      <c r="C59" t="s">
        <v>18</v>
      </c>
      <c r="D59" s="4">
        <v>385</v>
      </c>
      <c r="E59" s="5">
        <v>249</v>
      </c>
    </row>
    <row r="60" spans="1:5" x14ac:dyDescent="0.3">
      <c r="A60" t="s">
        <v>7</v>
      </c>
      <c r="B60" t="s">
        <v>39</v>
      </c>
      <c r="C60" t="s">
        <v>17</v>
      </c>
      <c r="D60" s="4">
        <v>4438</v>
      </c>
      <c r="E60" s="5">
        <v>246</v>
      </c>
    </row>
    <row r="61" spans="1:5" x14ac:dyDescent="0.3">
      <c r="A61" t="s">
        <v>9</v>
      </c>
      <c r="B61" t="s">
        <v>37</v>
      </c>
      <c r="C61" t="s">
        <v>26</v>
      </c>
      <c r="D61" s="4">
        <v>2856</v>
      </c>
      <c r="E61" s="5">
        <v>246</v>
      </c>
    </row>
    <row r="62" spans="1:5" x14ac:dyDescent="0.3">
      <c r="A62" t="s">
        <v>2</v>
      </c>
      <c r="B62" t="s">
        <v>36</v>
      </c>
      <c r="C62" t="s">
        <v>31</v>
      </c>
      <c r="D62" s="4">
        <v>3094</v>
      </c>
      <c r="E62" s="5">
        <v>246</v>
      </c>
    </row>
    <row r="63" spans="1:5" x14ac:dyDescent="0.3">
      <c r="A63" t="s">
        <v>5</v>
      </c>
      <c r="B63" t="s">
        <v>35</v>
      </c>
      <c r="C63" t="s">
        <v>31</v>
      </c>
      <c r="D63" s="4">
        <v>4753</v>
      </c>
      <c r="E63" s="5">
        <v>246</v>
      </c>
    </row>
    <row r="64" spans="1:5" x14ac:dyDescent="0.3">
      <c r="A64" t="s">
        <v>9</v>
      </c>
      <c r="B64" t="s">
        <v>35</v>
      </c>
      <c r="C64" t="s">
        <v>15</v>
      </c>
      <c r="D64" s="4">
        <v>7833</v>
      </c>
      <c r="E64" s="5">
        <v>243</v>
      </c>
    </row>
    <row r="65" spans="1:5" x14ac:dyDescent="0.3">
      <c r="A65" t="s">
        <v>41</v>
      </c>
      <c r="B65" t="s">
        <v>37</v>
      </c>
      <c r="C65" t="s">
        <v>30</v>
      </c>
      <c r="D65" s="4">
        <v>1526</v>
      </c>
      <c r="E65" s="5">
        <v>240</v>
      </c>
    </row>
    <row r="66" spans="1:5" x14ac:dyDescent="0.3">
      <c r="A66" t="s">
        <v>7</v>
      </c>
      <c r="B66" t="s">
        <v>35</v>
      </c>
      <c r="C66" t="s">
        <v>19</v>
      </c>
      <c r="D66" s="4">
        <v>4585</v>
      </c>
      <c r="E66" s="5">
        <v>240</v>
      </c>
    </row>
    <row r="67" spans="1:5" x14ac:dyDescent="0.3">
      <c r="A67" t="s">
        <v>5</v>
      </c>
      <c r="B67" t="s">
        <v>34</v>
      </c>
      <c r="C67" t="s">
        <v>22</v>
      </c>
      <c r="D67" s="4">
        <v>6279</v>
      </c>
      <c r="E67" s="5">
        <v>237</v>
      </c>
    </row>
    <row r="68" spans="1:5" x14ac:dyDescent="0.3">
      <c r="A68" t="s">
        <v>3</v>
      </c>
      <c r="B68" t="s">
        <v>35</v>
      </c>
      <c r="C68" t="s">
        <v>25</v>
      </c>
      <c r="D68" s="4">
        <v>2464</v>
      </c>
      <c r="E68" s="5">
        <v>234</v>
      </c>
    </row>
    <row r="69" spans="1:5" x14ac:dyDescent="0.3">
      <c r="A69" t="s">
        <v>8</v>
      </c>
      <c r="B69" t="s">
        <v>38</v>
      </c>
      <c r="C69" t="s">
        <v>23</v>
      </c>
      <c r="D69" s="4">
        <v>1701</v>
      </c>
      <c r="E69" s="5">
        <v>234</v>
      </c>
    </row>
    <row r="70" spans="1:5" x14ac:dyDescent="0.3">
      <c r="A70" t="s">
        <v>40</v>
      </c>
      <c r="B70" t="s">
        <v>35</v>
      </c>
      <c r="C70" t="s">
        <v>32</v>
      </c>
      <c r="D70" s="4">
        <v>12348</v>
      </c>
      <c r="E70" s="5">
        <v>234</v>
      </c>
    </row>
    <row r="71" spans="1:5" x14ac:dyDescent="0.3">
      <c r="A71" t="s">
        <v>41</v>
      </c>
      <c r="B71" t="s">
        <v>36</v>
      </c>
      <c r="C71" t="s">
        <v>13</v>
      </c>
      <c r="D71" s="4">
        <v>10311</v>
      </c>
      <c r="E71" s="5">
        <v>231</v>
      </c>
    </row>
    <row r="72" spans="1:5" x14ac:dyDescent="0.3">
      <c r="A72" t="s">
        <v>41</v>
      </c>
      <c r="B72" t="s">
        <v>37</v>
      </c>
      <c r="C72" t="s">
        <v>15</v>
      </c>
      <c r="D72" s="4">
        <v>714</v>
      </c>
      <c r="E72" s="5">
        <v>231</v>
      </c>
    </row>
    <row r="73" spans="1:5" x14ac:dyDescent="0.3">
      <c r="A73" t="s">
        <v>10</v>
      </c>
      <c r="B73" t="s">
        <v>35</v>
      </c>
      <c r="C73" t="s">
        <v>21</v>
      </c>
      <c r="D73" s="4">
        <v>567</v>
      </c>
      <c r="E73" s="5">
        <v>228</v>
      </c>
    </row>
    <row r="74" spans="1:5" x14ac:dyDescent="0.3">
      <c r="A74" t="s">
        <v>7</v>
      </c>
      <c r="B74" t="s">
        <v>37</v>
      </c>
      <c r="C74" t="s">
        <v>14</v>
      </c>
      <c r="D74" s="4">
        <v>6608</v>
      </c>
      <c r="E74" s="5">
        <v>225</v>
      </c>
    </row>
    <row r="75" spans="1:5" x14ac:dyDescent="0.3">
      <c r="A75" t="s">
        <v>41</v>
      </c>
      <c r="B75" t="s">
        <v>34</v>
      </c>
      <c r="C75" t="s">
        <v>16</v>
      </c>
      <c r="D75" s="4">
        <v>1274</v>
      </c>
      <c r="E75" s="5">
        <v>225</v>
      </c>
    </row>
    <row r="76" spans="1:5" x14ac:dyDescent="0.3">
      <c r="A76" t="s">
        <v>40</v>
      </c>
      <c r="B76" t="s">
        <v>39</v>
      </c>
      <c r="C76" t="s">
        <v>28</v>
      </c>
      <c r="D76" s="4">
        <v>3101</v>
      </c>
      <c r="E76" s="5">
        <v>225</v>
      </c>
    </row>
    <row r="77" spans="1:5" x14ac:dyDescent="0.3">
      <c r="A77" t="s">
        <v>8</v>
      </c>
      <c r="B77" t="s">
        <v>34</v>
      </c>
      <c r="C77" t="s">
        <v>16</v>
      </c>
      <c r="D77" s="4">
        <v>2009</v>
      </c>
      <c r="E77" s="5">
        <v>219</v>
      </c>
    </row>
    <row r="78" spans="1:5" x14ac:dyDescent="0.3">
      <c r="A78" t="s">
        <v>41</v>
      </c>
      <c r="B78" t="s">
        <v>35</v>
      </c>
      <c r="C78" t="s">
        <v>28</v>
      </c>
      <c r="D78" s="4">
        <v>7455</v>
      </c>
      <c r="E78" s="5">
        <v>216</v>
      </c>
    </row>
    <row r="79" spans="1:5" x14ac:dyDescent="0.3">
      <c r="A79" t="s">
        <v>8</v>
      </c>
      <c r="B79" t="s">
        <v>38</v>
      </c>
      <c r="C79" t="s">
        <v>32</v>
      </c>
      <c r="D79" s="4">
        <v>3752</v>
      </c>
      <c r="E79" s="5">
        <v>213</v>
      </c>
    </row>
    <row r="80" spans="1:5" x14ac:dyDescent="0.3">
      <c r="A80" t="s">
        <v>2</v>
      </c>
      <c r="B80" t="s">
        <v>39</v>
      </c>
      <c r="C80" t="s">
        <v>21</v>
      </c>
      <c r="D80" s="4">
        <v>7651</v>
      </c>
      <c r="E80" s="5">
        <v>213</v>
      </c>
    </row>
    <row r="81" spans="1:5" x14ac:dyDescent="0.3">
      <c r="A81" t="s">
        <v>8</v>
      </c>
      <c r="B81" t="s">
        <v>35</v>
      </c>
      <c r="C81" t="s">
        <v>22</v>
      </c>
      <c r="D81" s="4">
        <v>5012</v>
      </c>
      <c r="E81" s="5">
        <v>210</v>
      </c>
    </row>
    <row r="82" spans="1:5" x14ac:dyDescent="0.3">
      <c r="A82" t="s">
        <v>8</v>
      </c>
      <c r="B82" t="s">
        <v>39</v>
      </c>
      <c r="C82" t="s">
        <v>31</v>
      </c>
      <c r="D82" s="4">
        <v>8890</v>
      </c>
      <c r="E82" s="5">
        <v>210</v>
      </c>
    </row>
    <row r="83" spans="1:5" x14ac:dyDescent="0.3">
      <c r="A83" t="s">
        <v>6</v>
      </c>
      <c r="B83" t="s">
        <v>34</v>
      </c>
      <c r="C83" t="s">
        <v>27</v>
      </c>
      <c r="D83" s="4">
        <v>4242</v>
      </c>
      <c r="E83" s="5">
        <v>207</v>
      </c>
    </row>
    <row r="84" spans="1:5" x14ac:dyDescent="0.3">
      <c r="A84" t="s">
        <v>9</v>
      </c>
      <c r="B84" t="s">
        <v>37</v>
      </c>
      <c r="C84" t="s">
        <v>4</v>
      </c>
      <c r="D84" s="4">
        <v>259</v>
      </c>
      <c r="E84" s="5">
        <v>207</v>
      </c>
    </row>
    <row r="85" spans="1:5" x14ac:dyDescent="0.3">
      <c r="A85" t="s">
        <v>7</v>
      </c>
      <c r="B85" t="s">
        <v>37</v>
      </c>
      <c r="C85" t="s">
        <v>22</v>
      </c>
      <c r="D85" s="4">
        <v>9835</v>
      </c>
      <c r="E85" s="5">
        <v>207</v>
      </c>
    </row>
    <row r="86" spans="1:5" x14ac:dyDescent="0.3">
      <c r="A86" t="s">
        <v>8</v>
      </c>
      <c r="B86" t="s">
        <v>37</v>
      </c>
      <c r="C86" t="s">
        <v>19</v>
      </c>
      <c r="D86" s="4">
        <v>1771</v>
      </c>
      <c r="E86" s="5">
        <v>204</v>
      </c>
    </row>
    <row r="87" spans="1:5" x14ac:dyDescent="0.3">
      <c r="A87" t="s">
        <v>41</v>
      </c>
      <c r="B87" t="s">
        <v>36</v>
      </c>
      <c r="C87" t="s">
        <v>26</v>
      </c>
      <c r="D87" s="4">
        <v>98</v>
      </c>
      <c r="E87" s="5">
        <v>204</v>
      </c>
    </row>
    <row r="88" spans="1:5" x14ac:dyDescent="0.3">
      <c r="A88" t="s">
        <v>9</v>
      </c>
      <c r="B88" t="s">
        <v>36</v>
      </c>
      <c r="C88" t="s">
        <v>27</v>
      </c>
      <c r="D88" s="4">
        <v>11522</v>
      </c>
      <c r="E88" s="5">
        <v>204</v>
      </c>
    </row>
    <row r="89" spans="1:5" x14ac:dyDescent="0.3">
      <c r="A89" t="s">
        <v>10</v>
      </c>
      <c r="B89" t="s">
        <v>34</v>
      </c>
      <c r="C89" t="s">
        <v>19</v>
      </c>
      <c r="D89" s="4">
        <v>5355</v>
      </c>
      <c r="E89" s="5">
        <v>204</v>
      </c>
    </row>
    <row r="90" spans="1:5" x14ac:dyDescent="0.3">
      <c r="A90" t="s">
        <v>9</v>
      </c>
      <c r="B90" t="s">
        <v>39</v>
      </c>
      <c r="C90" t="s">
        <v>18</v>
      </c>
      <c r="D90" s="4">
        <v>2639</v>
      </c>
      <c r="E90" s="5">
        <v>204</v>
      </c>
    </row>
    <row r="91" spans="1:5" x14ac:dyDescent="0.3">
      <c r="A91" t="s">
        <v>5</v>
      </c>
      <c r="B91" t="s">
        <v>35</v>
      </c>
      <c r="C91" t="s">
        <v>15</v>
      </c>
      <c r="D91" s="4">
        <v>13391</v>
      </c>
      <c r="E91" s="5">
        <v>201</v>
      </c>
    </row>
    <row r="92" spans="1:5" x14ac:dyDescent="0.3">
      <c r="A92" t="s">
        <v>2</v>
      </c>
      <c r="B92" t="s">
        <v>37</v>
      </c>
      <c r="C92" t="s">
        <v>17</v>
      </c>
      <c r="D92" s="4">
        <v>9926</v>
      </c>
      <c r="E92" s="5">
        <v>201</v>
      </c>
    </row>
    <row r="93" spans="1:5" x14ac:dyDescent="0.3">
      <c r="A93" t="s">
        <v>5</v>
      </c>
      <c r="B93" t="s">
        <v>34</v>
      </c>
      <c r="C93" t="s">
        <v>15</v>
      </c>
      <c r="D93" s="4">
        <v>7280</v>
      </c>
      <c r="E93" s="5">
        <v>201</v>
      </c>
    </row>
    <row r="94" spans="1:5" x14ac:dyDescent="0.3">
      <c r="A94" t="s">
        <v>40</v>
      </c>
      <c r="B94" t="s">
        <v>36</v>
      </c>
      <c r="C94" t="s">
        <v>13</v>
      </c>
      <c r="D94" s="4">
        <v>4424</v>
      </c>
      <c r="E94" s="5">
        <v>201</v>
      </c>
    </row>
    <row r="95" spans="1:5" x14ac:dyDescent="0.3">
      <c r="A95" t="s">
        <v>7</v>
      </c>
      <c r="B95" t="s">
        <v>39</v>
      </c>
      <c r="C95" t="s">
        <v>27</v>
      </c>
      <c r="D95" s="4">
        <v>966</v>
      </c>
      <c r="E95" s="5">
        <v>198</v>
      </c>
    </row>
    <row r="96" spans="1:5" x14ac:dyDescent="0.3">
      <c r="A96" t="s">
        <v>10</v>
      </c>
      <c r="B96" t="s">
        <v>35</v>
      </c>
      <c r="C96" t="s">
        <v>20</v>
      </c>
      <c r="D96" s="4">
        <v>1974</v>
      </c>
      <c r="E96" s="5">
        <v>195</v>
      </c>
    </row>
    <row r="97" spans="1:5" x14ac:dyDescent="0.3">
      <c r="A97" t="s">
        <v>5</v>
      </c>
      <c r="B97" t="s">
        <v>34</v>
      </c>
      <c r="C97" t="s">
        <v>19</v>
      </c>
      <c r="D97" s="4">
        <v>861</v>
      </c>
      <c r="E97" s="5">
        <v>195</v>
      </c>
    </row>
    <row r="98" spans="1:5" x14ac:dyDescent="0.3">
      <c r="A98" t="s">
        <v>8</v>
      </c>
      <c r="B98" t="s">
        <v>37</v>
      </c>
      <c r="C98" t="s">
        <v>22</v>
      </c>
      <c r="D98" s="4">
        <v>1890</v>
      </c>
      <c r="E98" s="5">
        <v>195</v>
      </c>
    </row>
    <row r="99" spans="1:5" x14ac:dyDescent="0.3">
      <c r="A99" t="s">
        <v>41</v>
      </c>
      <c r="B99" t="s">
        <v>36</v>
      </c>
      <c r="C99" t="s">
        <v>19</v>
      </c>
      <c r="D99" s="4">
        <v>1925</v>
      </c>
      <c r="E99" s="5">
        <v>192</v>
      </c>
    </row>
    <row r="100" spans="1:5" x14ac:dyDescent="0.3">
      <c r="A100" t="s">
        <v>6</v>
      </c>
      <c r="B100" t="s">
        <v>37</v>
      </c>
      <c r="C100" t="s">
        <v>23</v>
      </c>
      <c r="D100" s="4">
        <v>4949</v>
      </c>
      <c r="E100" s="5">
        <v>189</v>
      </c>
    </row>
    <row r="101" spans="1:5" x14ac:dyDescent="0.3">
      <c r="A101" t="s">
        <v>7</v>
      </c>
      <c r="B101" t="s">
        <v>34</v>
      </c>
      <c r="C101" t="s">
        <v>24</v>
      </c>
      <c r="D101" s="4">
        <v>8862</v>
      </c>
      <c r="E101" s="5">
        <v>189</v>
      </c>
    </row>
    <row r="102" spans="1:5" x14ac:dyDescent="0.3">
      <c r="A102" t="s">
        <v>9</v>
      </c>
      <c r="B102" t="s">
        <v>34</v>
      </c>
      <c r="C102" t="s">
        <v>16</v>
      </c>
      <c r="D102" s="4">
        <v>938</v>
      </c>
      <c r="E102" s="5">
        <v>189</v>
      </c>
    </row>
    <row r="103" spans="1:5" x14ac:dyDescent="0.3">
      <c r="A103" t="s">
        <v>9</v>
      </c>
      <c r="B103" t="s">
        <v>36</v>
      </c>
      <c r="C103" t="s">
        <v>32</v>
      </c>
      <c r="D103" s="4">
        <v>2954</v>
      </c>
      <c r="E103" s="5">
        <v>189</v>
      </c>
    </row>
    <row r="104" spans="1:5" x14ac:dyDescent="0.3">
      <c r="A104" t="s">
        <v>41</v>
      </c>
      <c r="B104" t="s">
        <v>35</v>
      </c>
      <c r="C104" t="s">
        <v>15</v>
      </c>
      <c r="D104" s="4">
        <v>2114</v>
      </c>
      <c r="E104" s="5">
        <v>186</v>
      </c>
    </row>
    <row r="105" spans="1:5" x14ac:dyDescent="0.3">
      <c r="A105" t="s">
        <v>8</v>
      </c>
      <c r="B105" t="s">
        <v>39</v>
      </c>
      <c r="C105" t="s">
        <v>30</v>
      </c>
      <c r="D105" s="4">
        <v>7021</v>
      </c>
      <c r="E105" s="5">
        <v>183</v>
      </c>
    </row>
    <row r="106" spans="1:5" x14ac:dyDescent="0.3">
      <c r="A106" t="s">
        <v>2</v>
      </c>
      <c r="B106" t="s">
        <v>38</v>
      </c>
      <c r="C106" t="s">
        <v>28</v>
      </c>
      <c r="D106" s="4">
        <v>6580</v>
      </c>
      <c r="E106" s="5">
        <v>183</v>
      </c>
    </row>
    <row r="107" spans="1:5" x14ac:dyDescent="0.3">
      <c r="A107" t="s">
        <v>7</v>
      </c>
      <c r="B107" t="s">
        <v>36</v>
      </c>
      <c r="C107" t="s">
        <v>18</v>
      </c>
      <c r="D107" s="4">
        <v>2646</v>
      </c>
      <c r="E107" s="5">
        <v>177</v>
      </c>
    </row>
    <row r="108" spans="1:5" x14ac:dyDescent="0.3">
      <c r="A108" t="s">
        <v>41</v>
      </c>
      <c r="B108" t="s">
        <v>37</v>
      </c>
      <c r="C108" t="s">
        <v>26</v>
      </c>
      <c r="D108" s="4">
        <v>2324</v>
      </c>
      <c r="E108" s="5">
        <v>177</v>
      </c>
    </row>
    <row r="109" spans="1:5" x14ac:dyDescent="0.3">
      <c r="A109" t="s">
        <v>6</v>
      </c>
      <c r="B109" t="s">
        <v>35</v>
      </c>
      <c r="C109" t="s">
        <v>27</v>
      </c>
      <c r="D109" s="4">
        <v>3864</v>
      </c>
      <c r="E109" s="5">
        <v>177</v>
      </c>
    </row>
    <row r="110" spans="1:5" x14ac:dyDescent="0.3">
      <c r="A110" t="s">
        <v>41</v>
      </c>
      <c r="B110" t="s">
        <v>34</v>
      </c>
      <c r="C110" t="s">
        <v>33</v>
      </c>
      <c r="D110" s="4">
        <v>7847</v>
      </c>
      <c r="E110" s="5">
        <v>174</v>
      </c>
    </row>
    <row r="111" spans="1:5" x14ac:dyDescent="0.3">
      <c r="A111" t="s">
        <v>9</v>
      </c>
      <c r="B111" t="s">
        <v>34</v>
      </c>
      <c r="C111" t="s">
        <v>17</v>
      </c>
      <c r="D111" s="4">
        <v>707</v>
      </c>
      <c r="E111" s="5">
        <v>174</v>
      </c>
    </row>
    <row r="112" spans="1:5" x14ac:dyDescent="0.3">
      <c r="A112" t="s">
        <v>40</v>
      </c>
      <c r="B112" t="s">
        <v>35</v>
      </c>
      <c r="C112" t="s">
        <v>16</v>
      </c>
      <c r="D112" s="4">
        <v>4725</v>
      </c>
      <c r="E112" s="5">
        <v>174</v>
      </c>
    </row>
    <row r="113" spans="1:5" x14ac:dyDescent="0.3">
      <c r="A113" t="s">
        <v>41</v>
      </c>
      <c r="B113" t="s">
        <v>36</v>
      </c>
      <c r="C113" t="s">
        <v>30</v>
      </c>
      <c r="D113" s="4">
        <v>6118</v>
      </c>
      <c r="E113" s="5">
        <v>174</v>
      </c>
    </row>
    <row r="114" spans="1:5" x14ac:dyDescent="0.3">
      <c r="A114" t="s">
        <v>3</v>
      </c>
      <c r="B114" t="s">
        <v>39</v>
      </c>
      <c r="C114" t="s">
        <v>26</v>
      </c>
      <c r="D114" s="4">
        <v>4956</v>
      </c>
      <c r="E114" s="5">
        <v>171</v>
      </c>
    </row>
    <row r="115" spans="1:5" x14ac:dyDescent="0.3">
      <c r="A115" t="s">
        <v>5</v>
      </c>
      <c r="B115" t="s">
        <v>39</v>
      </c>
      <c r="C115" t="s">
        <v>24</v>
      </c>
      <c r="D115" s="4">
        <v>4018</v>
      </c>
      <c r="E115" s="5">
        <v>171</v>
      </c>
    </row>
    <row r="116" spans="1:5" x14ac:dyDescent="0.3">
      <c r="A116" t="s">
        <v>3</v>
      </c>
      <c r="B116" t="s">
        <v>39</v>
      </c>
      <c r="C116" t="s">
        <v>16</v>
      </c>
      <c r="D116" s="4">
        <v>21</v>
      </c>
      <c r="E116" s="5">
        <v>168</v>
      </c>
    </row>
    <row r="117" spans="1:5" x14ac:dyDescent="0.3">
      <c r="A117" t="s">
        <v>8</v>
      </c>
      <c r="B117" t="s">
        <v>35</v>
      </c>
      <c r="C117" t="s">
        <v>29</v>
      </c>
      <c r="D117" s="4">
        <v>2023</v>
      </c>
      <c r="E117" s="5">
        <v>168</v>
      </c>
    </row>
    <row r="118" spans="1:5" x14ac:dyDescent="0.3">
      <c r="A118" t="s">
        <v>5</v>
      </c>
      <c r="B118" t="s">
        <v>38</v>
      </c>
      <c r="C118" t="s">
        <v>19</v>
      </c>
      <c r="D118" s="4">
        <v>5474</v>
      </c>
      <c r="E118" s="5">
        <v>168</v>
      </c>
    </row>
    <row r="119" spans="1:5" x14ac:dyDescent="0.3">
      <c r="A119" t="s">
        <v>3</v>
      </c>
      <c r="B119" t="s">
        <v>36</v>
      </c>
      <c r="C119" t="s">
        <v>23</v>
      </c>
      <c r="D119" s="4">
        <v>3773</v>
      </c>
      <c r="E119" s="5">
        <v>165</v>
      </c>
    </row>
    <row r="120" spans="1:5" x14ac:dyDescent="0.3">
      <c r="A120" t="s">
        <v>2</v>
      </c>
      <c r="B120" t="s">
        <v>39</v>
      </c>
      <c r="C120" t="s">
        <v>20</v>
      </c>
      <c r="D120" s="4">
        <v>9443</v>
      </c>
      <c r="E120" s="5">
        <v>162</v>
      </c>
    </row>
    <row r="121" spans="1:5" x14ac:dyDescent="0.3">
      <c r="A121" t="s">
        <v>40</v>
      </c>
      <c r="B121" t="s">
        <v>34</v>
      </c>
      <c r="C121" t="s">
        <v>19</v>
      </c>
      <c r="D121" s="4">
        <v>4018</v>
      </c>
      <c r="E121" s="5">
        <v>162</v>
      </c>
    </row>
    <row r="122" spans="1:5" x14ac:dyDescent="0.3">
      <c r="A122" t="s">
        <v>3</v>
      </c>
      <c r="B122" t="s">
        <v>36</v>
      </c>
      <c r="C122" t="s">
        <v>28</v>
      </c>
      <c r="D122" s="4">
        <v>973</v>
      </c>
      <c r="E122" s="5">
        <v>162</v>
      </c>
    </row>
    <row r="123" spans="1:5" x14ac:dyDescent="0.3">
      <c r="A123" t="s">
        <v>9</v>
      </c>
      <c r="B123" t="s">
        <v>35</v>
      </c>
      <c r="C123" t="s">
        <v>26</v>
      </c>
      <c r="D123" s="4">
        <v>98</v>
      </c>
      <c r="E123" s="5">
        <v>159</v>
      </c>
    </row>
    <row r="124" spans="1:5" x14ac:dyDescent="0.3">
      <c r="A124" t="s">
        <v>40</v>
      </c>
      <c r="B124" t="s">
        <v>34</v>
      </c>
      <c r="C124" t="s">
        <v>33</v>
      </c>
      <c r="D124" s="4">
        <v>3794</v>
      </c>
      <c r="E124" s="5">
        <v>159</v>
      </c>
    </row>
    <row r="125" spans="1:5" x14ac:dyDescent="0.3">
      <c r="A125" t="s">
        <v>40</v>
      </c>
      <c r="B125" t="s">
        <v>34</v>
      </c>
      <c r="C125" t="s">
        <v>17</v>
      </c>
      <c r="D125" s="4">
        <v>5019</v>
      </c>
      <c r="E125" s="5">
        <v>156</v>
      </c>
    </row>
    <row r="126" spans="1:5" x14ac:dyDescent="0.3">
      <c r="A126" t="s">
        <v>6</v>
      </c>
      <c r="B126" t="s">
        <v>36</v>
      </c>
      <c r="C126" t="s">
        <v>17</v>
      </c>
      <c r="D126" s="4">
        <v>4970</v>
      </c>
      <c r="E126" s="5">
        <v>156</v>
      </c>
    </row>
    <row r="127" spans="1:5" x14ac:dyDescent="0.3">
      <c r="A127" t="s">
        <v>9</v>
      </c>
      <c r="B127" t="s">
        <v>37</v>
      </c>
      <c r="C127" t="s">
        <v>25</v>
      </c>
      <c r="D127" s="4">
        <v>4305</v>
      </c>
      <c r="E127" s="5">
        <v>156</v>
      </c>
    </row>
    <row r="128" spans="1:5" x14ac:dyDescent="0.3">
      <c r="A128" t="s">
        <v>2</v>
      </c>
      <c r="B128" t="s">
        <v>38</v>
      </c>
      <c r="C128" t="s">
        <v>23</v>
      </c>
      <c r="D128" s="4">
        <v>4417</v>
      </c>
      <c r="E128" s="5">
        <v>153</v>
      </c>
    </row>
    <row r="129" spans="1:5" x14ac:dyDescent="0.3">
      <c r="A129" t="s">
        <v>9</v>
      </c>
      <c r="B129" t="s">
        <v>34</v>
      </c>
      <c r="C129" t="s">
        <v>28</v>
      </c>
      <c r="D129" s="4">
        <v>14329</v>
      </c>
      <c r="E129" s="5">
        <v>150</v>
      </c>
    </row>
    <row r="130" spans="1:5" x14ac:dyDescent="0.3">
      <c r="A130" t="s">
        <v>8</v>
      </c>
      <c r="B130" t="s">
        <v>37</v>
      </c>
      <c r="C130" t="s">
        <v>30</v>
      </c>
      <c r="D130" s="4">
        <v>42</v>
      </c>
      <c r="E130" s="5">
        <v>150</v>
      </c>
    </row>
    <row r="131" spans="1:5" x14ac:dyDescent="0.3">
      <c r="A131" t="s">
        <v>6</v>
      </c>
      <c r="B131" t="s">
        <v>34</v>
      </c>
      <c r="C131" t="s">
        <v>17</v>
      </c>
      <c r="D131" s="4">
        <v>3759</v>
      </c>
      <c r="E131" s="5">
        <v>150</v>
      </c>
    </row>
    <row r="132" spans="1:5" x14ac:dyDescent="0.3">
      <c r="A132" t="s">
        <v>8</v>
      </c>
      <c r="B132" t="s">
        <v>36</v>
      </c>
      <c r="C132" t="s">
        <v>23</v>
      </c>
      <c r="D132" s="4">
        <v>5019</v>
      </c>
      <c r="E132" s="5">
        <v>150</v>
      </c>
    </row>
    <row r="133" spans="1:5" x14ac:dyDescent="0.3">
      <c r="A133" t="s">
        <v>9</v>
      </c>
      <c r="B133" t="s">
        <v>35</v>
      </c>
      <c r="C133" t="s">
        <v>4</v>
      </c>
      <c r="D133" s="4">
        <v>959</v>
      </c>
      <c r="E133" s="5">
        <v>147</v>
      </c>
    </row>
    <row r="134" spans="1:5" x14ac:dyDescent="0.3">
      <c r="A134" t="s">
        <v>3</v>
      </c>
      <c r="B134" t="s">
        <v>37</v>
      </c>
      <c r="C134" t="s">
        <v>17</v>
      </c>
      <c r="D134" s="4">
        <v>3983</v>
      </c>
      <c r="E134" s="5">
        <v>144</v>
      </c>
    </row>
    <row r="135" spans="1:5" x14ac:dyDescent="0.3">
      <c r="A135" t="s">
        <v>41</v>
      </c>
      <c r="B135" t="s">
        <v>34</v>
      </c>
      <c r="C135" t="s">
        <v>22</v>
      </c>
      <c r="D135" s="4">
        <v>336</v>
      </c>
      <c r="E135" s="5">
        <v>144</v>
      </c>
    </row>
    <row r="136" spans="1:5" x14ac:dyDescent="0.3">
      <c r="A136" t="s">
        <v>2</v>
      </c>
      <c r="B136" t="s">
        <v>39</v>
      </c>
      <c r="C136" t="s">
        <v>28</v>
      </c>
      <c r="D136" s="4">
        <v>6027</v>
      </c>
      <c r="E136" s="5">
        <v>144</v>
      </c>
    </row>
    <row r="137" spans="1:5" x14ac:dyDescent="0.3">
      <c r="A137" t="s">
        <v>9</v>
      </c>
      <c r="B137" t="s">
        <v>35</v>
      </c>
      <c r="C137" t="s">
        <v>27</v>
      </c>
      <c r="D137" s="4">
        <v>2429</v>
      </c>
      <c r="E137" s="5">
        <v>144</v>
      </c>
    </row>
    <row r="138" spans="1:5" x14ac:dyDescent="0.3">
      <c r="A138" t="s">
        <v>10</v>
      </c>
      <c r="B138" t="s">
        <v>38</v>
      </c>
      <c r="C138" t="s">
        <v>22</v>
      </c>
      <c r="D138" s="4">
        <v>2205</v>
      </c>
      <c r="E138" s="5">
        <v>141</v>
      </c>
    </row>
    <row r="139" spans="1:5" x14ac:dyDescent="0.3">
      <c r="A139" t="s">
        <v>2</v>
      </c>
      <c r="B139" t="s">
        <v>39</v>
      </c>
      <c r="C139" t="s">
        <v>22</v>
      </c>
      <c r="D139" s="4">
        <v>1568</v>
      </c>
      <c r="E139" s="5">
        <v>141</v>
      </c>
    </row>
    <row r="140" spans="1:5" x14ac:dyDescent="0.3">
      <c r="A140" t="s">
        <v>7</v>
      </c>
      <c r="B140" t="s">
        <v>34</v>
      </c>
      <c r="C140" t="s">
        <v>20</v>
      </c>
      <c r="D140" s="4">
        <v>2205</v>
      </c>
      <c r="E140" s="5">
        <v>138</v>
      </c>
    </row>
    <row r="141" spans="1:5" x14ac:dyDescent="0.3">
      <c r="A141" t="s">
        <v>2</v>
      </c>
      <c r="B141" t="s">
        <v>37</v>
      </c>
      <c r="C141" t="s">
        <v>18</v>
      </c>
      <c r="D141" s="4">
        <v>11571</v>
      </c>
      <c r="E141" s="5">
        <v>138</v>
      </c>
    </row>
    <row r="142" spans="1:5" x14ac:dyDescent="0.3">
      <c r="A142" t="s">
        <v>40</v>
      </c>
      <c r="B142" t="s">
        <v>34</v>
      </c>
      <c r="C142" t="s">
        <v>27</v>
      </c>
      <c r="D142" s="4">
        <v>2289</v>
      </c>
      <c r="E142" s="5">
        <v>135</v>
      </c>
    </row>
    <row r="143" spans="1:5" x14ac:dyDescent="0.3">
      <c r="A143" t="s">
        <v>6</v>
      </c>
      <c r="B143" t="s">
        <v>38</v>
      </c>
      <c r="C143" t="s">
        <v>33</v>
      </c>
      <c r="D143" s="4">
        <v>959</v>
      </c>
      <c r="E143" s="5">
        <v>135</v>
      </c>
    </row>
    <row r="144" spans="1:5" x14ac:dyDescent="0.3">
      <c r="A144" t="s">
        <v>40</v>
      </c>
      <c r="B144" t="s">
        <v>39</v>
      </c>
      <c r="C144" t="s">
        <v>29</v>
      </c>
      <c r="D144" s="4">
        <v>0</v>
      </c>
      <c r="E144" s="5">
        <v>135</v>
      </c>
    </row>
    <row r="145" spans="1:5" x14ac:dyDescent="0.3">
      <c r="A145" t="s">
        <v>6</v>
      </c>
      <c r="B145" t="s">
        <v>36</v>
      </c>
      <c r="C145" t="s">
        <v>29</v>
      </c>
      <c r="D145" s="4">
        <v>1400</v>
      </c>
      <c r="E145" s="5">
        <v>135</v>
      </c>
    </row>
    <row r="146" spans="1:5" x14ac:dyDescent="0.3">
      <c r="A146" t="s">
        <v>41</v>
      </c>
      <c r="B146" t="s">
        <v>35</v>
      </c>
      <c r="C146" t="s">
        <v>27</v>
      </c>
      <c r="D146" s="4">
        <v>847</v>
      </c>
      <c r="E146" s="5">
        <v>129</v>
      </c>
    </row>
    <row r="147" spans="1:5" x14ac:dyDescent="0.3">
      <c r="A147" t="s">
        <v>8</v>
      </c>
      <c r="B147" t="s">
        <v>35</v>
      </c>
      <c r="C147" t="s">
        <v>33</v>
      </c>
      <c r="D147" s="4">
        <v>357</v>
      </c>
      <c r="E147" s="5">
        <v>126</v>
      </c>
    </row>
    <row r="148" spans="1:5" x14ac:dyDescent="0.3">
      <c r="A148" t="s">
        <v>40</v>
      </c>
      <c r="B148" t="s">
        <v>35</v>
      </c>
      <c r="C148" t="s">
        <v>29</v>
      </c>
      <c r="D148" s="4">
        <v>1617</v>
      </c>
      <c r="E148" s="5">
        <v>126</v>
      </c>
    </row>
    <row r="149" spans="1:5" x14ac:dyDescent="0.3">
      <c r="A149" t="s">
        <v>41</v>
      </c>
      <c r="B149" t="s">
        <v>34</v>
      </c>
      <c r="C149" t="s">
        <v>23</v>
      </c>
      <c r="D149" s="4">
        <v>4935</v>
      </c>
      <c r="E149" s="5">
        <v>126</v>
      </c>
    </row>
    <row r="150" spans="1:5" x14ac:dyDescent="0.3">
      <c r="A150" t="s">
        <v>10</v>
      </c>
      <c r="B150" t="s">
        <v>38</v>
      </c>
      <c r="C150" t="s">
        <v>4</v>
      </c>
      <c r="D150" s="4">
        <v>6860</v>
      </c>
      <c r="E150" s="5">
        <v>126</v>
      </c>
    </row>
    <row r="151" spans="1:5" x14ac:dyDescent="0.3">
      <c r="A151" t="s">
        <v>2</v>
      </c>
      <c r="B151" t="s">
        <v>39</v>
      </c>
      <c r="C151" t="s">
        <v>33</v>
      </c>
      <c r="D151" s="4">
        <v>4018</v>
      </c>
      <c r="E151" s="5">
        <v>126</v>
      </c>
    </row>
    <row r="152" spans="1:5" x14ac:dyDescent="0.3">
      <c r="A152" t="s">
        <v>10</v>
      </c>
      <c r="B152" t="s">
        <v>38</v>
      </c>
      <c r="C152" t="s">
        <v>13</v>
      </c>
      <c r="D152" s="4">
        <v>63</v>
      </c>
      <c r="E152" s="5">
        <v>123</v>
      </c>
    </row>
    <row r="153" spans="1:5" x14ac:dyDescent="0.3">
      <c r="A153" t="s">
        <v>41</v>
      </c>
      <c r="B153" t="s">
        <v>37</v>
      </c>
      <c r="C153" t="s">
        <v>20</v>
      </c>
      <c r="D153" s="4">
        <v>3388</v>
      </c>
      <c r="E153" s="5">
        <v>123</v>
      </c>
    </row>
    <row r="154" spans="1:5" x14ac:dyDescent="0.3">
      <c r="A154" t="s">
        <v>6</v>
      </c>
      <c r="B154" t="s">
        <v>38</v>
      </c>
      <c r="C154" t="s">
        <v>13</v>
      </c>
      <c r="D154" s="4">
        <v>2317</v>
      </c>
      <c r="E154" s="5">
        <v>123</v>
      </c>
    </row>
    <row r="155" spans="1:5" x14ac:dyDescent="0.3">
      <c r="A155" t="s">
        <v>6</v>
      </c>
      <c r="B155" t="s">
        <v>34</v>
      </c>
      <c r="C155" t="s">
        <v>32</v>
      </c>
      <c r="D155" s="4">
        <v>6734</v>
      </c>
      <c r="E155" s="5">
        <v>123</v>
      </c>
    </row>
    <row r="156" spans="1:5" x14ac:dyDescent="0.3">
      <c r="A156" t="s">
        <v>6</v>
      </c>
      <c r="B156" t="s">
        <v>35</v>
      </c>
      <c r="C156" t="s">
        <v>30</v>
      </c>
      <c r="D156" s="4">
        <v>4781</v>
      </c>
      <c r="E156" s="5">
        <v>123</v>
      </c>
    </row>
    <row r="157" spans="1:5" x14ac:dyDescent="0.3">
      <c r="A157" t="s">
        <v>9</v>
      </c>
      <c r="B157" t="s">
        <v>38</v>
      </c>
      <c r="C157" t="s">
        <v>16</v>
      </c>
      <c r="D157" s="4">
        <v>2646</v>
      </c>
      <c r="E157" s="5">
        <v>120</v>
      </c>
    </row>
    <row r="158" spans="1:5" x14ac:dyDescent="0.3">
      <c r="A158" t="s">
        <v>6</v>
      </c>
      <c r="B158" t="s">
        <v>36</v>
      </c>
      <c r="C158" t="s">
        <v>4</v>
      </c>
      <c r="D158" s="4">
        <v>10073</v>
      </c>
      <c r="E158" s="5">
        <v>120</v>
      </c>
    </row>
    <row r="159" spans="1:5" x14ac:dyDescent="0.3">
      <c r="A159" t="s">
        <v>2</v>
      </c>
      <c r="B159" t="s">
        <v>34</v>
      </c>
      <c r="C159" t="s">
        <v>19</v>
      </c>
      <c r="D159" s="4">
        <v>7511</v>
      </c>
      <c r="E159" s="5">
        <v>120</v>
      </c>
    </row>
    <row r="160" spans="1:5" x14ac:dyDescent="0.3">
      <c r="A160" t="s">
        <v>2</v>
      </c>
      <c r="B160" t="s">
        <v>39</v>
      </c>
      <c r="C160" t="s">
        <v>16</v>
      </c>
      <c r="D160" s="4">
        <v>2016</v>
      </c>
      <c r="E160" s="5">
        <v>117</v>
      </c>
    </row>
    <row r="161" spans="1:5" x14ac:dyDescent="0.3">
      <c r="A161" t="s">
        <v>3</v>
      </c>
      <c r="B161" t="s">
        <v>34</v>
      </c>
      <c r="C161" t="s">
        <v>23</v>
      </c>
      <c r="D161" s="4">
        <v>2212</v>
      </c>
      <c r="E161" s="5">
        <v>117</v>
      </c>
    </row>
    <row r="162" spans="1:5" x14ac:dyDescent="0.3">
      <c r="A162" t="s">
        <v>7</v>
      </c>
      <c r="B162" t="s">
        <v>36</v>
      </c>
      <c r="C162" t="s">
        <v>31</v>
      </c>
      <c r="D162" s="4">
        <v>2149</v>
      </c>
      <c r="E162" s="5">
        <v>117</v>
      </c>
    </row>
    <row r="163" spans="1:5" x14ac:dyDescent="0.3">
      <c r="A163" t="s">
        <v>40</v>
      </c>
      <c r="B163" t="s">
        <v>37</v>
      </c>
      <c r="C163" t="s">
        <v>30</v>
      </c>
      <c r="D163" s="4">
        <v>1624</v>
      </c>
      <c r="E163" s="5">
        <v>114</v>
      </c>
    </row>
    <row r="164" spans="1:5" x14ac:dyDescent="0.3">
      <c r="A164" t="s">
        <v>7</v>
      </c>
      <c r="B164" t="s">
        <v>35</v>
      </c>
      <c r="C164" t="s">
        <v>24</v>
      </c>
      <c r="D164" s="4">
        <v>2793</v>
      </c>
      <c r="E164" s="5">
        <v>114</v>
      </c>
    </row>
    <row r="165" spans="1:5" x14ac:dyDescent="0.3">
      <c r="A165" t="s">
        <v>9</v>
      </c>
      <c r="B165" t="s">
        <v>36</v>
      </c>
      <c r="C165" t="s">
        <v>25</v>
      </c>
      <c r="D165" s="4">
        <v>2142</v>
      </c>
      <c r="E165" s="5">
        <v>114</v>
      </c>
    </row>
    <row r="166" spans="1:5" x14ac:dyDescent="0.3">
      <c r="A166" t="s">
        <v>7</v>
      </c>
      <c r="B166" t="s">
        <v>37</v>
      </c>
      <c r="C166" t="s">
        <v>17</v>
      </c>
      <c r="D166" s="4">
        <v>4487</v>
      </c>
      <c r="E166" s="5">
        <v>111</v>
      </c>
    </row>
    <row r="167" spans="1:5" x14ac:dyDescent="0.3">
      <c r="A167" t="s">
        <v>5</v>
      </c>
      <c r="B167" t="s">
        <v>36</v>
      </c>
      <c r="C167" t="s">
        <v>30</v>
      </c>
      <c r="D167" s="4">
        <v>1526</v>
      </c>
      <c r="E167" s="5">
        <v>105</v>
      </c>
    </row>
    <row r="168" spans="1:5" x14ac:dyDescent="0.3">
      <c r="A168" t="s">
        <v>41</v>
      </c>
      <c r="B168" t="s">
        <v>37</v>
      </c>
      <c r="C168" t="s">
        <v>24</v>
      </c>
      <c r="D168" s="4">
        <v>6398</v>
      </c>
      <c r="E168" s="5">
        <v>102</v>
      </c>
    </row>
    <row r="169" spans="1:5" x14ac:dyDescent="0.3">
      <c r="A169" t="s">
        <v>5</v>
      </c>
      <c r="B169" t="s">
        <v>34</v>
      </c>
      <c r="C169" t="s">
        <v>29</v>
      </c>
      <c r="D169" s="4">
        <v>2891</v>
      </c>
      <c r="E169" s="5">
        <v>102</v>
      </c>
    </row>
    <row r="170" spans="1:5" x14ac:dyDescent="0.3">
      <c r="A170" t="s">
        <v>6</v>
      </c>
      <c r="B170" t="s">
        <v>37</v>
      </c>
      <c r="C170" t="s">
        <v>18</v>
      </c>
      <c r="D170" s="4">
        <v>1505</v>
      </c>
      <c r="E170" s="5">
        <v>102</v>
      </c>
    </row>
    <row r="171" spans="1:5" x14ac:dyDescent="0.3">
      <c r="A171" t="s">
        <v>40</v>
      </c>
      <c r="B171" t="s">
        <v>38</v>
      </c>
      <c r="C171" t="s">
        <v>4</v>
      </c>
      <c r="D171" s="4">
        <v>6125</v>
      </c>
      <c r="E171" s="5">
        <v>102</v>
      </c>
    </row>
    <row r="172" spans="1:5" x14ac:dyDescent="0.3">
      <c r="A172" t="s">
        <v>3</v>
      </c>
      <c r="B172" t="s">
        <v>39</v>
      </c>
      <c r="C172" t="s">
        <v>28</v>
      </c>
      <c r="D172" s="4">
        <v>1652</v>
      </c>
      <c r="E172" s="5">
        <v>102</v>
      </c>
    </row>
    <row r="173" spans="1:5" x14ac:dyDescent="0.3">
      <c r="A173" t="s">
        <v>9</v>
      </c>
      <c r="B173" t="s">
        <v>38</v>
      </c>
      <c r="C173" t="s">
        <v>25</v>
      </c>
      <c r="D173" s="4">
        <v>3850</v>
      </c>
      <c r="E173" s="5">
        <v>102</v>
      </c>
    </row>
    <row r="174" spans="1:5" x14ac:dyDescent="0.3">
      <c r="A174" t="s">
        <v>9</v>
      </c>
      <c r="B174" t="s">
        <v>38</v>
      </c>
      <c r="C174" t="s">
        <v>26</v>
      </c>
      <c r="D174" s="4">
        <v>2436</v>
      </c>
      <c r="E174" s="5">
        <v>99</v>
      </c>
    </row>
    <row r="175" spans="1:5" x14ac:dyDescent="0.3">
      <c r="A175" t="s">
        <v>41</v>
      </c>
      <c r="B175" t="s">
        <v>35</v>
      </c>
      <c r="C175" t="s">
        <v>19</v>
      </c>
      <c r="D175" s="4">
        <v>609</v>
      </c>
      <c r="E175" s="5">
        <v>99</v>
      </c>
    </row>
    <row r="176" spans="1:5" x14ac:dyDescent="0.3">
      <c r="A176" t="s">
        <v>7</v>
      </c>
      <c r="B176" t="s">
        <v>34</v>
      </c>
      <c r="C176" t="s">
        <v>25</v>
      </c>
      <c r="D176" s="4">
        <v>1568</v>
      </c>
      <c r="E176" s="5">
        <v>96</v>
      </c>
    </row>
    <row r="177" spans="1:5" x14ac:dyDescent="0.3">
      <c r="A177" t="s">
        <v>9</v>
      </c>
      <c r="B177" t="s">
        <v>37</v>
      </c>
      <c r="C177" t="s">
        <v>20</v>
      </c>
      <c r="D177" s="4">
        <v>7273</v>
      </c>
      <c r="E177" s="5">
        <v>96</v>
      </c>
    </row>
    <row r="178" spans="1:5" x14ac:dyDescent="0.3">
      <c r="A178" t="s">
        <v>10</v>
      </c>
      <c r="B178" t="s">
        <v>35</v>
      </c>
      <c r="C178" t="s">
        <v>14</v>
      </c>
      <c r="D178" s="4">
        <v>3472</v>
      </c>
      <c r="E178" s="5">
        <v>96</v>
      </c>
    </row>
    <row r="179" spans="1:5" x14ac:dyDescent="0.3">
      <c r="A179" t="s">
        <v>9</v>
      </c>
      <c r="B179" t="s">
        <v>37</v>
      </c>
      <c r="C179" t="s">
        <v>23</v>
      </c>
      <c r="D179" s="4">
        <v>2737</v>
      </c>
      <c r="E179" s="5">
        <v>93</v>
      </c>
    </row>
    <row r="180" spans="1:5" x14ac:dyDescent="0.3">
      <c r="A180" t="s">
        <v>10</v>
      </c>
      <c r="B180" t="s">
        <v>34</v>
      </c>
      <c r="C180" t="s">
        <v>25</v>
      </c>
      <c r="D180" s="4">
        <v>1428</v>
      </c>
      <c r="E180" s="5">
        <v>93</v>
      </c>
    </row>
    <row r="181" spans="1:5" x14ac:dyDescent="0.3">
      <c r="A181" t="s">
        <v>5</v>
      </c>
      <c r="B181" t="s">
        <v>34</v>
      </c>
      <c r="C181" t="s">
        <v>33</v>
      </c>
      <c r="D181" s="4">
        <v>1652</v>
      </c>
      <c r="E181" s="5">
        <v>93</v>
      </c>
    </row>
    <row r="182" spans="1:5" x14ac:dyDescent="0.3">
      <c r="A182" t="s">
        <v>40</v>
      </c>
      <c r="B182" t="s">
        <v>37</v>
      </c>
      <c r="C182" t="s">
        <v>27</v>
      </c>
      <c r="D182" s="4">
        <v>6132</v>
      </c>
      <c r="E182" s="5">
        <v>93</v>
      </c>
    </row>
    <row r="183" spans="1:5" x14ac:dyDescent="0.3">
      <c r="A183" t="s">
        <v>3</v>
      </c>
      <c r="B183" t="s">
        <v>34</v>
      </c>
      <c r="C183" t="s">
        <v>17</v>
      </c>
      <c r="D183" s="4">
        <v>2919</v>
      </c>
      <c r="E183" s="5">
        <v>93</v>
      </c>
    </row>
    <row r="184" spans="1:5" x14ac:dyDescent="0.3">
      <c r="A184" t="s">
        <v>9</v>
      </c>
      <c r="B184" t="s">
        <v>34</v>
      </c>
      <c r="C184" t="s">
        <v>23</v>
      </c>
      <c r="D184" s="4">
        <v>8155</v>
      </c>
      <c r="E184" s="5">
        <v>90</v>
      </c>
    </row>
    <row r="185" spans="1:5" x14ac:dyDescent="0.3">
      <c r="A185" t="s">
        <v>40</v>
      </c>
      <c r="B185" t="s">
        <v>36</v>
      </c>
      <c r="C185" t="s">
        <v>33</v>
      </c>
      <c r="D185" s="4">
        <v>9772</v>
      </c>
      <c r="E185" s="5">
        <v>90</v>
      </c>
    </row>
    <row r="186" spans="1:5" x14ac:dyDescent="0.3">
      <c r="A186" t="s">
        <v>40</v>
      </c>
      <c r="B186" t="s">
        <v>38</v>
      </c>
      <c r="C186" t="s">
        <v>25</v>
      </c>
      <c r="D186" s="4">
        <v>2541</v>
      </c>
      <c r="E186" s="5">
        <v>90</v>
      </c>
    </row>
    <row r="187" spans="1:5" x14ac:dyDescent="0.3">
      <c r="A187" t="s">
        <v>6</v>
      </c>
      <c r="B187" t="s">
        <v>37</v>
      </c>
      <c r="C187" t="s">
        <v>31</v>
      </c>
      <c r="D187" s="4">
        <v>7693</v>
      </c>
      <c r="E187" s="5">
        <v>87</v>
      </c>
    </row>
    <row r="188" spans="1:5" x14ac:dyDescent="0.3">
      <c r="A188" t="s">
        <v>7</v>
      </c>
      <c r="B188" t="s">
        <v>36</v>
      </c>
      <c r="C188" t="s">
        <v>32</v>
      </c>
      <c r="D188" s="4">
        <v>280</v>
      </c>
      <c r="E188" s="5">
        <v>87</v>
      </c>
    </row>
    <row r="189" spans="1:5" x14ac:dyDescent="0.3">
      <c r="A189" t="s">
        <v>40</v>
      </c>
      <c r="B189" t="s">
        <v>38</v>
      </c>
      <c r="C189" t="s">
        <v>26</v>
      </c>
      <c r="D189" s="4">
        <v>609</v>
      </c>
      <c r="E189" s="5">
        <v>87</v>
      </c>
    </row>
    <row r="190" spans="1:5" x14ac:dyDescent="0.3">
      <c r="A190" t="s">
        <v>9</v>
      </c>
      <c r="B190" t="s">
        <v>38</v>
      </c>
      <c r="C190" t="s">
        <v>33</v>
      </c>
      <c r="D190" s="4">
        <v>9506</v>
      </c>
      <c r="E190" s="5">
        <v>87</v>
      </c>
    </row>
    <row r="191" spans="1:5" x14ac:dyDescent="0.3">
      <c r="A191" t="s">
        <v>10</v>
      </c>
      <c r="B191" t="s">
        <v>34</v>
      </c>
      <c r="C191" t="s">
        <v>17</v>
      </c>
      <c r="D191" s="4">
        <v>700</v>
      </c>
      <c r="E191" s="5">
        <v>87</v>
      </c>
    </row>
    <row r="192" spans="1:5" x14ac:dyDescent="0.3">
      <c r="A192" t="s">
        <v>8</v>
      </c>
      <c r="B192" t="s">
        <v>37</v>
      </c>
      <c r="C192" t="s">
        <v>21</v>
      </c>
      <c r="D192" s="4">
        <v>434</v>
      </c>
      <c r="E192" s="5">
        <v>87</v>
      </c>
    </row>
    <row r="193" spans="1:5" x14ac:dyDescent="0.3">
      <c r="A193" t="s">
        <v>8</v>
      </c>
      <c r="B193" t="s">
        <v>38</v>
      </c>
      <c r="C193" t="s">
        <v>22</v>
      </c>
      <c r="D193" s="4">
        <v>168</v>
      </c>
      <c r="E193" s="5">
        <v>84</v>
      </c>
    </row>
    <row r="194" spans="1:5" x14ac:dyDescent="0.3">
      <c r="A194" t="s">
        <v>41</v>
      </c>
      <c r="B194" t="s">
        <v>36</v>
      </c>
      <c r="C194" t="s">
        <v>32</v>
      </c>
      <c r="D194" s="4">
        <v>10304</v>
      </c>
      <c r="E194" s="5">
        <v>84</v>
      </c>
    </row>
    <row r="195" spans="1:5" x14ac:dyDescent="0.3">
      <c r="A195" t="s">
        <v>5</v>
      </c>
      <c r="B195" t="s">
        <v>35</v>
      </c>
      <c r="C195" t="s">
        <v>22</v>
      </c>
      <c r="D195" s="4">
        <v>490</v>
      </c>
      <c r="E195" s="5">
        <v>84</v>
      </c>
    </row>
    <row r="196" spans="1:5" x14ac:dyDescent="0.3">
      <c r="A196" t="s">
        <v>2</v>
      </c>
      <c r="B196" t="s">
        <v>39</v>
      </c>
      <c r="C196" t="s">
        <v>27</v>
      </c>
      <c r="D196" s="4">
        <v>7812</v>
      </c>
      <c r="E196" s="5">
        <v>81</v>
      </c>
    </row>
    <row r="197" spans="1:5" x14ac:dyDescent="0.3">
      <c r="A197" t="s">
        <v>6</v>
      </c>
      <c r="B197" t="s">
        <v>37</v>
      </c>
      <c r="C197" t="s">
        <v>30</v>
      </c>
      <c r="D197" s="4">
        <v>560</v>
      </c>
      <c r="E197" s="5">
        <v>81</v>
      </c>
    </row>
    <row r="198" spans="1:5" x14ac:dyDescent="0.3">
      <c r="A198" t="s">
        <v>8</v>
      </c>
      <c r="B198" t="s">
        <v>35</v>
      </c>
      <c r="C198" t="s">
        <v>30</v>
      </c>
      <c r="D198" s="4">
        <v>3598</v>
      </c>
      <c r="E198" s="5">
        <v>81</v>
      </c>
    </row>
    <row r="199" spans="1:5" x14ac:dyDescent="0.3">
      <c r="A199" t="s">
        <v>5</v>
      </c>
      <c r="B199" t="s">
        <v>39</v>
      </c>
      <c r="C199" t="s">
        <v>22</v>
      </c>
      <c r="D199" s="4">
        <v>6909</v>
      </c>
      <c r="E199" s="5">
        <v>81</v>
      </c>
    </row>
    <row r="200" spans="1:5" x14ac:dyDescent="0.3">
      <c r="A200" t="s">
        <v>3</v>
      </c>
      <c r="B200" t="s">
        <v>35</v>
      </c>
      <c r="C200" t="s">
        <v>23</v>
      </c>
      <c r="D200" s="4">
        <v>2023</v>
      </c>
      <c r="E200" s="5">
        <v>78</v>
      </c>
    </row>
    <row r="201" spans="1:5" x14ac:dyDescent="0.3">
      <c r="A201" t="s">
        <v>8</v>
      </c>
      <c r="B201" t="s">
        <v>38</v>
      </c>
      <c r="C201" t="s">
        <v>21</v>
      </c>
      <c r="D201" s="4">
        <v>6433</v>
      </c>
      <c r="E201" s="5">
        <v>78</v>
      </c>
    </row>
    <row r="202" spans="1:5" x14ac:dyDescent="0.3">
      <c r="A202" t="s">
        <v>7</v>
      </c>
      <c r="B202" t="s">
        <v>38</v>
      </c>
      <c r="C202" t="s">
        <v>14</v>
      </c>
      <c r="D202" s="4">
        <v>1281</v>
      </c>
      <c r="E202" s="5">
        <v>75</v>
      </c>
    </row>
    <row r="203" spans="1:5" x14ac:dyDescent="0.3">
      <c r="A203" t="s">
        <v>7</v>
      </c>
      <c r="B203" t="s">
        <v>34</v>
      </c>
      <c r="C203" t="s">
        <v>32</v>
      </c>
      <c r="D203" s="4">
        <v>3262</v>
      </c>
      <c r="E203" s="5">
        <v>75</v>
      </c>
    </row>
    <row r="204" spans="1:5" x14ac:dyDescent="0.3">
      <c r="A204" t="s">
        <v>6</v>
      </c>
      <c r="B204" t="s">
        <v>34</v>
      </c>
      <c r="C204" t="s">
        <v>29</v>
      </c>
      <c r="D204" s="4">
        <v>3339</v>
      </c>
      <c r="E204" s="5">
        <v>75</v>
      </c>
    </row>
    <row r="205" spans="1:5" x14ac:dyDescent="0.3">
      <c r="A205" t="s">
        <v>2</v>
      </c>
      <c r="B205" t="s">
        <v>36</v>
      </c>
      <c r="C205" t="s">
        <v>29</v>
      </c>
      <c r="D205" s="4">
        <v>8211</v>
      </c>
      <c r="E205" s="5">
        <v>75</v>
      </c>
    </row>
    <row r="206" spans="1:5" x14ac:dyDescent="0.3">
      <c r="A206" t="s">
        <v>6</v>
      </c>
      <c r="B206" t="s">
        <v>38</v>
      </c>
      <c r="C206" t="s">
        <v>25</v>
      </c>
      <c r="D206" s="4">
        <v>469</v>
      </c>
      <c r="E206" s="5">
        <v>75</v>
      </c>
    </row>
    <row r="207" spans="1:5" x14ac:dyDescent="0.3">
      <c r="A207" t="s">
        <v>5</v>
      </c>
      <c r="B207" t="s">
        <v>37</v>
      </c>
      <c r="C207" t="s">
        <v>22</v>
      </c>
      <c r="D207" s="4">
        <v>518</v>
      </c>
      <c r="E207" s="5">
        <v>75</v>
      </c>
    </row>
    <row r="208" spans="1:5" x14ac:dyDescent="0.3">
      <c r="A208" t="s">
        <v>40</v>
      </c>
      <c r="B208" t="s">
        <v>34</v>
      </c>
      <c r="C208" t="s">
        <v>23</v>
      </c>
      <c r="D208" s="4">
        <v>2779</v>
      </c>
      <c r="E208" s="5">
        <v>75</v>
      </c>
    </row>
    <row r="209" spans="1:5" x14ac:dyDescent="0.3">
      <c r="A209" t="s">
        <v>6</v>
      </c>
      <c r="B209" t="s">
        <v>34</v>
      </c>
      <c r="C209" t="s">
        <v>16</v>
      </c>
      <c r="D209" s="4">
        <v>2219</v>
      </c>
      <c r="E209" s="5">
        <v>75</v>
      </c>
    </row>
    <row r="210" spans="1:5" x14ac:dyDescent="0.3">
      <c r="A210" t="s">
        <v>10</v>
      </c>
      <c r="B210" t="s">
        <v>36</v>
      </c>
      <c r="C210" t="s">
        <v>13</v>
      </c>
      <c r="D210" s="4">
        <v>945</v>
      </c>
      <c r="E210" s="5">
        <v>75</v>
      </c>
    </row>
    <row r="211" spans="1:5" x14ac:dyDescent="0.3">
      <c r="A211" t="s">
        <v>41</v>
      </c>
      <c r="B211" t="s">
        <v>39</v>
      </c>
      <c r="C211" t="s">
        <v>14</v>
      </c>
      <c r="D211" s="4">
        <v>3976</v>
      </c>
      <c r="E211" s="5">
        <v>72</v>
      </c>
    </row>
    <row r="212" spans="1:5" x14ac:dyDescent="0.3">
      <c r="A212" t="s">
        <v>10</v>
      </c>
      <c r="B212" t="s">
        <v>36</v>
      </c>
      <c r="C212" t="s">
        <v>27</v>
      </c>
      <c r="D212" s="4">
        <v>1407</v>
      </c>
      <c r="E212" s="5">
        <v>72</v>
      </c>
    </row>
    <row r="213" spans="1:5" x14ac:dyDescent="0.3">
      <c r="A213" t="s">
        <v>9</v>
      </c>
      <c r="B213" t="s">
        <v>39</v>
      </c>
      <c r="C213" t="s">
        <v>25</v>
      </c>
      <c r="D213" s="4">
        <v>3192</v>
      </c>
      <c r="E213" s="5">
        <v>72</v>
      </c>
    </row>
    <row r="214" spans="1:5" x14ac:dyDescent="0.3">
      <c r="A214" t="s">
        <v>40</v>
      </c>
      <c r="B214" t="s">
        <v>37</v>
      </c>
      <c r="C214" t="s">
        <v>29</v>
      </c>
      <c r="D214" s="4">
        <v>9002</v>
      </c>
      <c r="E214" s="5">
        <v>72</v>
      </c>
    </row>
    <row r="215" spans="1:5" x14ac:dyDescent="0.3">
      <c r="A215" t="s">
        <v>41</v>
      </c>
      <c r="B215" t="s">
        <v>35</v>
      </c>
      <c r="C215" t="s">
        <v>13</v>
      </c>
      <c r="D215" s="4">
        <v>4760</v>
      </c>
      <c r="E215" s="5">
        <v>69</v>
      </c>
    </row>
    <row r="216" spans="1:5" x14ac:dyDescent="0.3">
      <c r="A216" t="s">
        <v>3</v>
      </c>
      <c r="B216" t="s">
        <v>35</v>
      </c>
      <c r="C216" t="s">
        <v>29</v>
      </c>
      <c r="D216" s="4">
        <v>2114</v>
      </c>
      <c r="E216" s="5">
        <v>66</v>
      </c>
    </row>
    <row r="217" spans="1:5" x14ac:dyDescent="0.3">
      <c r="A217" t="s">
        <v>6</v>
      </c>
      <c r="B217" t="s">
        <v>36</v>
      </c>
      <c r="C217" t="s">
        <v>21</v>
      </c>
      <c r="D217" s="4">
        <v>497</v>
      </c>
      <c r="E217" s="5">
        <v>63</v>
      </c>
    </row>
    <row r="218" spans="1:5" x14ac:dyDescent="0.3">
      <c r="A218" t="s">
        <v>7</v>
      </c>
      <c r="B218" t="s">
        <v>35</v>
      </c>
      <c r="C218" t="s">
        <v>14</v>
      </c>
      <c r="D218" s="4">
        <v>4606</v>
      </c>
      <c r="E218" s="5">
        <v>63</v>
      </c>
    </row>
    <row r="219" spans="1:5" x14ac:dyDescent="0.3">
      <c r="A219" t="s">
        <v>5</v>
      </c>
      <c r="B219" t="s">
        <v>36</v>
      </c>
      <c r="C219" t="s">
        <v>13</v>
      </c>
      <c r="D219" s="4">
        <v>6146</v>
      </c>
      <c r="E219" s="5">
        <v>63</v>
      </c>
    </row>
    <row r="220" spans="1:5" x14ac:dyDescent="0.3">
      <c r="A220" t="s">
        <v>6</v>
      </c>
      <c r="B220" t="s">
        <v>39</v>
      </c>
      <c r="C220" t="s">
        <v>30</v>
      </c>
      <c r="D220" s="4">
        <v>1638</v>
      </c>
      <c r="E220" s="5">
        <v>63</v>
      </c>
    </row>
    <row r="221" spans="1:5" x14ac:dyDescent="0.3">
      <c r="A221" t="s">
        <v>8</v>
      </c>
      <c r="B221" t="s">
        <v>38</v>
      </c>
      <c r="C221" t="s">
        <v>27</v>
      </c>
      <c r="D221" s="4">
        <v>2268</v>
      </c>
      <c r="E221" s="5">
        <v>63</v>
      </c>
    </row>
    <row r="222" spans="1:5" x14ac:dyDescent="0.3">
      <c r="A222" t="s">
        <v>9</v>
      </c>
      <c r="B222" t="s">
        <v>38</v>
      </c>
      <c r="C222" t="s">
        <v>24</v>
      </c>
      <c r="D222" s="4">
        <v>4137</v>
      </c>
      <c r="E222" s="5">
        <v>60</v>
      </c>
    </row>
    <row r="223" spans="1:5" x14ac:dyDescent="0.3">
      <c r="A223" t="s">
        <v>9</v>
      </c>
      <c r="B223" t="s">
        <v>36</v>
      </c>
      <c r="C223" t="s">
        <v>30</v>
      </c>
      <c r="D223" s="4">
        <v>9051</v>
      </c>
      <c r="E223" s="5">
        <v>57</v>
      </c>
    </row>
    <row r="224" spans="1:5" x14ac:dyDescent="0.3">
      <c r="A224" t="s">
        <v>6</v>
      </c>
      <c r="B224" t="s">
        <v>38</v>
      </c>
      <c r="C224" t="s">
        <v>31</v>
      </c>
      <c r="D224" s="4">
        <v>2681</v>
      </c>
      <c r="E224" s="5">
        <v>54</v>
      </c>
    </row>
    <row r="225" spans="1:5" x14ac:dyDescent="0.3">
      <c r="A225" t="s">
        <v>2</v>
      </c>
      <c r="B225" t="s">
        <v>34</v>
      </c>
      <c r="C225" t="s">
        <v>13</v>
      </c>
      <c r="D225" s="4">
        <v>252</v>
      </c>
      <c r="E225" s="5">
        <v>54</v>
      </c>
    </row>
    <row r="226" spans="1:5" x14ac:dyDescent="0.3">
      <c r="A226" t="s">
        <v>5</v>
      </c>
      <c r="B226" t="s">
        <v>38</v>
      </c>
      <c r="C226" t="s">
        <v>13</v>
      </c>
      <c r="D226" s="4">
        <v>7189</v>
      </c>
      <c r="E226" s="5">
        <v>54</v>
      </c>
    </row>
    <row r="227" spans="1:5" x14ac:dyDescent="0.3">
      <c r="A227" t="s">
        <v>3</v>
      </c>
      <c r="B227" t="s">
        <v>34</v>
      </c>
      <c r="C227" t="s">
        <v>26</v>
      </c>
      <c r="D227" s="4">
        <v>3108</v>
      </c>
      <c r="E227" s="5">
        <v>54</v>
      </c>
    </row>
    <row r="228" spans="1:5" x14ac:dyDescent="0.3">
      <c r="A228" t="s">
        <v>2</v>
      </c>
      <c r="B228" t="s">
        <v>37</v>
      </c>
      <c r="C228" t="s">
        <v>14</v>
      </c>
      <c r="D228" s="4">
        <v>1057</v>
      </c>
      <c r="E228" s="5">
        <v>54</v>
      </c>
    </row>
    <row r="229" spans="1:5" x14ac:dyDescent="0.3">
      <c r="A229" t="s">
        <v>7</v>
      </c>
      <c r="B229" t="s">
        <v>37</v>
      </c>
      <c r="C229" t="s">
        <v>30</v>
      </c>
      <c r="D229" s="4">
        <v>6454</v>
      </c>
      <c r="E229" s="5">
        <v>54</v>
      </c>
    </row>
    <row r="230" spans="1:5" x14ac:dyDescent="0.3">
      <c r="A230" t="s">
        <v>2</v>
      </c>
      <c r="B230" t="s">
        <v>38</v>
      </c>
      <c r="C230" t="s">
        <v>13</v>
      </c>
      <c r="D230" s="4">
        <v>56</v>
      </c>
      <c r="E230" s="5">
        <v>51</v>
      </c>
    </row>
    <row r="231" spans="1:5" x14ac:dyDescent="0.3">
      <c r="A231" t="s">
        <v>5</v>
      </c>
      <c r="B231" t="s">
        <v>39</v>
      </c>
      <c r="C231" t="s">
        <v>26</v>
      </c>
      <c r="D231" s="4">
        <v>5236</v>
      </c>
      <c r="E231" s="5">
        <v>51</v>
      </c>
    </row>
    <row r="232" spans="1:5" x14ac:dyDescent="0.3">
      <c r="A232" t="s">
        <v>40</v>
      </c>
      <c r="B232" t="s">
        <v>38</v>
      </c>
      <c r="C232" t="s">
        <v>24</v>
      </c>
      <c r="D232" s="4">
        <v>623</v>
      </c>
      <c r="E232" s="5">
        <v>51</v>
      </c>
    </row>
    <row r="233" spans="1:5" x14ac:dyDescent="0.3">
      <c r="A233" t="s">
        <v>3</v>
      </c>
      <c r="B233" t="s">
        <v>39</v>
      </c>
      <c r="C233" t="s">
        <v>29</v>
      </c>
      <c r="D233" s="4">
        <v>3640</v>
      </c>
      <c r="E233" s="5">
        <v>51</v>
      </c>
    </row>
    <row r="234" spans="1:5" x14ac:dyDescent="0.3">
      <c r="A234" t="s">
        <v>5</v>
      </c>
      <c r="B234" t="s">
        <v>37</v>
      </c>
      <c r="C234" t="s">
        <v>31</v>
      </c>
      <c r="D234" s="4">
        <v>182</v>
      </c>
      <c r="E234" s="5">
        <v>48</v>
      </c>
    </row>
    <row r="235" spans="1:5" x14ac:dyDescent="0.3">
      <c r="A235" t="s">
        <v>7</v>
      </c>
      <c r="B235" t="s">
        <v>34</v>
      </c>
      <c r="C235" t="s">
        <v>33</v>
      </c>
      <c r="D235" s="4">
        <v>2226</v>
      </c>
      <c r="E235" s="5">
        <v>48</v>
      </c>
    </row>
    <row r="236" spans="1:5" x14ac:dyDescent="0.3">
      <c r="A236" t="s">
        <v>40</v>
      </c>
      <c r="B236" t="s">
        <v>34</v>
      </c>
      <c r="C236" t="s">
        <v>26</v>
      </c>
      <c r="D236" s="4">
        <v>6748</v>
      </c>
      <c r="E236" s="5">
        <v>48</v>
      </c>
    </row>
    <row r="237" spans="1:5" x14ac:dyDescent="0.3">
      <c r="A237" t="s">
        <v>6</v>
      </c>
      <c r="B237" t="s">
        <v>34</v>
      </c>
      <c r="C237" t="s">
        <v>4</v>
      </c>
      <c r="D237" s="4">
        <v>525</v>
      </c>
      <c r="E237" s="5">
        <v>48</v>
      </c>
    </row>
    <row r="238" spans="1:5" x14ac:dyDescent="0.3">
      <c r="A238" t="s">
        <v>7</v>
      </c>
      <c r="B238" t="s">
        <v>37</v>
      </c>
      <c r="C238" t="s">
        <v>33</v>
      </c>
      <c r="D238" s="4">
        <v>6391</v>
      </c>
      <c r="E238" s="5">
        <v>48</v>
      </c>
    </row>
    <row r="239" spans="1:5" x14ac:dyDescent="0.3">
      <c r="A239" t="s">
        <v>2</v>
      </c>
      <c r="B239" t="s">
        <v>36</v>
      </c>
      <c r="C239" t="s">
        <v>17</v>
      </c>
      <c r="D239" s="4">
        <v>189</v>
      </c>
      <c r="E239" s="5">
        <v>48</v>
      </c>
    </row>
    <row r="240" spans="1:5" x14ac:dyDescent="0.3">
      <c r="A240" t="s">
        <v>40</v>
      </c>
      <c r="B240" t="s">
        <v>35</v>
      </c>
      <c r="C240" t="s">
        <v>24</v>
      </c>
      <c r="D240" s="4">
        <v>1638</v>
      </c>
      <c r="E240" s="5">
        <v>48</v>
      </c>
    </row>
    <row r="241" spans="1:5" x14ac:dyDescent="0.3">
      <c r="A241" t="s">
        <v>8</v>
      </c>
      <c r="B241" t="s">
        <v>37</v>
      </c>
      <c r="C241" t="s">
        <v>26</v>
      </c>
      <c r="D241" s="4">
        <v>6279</v>
      </c>
      <c r="E241" s="5">
        <v>45</v>
      </c>
    </row>
    <row r="242" spans="1:5" x14ac:dyDescent="0.3">
      <c r="A242" t="s">
        <v>40</v>
      </c>
      <c r="B242" t="s">
        <v>38</v>
      </c>
      <c r="C242" t="s">
        <v>29</v>
      </c>
      <c r="D242" s="4">
        <v>2541</v>
      </c>
      <c r="E242" s="5">
        <v>45</v>
      </c>
    </row>
    <row r="243" spans="1:5" x14ac:dyDescent="0.3">
      <c r="A243" t="s">
        <v>9</v>
      </c>
      <c r="B243" t="s">
        <v>37</v>
      </c>
      <c r="C243" t="s">
        <v>28</v>
      </c>
      <c r="D243" s="4">
        <v>2919</v>
      </c>
      <c r="E243" s="5">
        <v>45</v>
      </c>
    </row>
    <row r="244" spans="1:5" x14ac:dyDescent="0.3">
      <c r="A244" t="s">
        <v>5</v>
      </c>
      <c r="B244" t="s">
        <v>38</v>
      </c>
      <c r="C244" t="s">
        <v>25</v>
      </c>
      <c r="D244" s="4">
        <v>7483</v>
      </c>
      <c r="E244" s="5">
        <v>45</v>
      </c>
    </row>
    <row r="245" spans="1:5" x14ac:dyDescent="0.3">
      <c r="A245" t="s">
        <v>7</v>
      </c>
      <c r="B245" t="s">
        <v>36</v>
      </c>
      <c r="C245" t="s">
        <v>22</v>
      </c>
      <c r="D245" s="4">
        <v>8435</v>
      </c>
      <c r="E245" s="5">
        <v>42</v>
      </c>
    </row>
    <row r="246" spans="1:5" x14ac:dyDescent="0.3">
      <c r="A246" t="s">
        <v>3</v>
      </c>
      <c r="B246" t="s">
        <v>34</v>
      </c>
      <c r="C246" t="s">
        <v>25</v>
      </c>
      <c r="D246" s="4">
        <v>6300</v>
      </c>
      <c r="E246" s="5">
        <v>42</v>
      </c>
    </row>
    <row r="247" spans="1:5" x14ac:dyDescent="0.3">
      <c r="A247" t="s">
        <v>40</v>
      </c>
      <c r="B247" t="s">
        <v>39</v>
      </c>
      <c r="C247" t="s">
        <v>15</v>
      </c>
      <c r="D247" s="4">
        <v>5775</v>
      </c>
      <c r="E247" s="5">
        <v>42</v>
      </c>
    </row>
    <row r="248" spans="1:5" x14ac:dyDescent="0.3">
      <c r="A248" t="s">
        <v>2</v>
      </c>
      <c r="B248" t="s">
        <v>37</v>
      </c>
      <c r="C248" t="s">
        <v>15</v>
      </c>
      <c r="D248" s="4">
        <v>2863</v>
      </c>
      <c r="E248" s="5">
        <v>42</v>
      </c>
    </row>
    <row r="249" spans="1:5" x14ac:dyDescent="0.3">
      <c r="A249" t="s">
        <v>5</v>
      </c>
      <c r="B249" t="s">
        <v>36</v>
      </c>
      <c r="C249" t="s">
        <v>16</v>
      </c>
      <c r="D249" s="4">
        <v>16184</v>
      </c>
      <c r="E249" s="5">
        <v>39</v>
      </c>
    </row>
    <row r="250" spans="1:5" x14ac:dyDescent="0.3">
      <c r="A250" t="s">
        <v>41</v>
      </c>
      <c r="B250" t="s">
        <v>34</v>
      </c>
      <c r="C250" t="s">
        <v>17</v>
      </c>
      <c r="D250" s="4">
        <v>1463</v>
      </c>
      <c r="E250" s="5">
        <v>39</v>
      </c>
    </row>
    <row r="251" spans="1:5" x14ac:dyDescent="0.3">
      <c r="A251" t="s">
        <v>3</v>
      </c>
      <c r="B251" t="s">
        <v>36</v>
      </c>
      <c r="C251" t="s">
        <v>25</v>
      </c>
      <c r="D251" s="4">
        <v>3339</v>
      </c>
      <c r="E251" s="5">
        <v>39</v>
      </c>
    </row>
    <row r="252" spans="1:5" x14ac:dyDescent="0.3">
      <c r="A252" t="s">
        <v>7</v>
      </c>
      <c r="B252" t="s">
        <v>34</v>
      </c>
      <c r="C252" t="s">
        <v>17</v>
      </c>
      <c r="D252" s="4">
        <v>7777</v>
      </c>
      <c r="E252" s="5">
        <v>39</v>
      </c>
    </row>
    <row r="253" spans="1:5" x14ac:dyDescent="0.3">
      <c r="A253" t="s">
        <v>40</v>
      </c>
      <c r="B253" t="s">
        <v>38</v>
      </c>
      <c r="C253" t="s">
        <v>31</v>
      </c>
      <c r="D253" s="4">
        <v>1988</v>
      </c>
      <c r="E253" s="5">
        <v>39</v>
      </c>
    </row>
    <row r="254" spans="1:5" x14ac:dyDescent="0.3">
      <c r="A254" t="s">
        <v>3</v>
      </c>
      <c r="B254" t="s">
        <v>36</v>
      </c>
      <c r="C254" t="s">
        <v>16</v>
      </c>
      <c r="D254" s="4">
        <v>9198</v>
      </c>
      <c r="E254" s="5">
        <v>36</v>
      </c>
    </row>
    <row r="255" spans="1:5" x14ac:dyDescent="0.3">
      <c r="A255" t="s">
        <v>6</v>
      </c>
      <c r="B255" t="s">
        <v>38</v>
      </c>
      <c r="C255" t="s">
        <v>21</v>
      </c>
      <c r="D255" s="4">
        <v>7322</v>
      </c>
      <c r="E255" s="5">
        <v>36</v>
      </c>
    </row>
    <row r="256" spans="1:5" x14ac:dyDescent="0.3">
      <c r="A256" t="s">
        <v>2</v>
      </c>
      <c r="B256" t="s">
        <v>39</v>
      </c>
      <c r="C256" t="s">
        <v>15</v>
      </c>
      <c r="D256" s="4">
        <v>4802</v>
      </c>
      <c r="E256" s="5">
        <v>36</v>
      </c>
    </row>
    <row r="257" spans="1:5" x14ac:dyDescent="0.3">
      <c r="A257" t="s">
        <v>40</v>
      </c>
      <c r="B257" t="s">
        <v>36</v>
      </c>
      <c r="C257" t="s">
        <v>4</v>
      </c>
      <c r="D257" s="4">
        <v>217</v>
      </c>
      <c r="E257" s="5">
        <v>36</v>
      </c>
    </row>
    <row r="258" spans="1:5" x14ac:dyDescent="0.3">
      <c r="A258" t="s">
        <v>2</v>
      </c>
      <c r="B258" t="s">
        <v>39</v>
      </c>
      <c r="C258" t="s">
        <v>23</v>
      </c>
      <c r="D258" s="4">
        <v>630</v>
      </c>
      <c r="E258" s="5">
        <v>36</v>
      </c>
    </row>
    <row r="259" spans="1:5" x14ac:dyDescent="0.3">
      <c r="A259" t="s">
        <v>10</v>
      </c>
      <c r="B259" t="s">
        <v>37</v>
      </c>
      <c r="C259" t="s">
        <v>23</v>
      </c>
      <c r="D259" s="4">
        <v>4683</v>
      </c>
      <c r="E259" s="5">
        <v>30</v>
      </c>
    </row>
    <row r="260" spans="1:5" x14ac:dyDescent="0.3">
      <c r="A260" t="s">
        <v>40</v>
      </c>
      <c r="B260" t="s">
        <v>36</v>
      </c>
      <c r="C260" t="s">
        <v>25</v>
      </c>
      <c r="D260" s="4">
        <v>5439</v>
      </c>
      <c r="E260" s="5">
        <v>30</v>
      </c>
    </row>
    <row r="261" spans="1:5" x14ac:dyDescent="0.3">
      <c r="A261" t="s">
        <v>8</v>
      </c>
      <c r="B261" t="s">
        <v>37</v>
      </c>
      <c r="C261" t="s">
        <v>15</v>
      </c>
      <c r="D261" s="4">
        <v>9709</v>
      </c>
      <c r="E261" s="5">
        <v>30</v>
      </c>
    </row>
    <row r="262" spans="1:5" x14ac:dyDescent="0.3">
      <c r="A262" t="s">
        <v>10</v>
      </c>
      <c r="B262" t="s">
        <v>39</v>
      </c>
      <c r="C262" t="s">
        <v>33</v>
      </c>
      <c r="D262" s="4">
        <v>12950</v>
      </c>
      <c r="E262" s="5">
        <v>30</v>
      </c>
    </row>
    <row r="263" spans="1:5" x14ac:dyDescent="0.3">
      <c r="A263" t="s">
        <v>6</v>
      </c>
      <c r="B263" t="s">
        <v>36</v>
      </c>
      <c r="C263" t="s">
        <v>13</v>
      </c>
      <c r="D263" s="4">
        <v>4319</v>
      </c>
      <c r="E263" s="5">
        <v>30</v>
      </c>
    </row>
    <row r="264" spans="1:5" x14ac:dyDescent="0.3">
      <c r="A264" t="s">
        <v>40</v>
      </c>
      <c r="B264" t="s">
        <v>39</v>
      </c>
      <c r="C264" t="s">
        <v>27</v>
      </c>
      <c r="D264" s="4">
        <v>6370</v>
      </c>
      <c r="E264" s="5">
        <v>30</v>
      </c>
    </row>
    <row r="265" spans="1:5" x14ac:dyDescent="0.3">
      <c r="A265" t="s">
        <v>6</v>
      </c>
      <c r="B265" t="s">
        <v>39</v>
      </c>
      <c r="C265" t="s">
        <v>17</v>
      </c>
      <c r="D265" s="4">
        <v>6048</v>
      </c>
      <c r="E265" s="5">
        <v>27</v>
      </c>
    </row>
    <row r="266" spans="1:5" x14ac:dyDescent="0.3">
      <c r="A266" t="s">
        <v>9</v>
      </c>
      <c r="B266" t="s">
        <v>34</v>
      </c>
      <c r="C266" t="s">
        <v>21</v>
      </c>
      <c r="D266" s="4">
        <v>6832</v>
      </c>
      <c r="E266" s="5">
        <v>27</v>
      </c>
    </row>
    <row r="267" spans="1:5" x14ac:dyDescent="0.3">
      <c r="A267" t="s">
        <v>7</v>
      </c>
      <c r="B267" t="s">
        <v>35</v>
      </c>
      <c r="C267" t="s">
        <v>16</v>
      </c>
      <c r="D267" s="4">
        <v>2135</v>
      </c>
      <c r="E267" s="5">
        <v>27</v>
      </c>
    </row>
    <row r="268" spans="1:5" x14ac:dyDescent="0.3">
      <c r="A268" t="s">
        <v>8</v>
      </c>
      <c r="B268" t="s">
        <v>39</v>
      </c>
      <c r="C268" t="s">
        <v>26</v>
      </c>
      <c r="D268" s="4">
        <v>1561</v>
      </c>
      <c r="E268" s="5">
        <v>27</v>
      </c>
    </row>
    <row r="269" spans="1:5" x14ac:dyDescent="0.3">
      <c r="A269" t="s">
        <v>10</v>
      </c>
      <c r="B269" t="s">
        <v>37</v>
      </c>
      <c r="C269" t="s">
        <v>28</v>
      </c>
      <c r="D269" s="4">
        <v>3059</v>
      </c>
      <c r="E269" s="5">
        <v>27</v>
      </c>
    </row>
    <row r="270" spans="1:5" x14ac:dyDescent="0.3">
      <c r="A270" t="s">
        <v>8</v>
      </c>
      <c r="B270" t="s">
        <v>39</v>
      </c>
      <c r="C270" t="s">
        <v>18</v>
      </c>
      <c r="D270" s="4">
        <v>9660</v>
      </c>
      <c r="E270" s="5">
        <v>27</v>
      </c>
    </row>
    <row r="271" spans="1:5" x14ac:dyDescent="0.3">
      <c r="A271" t="s">
        <v>7</v>
      </c>
      <c r="B271" t="s">
        <v>34</v>
      </c>
      <c r="C271" t="s">
        <v>15</v>
      </c>
      <c r="D271" s="4">
        <v>3829</v>
      </c>
      <c r="E271" s="5">
        <v>24</v>
      </c>
    </row>
    <row r="272" spans="1:5" x14ac:dyDescent="0.3">
      <c r="A272" t="s">
        <v>10</v>
      </c>
      <c r="B272" t="s">
        <v>34</v>
      </c>
      <c r="C272" t="s">
        <v>22</v>
      </c>
      <c r="D272" s="4">
        <v>4053</v>
      </c>
      <c r="E272" s="5">
        <v>24</v>
      </c>
    </row>
    <row r="273" spans="1:5" x14ac:dyDescent="0.3">
      <c r="A273" t="s">
        <v>5</v>
      </c>
      <c r="B273" t="s">
        <v>34</v>
      </c>
      <c r="C273" t="s">
        <v>27</v>
      </c>
      <c r="D273" s="4">
        <v>6986</v>
      </c>
      <c r="E273" s="5">
        <v>21</v>
      </c>
    </row>
    <row r="274" spans="1:5" x14ac:dyDescent="0.3">
      <c r="A274" t="s">
        <v>5</v>
      </c>
      <c r="B274" t="s">
        <v>38</v>
      </c>
      <c r="C274" t="s">
        <v>32</v>
      </c>
      <c r="D274" s="4">
        <v>5075</v>
      </c>
      <c r="E274" s="5">
        <v>21</v>
      </c>
    </row>
    <row r="275" spans="1:5" x14ac:dyDescent="0.3">
      <c r="A275" t="s">
        <v>40</v>
      </c>
      <c r="B275" t="s">
        <v>37</v>
      </c>
      <c r="C275" t="s">
        <v>19</v>
      </c>
      <c r="D275" s="4">
        <v>7693</v>
      </c>
      <c r="E275" s="5">
        <v>21</v>
      </c>
    </row>
    <row r="276" spans="1:5" x14ac:dyDescent="0.3">
      <c r="A276" t="s">
        <v>2</v>
      </c>
      <c r="B276" t="s">
        <v>36</v>
      </c>
      <c r="C276" t="s">
        <v>16</v>
      </c>
      <c r="D276" s="4">
        <v>11417</v>
      </c>
      <c r="E276" s="5">
        <v>21</v>
      </c>
    </row>
    <row r="277" spans="1:5" x14ac:dyDescent="0.3">
      <c r="A277" t="s">
        <v>7</v>
      </c>
      <c r="B277" t="s">
        <v>35</v>
      </c>
      <c r="C277" t="s">
        <v>27</v>
      </c>
      <c r="D277" s="4">
        <v>2478</v>
      </c>
      <c r="E277" s="5">
        <v>21</v>
      </c>
    </row>
    <row r="278" spans="1:5" x14ac:dyDescent="0.3">
      <c r="A278" t="s">
        <v>41</v>
      </c>
      <c r="B278" t="s">
        <v>38</v>
      </c>
      <c r="C278" t="s">
        <v>25</v>
      </c>
      <c r="D278" s="4">
        <v>154</v>
      </c>
      <c r="E278" s="5">
        <v>21</v>
      </c>
    </row>
    <row r="279" spans="1:5" x14ac:dyDescent="0.3">
      <c r="A279" t="s">
        <v>5</v>
      </c>
      <c r="B279" t="s">
        <v>37</v>
      </c>
      <c r="C279" t="s">
        <v>25</v>
      </c>
      <c r="D279" s="4">
        <v>8813</v>
      </c>
      <c r="E279" s="5">
        <v>21</v>
      </c>
    </row>
    <row r="280" spans="1:5" x14ac:dyDescent="0.3">
      <c r="A280" t="s">
        <v>2</v>
      </c>
      <c r="B280" t="s">
        <v>37</v>
      </c>
      <c r="C280" t="s">
        <v>19</v>
      </c>
      <c r="D280" s="4">
        <v>238</v>
      </c>
      <c r="E280" s="5">
        <v>18</v>
      </c>
    </row>
    <row r="281" spans="1:5" x14ac:dyDescent="0.3">
      <c r="A281" t="s">
        <v>3</v>
      </c>
      <c r="B281" t="s">
        <v>36</v>
      </c>
      <c r="C281" t="s">
        <v>19</v>
      </c>
      <c r="D281" s="4">
        <v>1281</v>
      </c>
      <c r="E281" s="5">
        <v>18</v>
      </c>
    </row>
    <row r="282" spans="1:5" x14ac:dyDescent="0.3">
      <c r="A282" t="s">
        <v>3</v>
      </c>
      <c r="B282" t="s">
        <v>34</v>
      </c>
      <c r="C282" t="s">
        <v>20</v>
      </c>
      <c r="D282" s="4">
        <v>2583</v>
      </c>
      <c r="E282" s="5">
        <v>18</v>
      </c>
    </row>
    <row r="283" spans="1:5" x14ac:dyDescent="0.3">
      <c r="A283" t="s">
        <v>5</v>
      </c>
      <c r="B283" t="s">
        <v>36</v>
      </c>
      <c r="C283" t="s">
        <v>23</v>
      </c>
      <c r="D283" s="4">
        <v>6314</v>
      </c>
      <c r="E283" s="5">
        <v>15</v>
      </c>
    </row>
    <row r="284" spans="1:5" x14ac:dyDescent="0.3">
      <c r="A284" t="s">
        <v>2</v>
      </c>
      <c r="B284" t="s">
        <v>35</v>
      </c>
      <c r="C284" t="s">
        <v>19</v>
      </c>
      <c r="D284" s="4">
        <v>553</v>
      </c>
      <c r="E284" s="5">
        <v>15</v>
      </c>
    </row>
    <row r="285" spans="1:5" x14ac:dyDescent="0.3">
      <c r="A285" t="s">
        <v>6</v>
      </c>
      <c r="B285" t="s">
        <v>34</v>
      </c>
      <c r="C285" t="s">
        <v>15</v>
      </c>
      <c r="D285" s="4">
        <v>1442</v>
      </c>
      <c r="E285" s="5">
        <v>15</v>
      </c>
    </row>
    <row r="286" spans="1:5" x14ac:dyDescent="0.3">
      <c r="A286" t="s">
        <v>5</v>
      </c>
      <c r="B286" t="s">
        <v>35</v>
      </c>
      <c r="C286" t="s">
        <v>18</v>
      </c>
      <c r="D286" s="4">
        <v>2415</v>
      </c>
      <c r="E286" s="5">
        <v>15</v>
      </c>
    </row>
    <row r="287" spans="1:5" x14ac:dyDescent="0.3">
      <c r="A287" t="s">
        <v>5</v>
      </c>
      <c r="B287" t="s">
        <v>37</v>
      </c>
      <c r="C287" t="s">
        <v>14</v>
      </c>
      <c r="D287" s="4">
        <v>4991</v>
      </c>
      <c r="E287" s="5">
        <v>12</v>
      </c>
    </row>
    <row r="288" spans="1:5" x14ac:dyDescent="0.3">
      <c r="A288" t="s">
        <v>40</v>
      </c>
      <c r="B288" t="s">
        <v>39</v>
      </c>
      <c r="C288" t="s">
        <v>22</v>
      </c>
      <c r="D288" s="4">
        <v>5817</v>
      </c>
      <c r="E288" s="5">
        <v>12</v>
      </c>
    </row>
    <row r="289" spans="1:5" x14ac:dyDescent="0.3">
      <c r="A289" t="s">
        <v>6</v>
      </c>
      <c r="B289" t="s">
        <v>36</v>
      </c>
      <c r="C289" t="s">
        <v>32</v>
      </c>
      <c r="D289" s="4">
        <v>6118</v>
      </c>
      <c r="E289" s="5">
        <v>9</v>
      </c>
    </row>
    <row r="290" spans="1:5" x14ac:dyDescent="0.3">
      <c r="A290" t="s">
        <v>9</v>
      </c>
      <c r="B290" t="s">
        <v>38</v>
      </c>
      <c r="C290" t="s">
        <v>17</v>
      </c>
      <c r="D290" s="4">
        <v>2408</v>
      </c>
      <c r="E290" s="5">
        <v>9</v>
      </c>
    </row>
    <row r="291" spans="1:5" x14ac:dyDescent="0.3">
      <c r="A291" t="s">
        <v>41</v>
      </c>
      <c r="B291" t="s">
        <v>37</v>
      </c>
      <c r="C291" t="s">
        <v>21</v>
      </c>
      <c r="D291" s="4">
        <v>2933</v>
      </c>
      <c r="E291" s="5">
        <v>9</v>
      </c>
    </row>
    <row r="292" spans="1:5" x14ac:dyDescent="0.3">
      <c r="A292" t="s">
        <v>5</v>
      </c>
      <c r="B292" t="s">
        <v>35</v>
      </c>
      <c r="C292" t="s">
        <v>4</v>
      </c>
      <c r="D292" s="4">
        <v>2744</v>
      </c>
      <c r="E292" s="5">
        <v>9</v>
      </c>
    </row>
    <row r="293" spans="1:5" x14ac:dyDescent="0.3">
      <c r="A293" t="s">
        <v>10</v>
      </c>
      <c r="B293" t="s">
        <v>34</v>
      </c>
      <c r="C293" t="s">
        <v>26</v>
      </c>
      <c r="D293" s="4">
        <v>4991</v>
      </c>
      <c r="E293" s="5">
        <v>9</v>
      </c>
    </row>
    <row r="294" spans="1:5" x14ac:dyDescent="0.3">
      <c r="A294" t="s">
        <v>6</v>
      </c>
      <c r="B294" t="s">
        <v>38</v>
      </c>
      <c r="C294" t="s">
        <v>16</v>
      </c>
      <c r="D294" s="4">
        <v>938</v>
      </c>
      <c r="E294" s="5">
        <v>6</v>
      </c>
    </row>
    <row r="295" spans="1:5" x14ac:dyDescent="0.3">
      <c r="A295" t="s">
        <v>10</v>
      </c>
      <c r="B295" t="s">
        <v>35</v>
      </c>
      <c r="C295" t="s">
        <v>15</v>
      </c>
      <c r="D295" s="4">
        <v>2562</v>
      </c>
      <c r="E295" s="5">
        <v>6</v>
      </c>
    </row>
    <row r="296" spans="1:5" x14ac:dyDescent="0.3">
      <c r="A296" t="s">
        <v>6</v>
      </c>
      <c r="B296" t="s">
        <v>37</v>
      </c>
      <c r="C296" t="s">
        <v>26</v>
      </c>
      <c r="D296" s="4">
        <v>6818</v>
      </c>
      <c r="E296" s="5">
        <v>6</v>
      </c>
    </row>
    <row r="297" spans="1:5" x14ac:dyDescent="0.3">
      <c r="A297" t="s">
        <v>2</v>
      </c>
      <c r="B297" t="s">
        <v>38</v>
      </c>
      <c r="C297" t="s">
        <v>4</v>
      </c>
      <c r="D297" s="4">
        <v>3549</v>
      </c>
      <c r="E297" s="5">
        <v>3</v>
      </c>
    </row>
    <row r="298" spans="1:5" x14ac:dyDescent="0.3">
      <c r="A298" t="s">
        <v>41</v>
      </c>
      <c r="B298" t="s">
        <v>38</v>
      </c>
      <c r="C298" t="s">
        <v>22</v>
      </c>
      <c r="D298" s="4">
        <v>5915</v>
      </c>
      <c r="E298" s="5">
        <v>3</v>
      </c>
    </row>
    <row r="299" spans="1:5" x14ac:dyDescent="0.3">
      <c r="A299" t="s">
        <v>5</v>
      </c>
      <c r="B299" t="s">
        <v>36</v>
      </c>
      <c r="C299" t="s">
        <v>18</v>
      </c>
      <c r="D299" s="4">
        <v>6111</v>
      </c>
      <c r="E299" s="5">
        <v>3</v>
      </c>
    </row>
    <row r="300" spans="1:5" x14ac:dyDescent="0.3">
      <c r="A300" t="s">
        <v>6</v>
      </c>
      <c r="B300" t="s">
        <v>39</v>
      </c>
      <c r="C300" t="s">
        <v>24</v>
      </c>
      <c r="D300" s="4">
        <v>2989</v>
      </c>
      <c r="E300" s="5">
        <v>3</v>
      </c>
    </row>
    <row r="301" spans="1:5" x14ac:dyDescent="0.3">
      <c r="A301" t="s">
        <v>7</v>
      </c>
      <c r="B301" t="s">
        <v>37</v>
      </c>
      <c r="C301" t="s">
        <v>26</v>
      </c>
      <c r="D301" s="4">
        <v>5306</v>
      </c>
      <c r="E301" s="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CB65-770C-425E-B71F-EC91EC04670F}">
  <dimension ref="A3:B10"/>
  <sheetViews>
    <sheetView workbookViewId="0">
      <selection activeCell="D7" sqref="D7"/>
    </sheetView>
  </sheetViews>
  <sheetFormatPr defaultRowHeight="14.4" x14ac:dyDescent="0.3"/>
  <cols>
    <col min="1" max="1" width="12.5546875" bestFit="1" customWidth="1"/>
    <col min="2" max="2" width="14.44140625" bestFit="1" customWidth="1"/>
  </cols>
  <sheetData>
    <row r="3" spans="1:2" x14ac:dyDescent="0.3">
      <c r="A3" s="15" t="s">
        <v>71</v>
      </c>
      <c r="B3" t="s">
        <v>73</v>
      </c>
    </row>
    <row r="4" spans="1:2" x14ac:dyDescent="0.3">
      <c r="A4" s="16" t="s">
        <v>34</v>
      </c>
      <c r="B4" s="13">
        <v>252469</v>
      </c>
    </row>
    <row r="5" spans="1:2" x14ac:dyDescent="0.3">
      <c r="A5" s="16" t="s">
        <v>36</v>
      </c>
      <c r="B5" s="13">
        <v>237944</v>
      </c>
    </row>
    <row r="6" spans="1:2" x14ac:dyDescent="0.3">
      <c r="A6" s="16" t="s">
        <v>37</v>
      </c>
      <c r="B6" s="13">
        <v>218813</v>
      </c>
    </row>
    <row r="7" spans="1:2" x14ac:dyDescent="0.3">
      <c r="A7" s="16" t="s">
        <v>35</v>
      </c>
      <c r="B7" s="13">
        <v>189434</v>
      </c>
    </row>
    <row r="8" spans="1:2" x14ac:dyDescent="0.3">
      <c r="A8" s="16" t="s">
        <v>39</v>
      </c>
      <c r="B8" s="13">
        <v>173530</v>
      </c>
    </row>
    <row r="9" spans="1:2" x14ac:dyDescent="0.3">
      <c r="A9" s="16" t="s">
        <v>38</v>
      </c>
      <c r="B9" s="13">
        <v>168679</v>
      </c>
    </row>
    <row r="10" spans="1:2" x14ac:dyDescent="0.3">
      <c r="A10" s="16" t="s">
        <v>72</v>
      </c>
      <c r="B10" s="13">
        <v>1240869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E130-FFD5-4369-99BE-CCCD87B2B84F}">
  <dimension ref="A1:E301"/>
  <sheetViews>
    <sheetView topLeftCell="A275" workbookViewId="0">
      <selection sqref="A1:E301"/>
    </sheetView>
  </sheetViews>
  <sheetFormatPr defaultRowHeight="14.4" x14ac:dyDescent="0.3"/>
  <sheetData>
    <row r="1" spans="1:5" x14ac:dyDescent="0.3">
      <c r="A1" s="6" t="s">
        <v>11</v>
      </c>
      <c r="B1" s="6" t="s">
        <v>12</v>
      </c>
      <c r="C1" s="6" t="s">
        <v>0</v>
      </c>
      <c r="D1" s="10" t="s">
        <v>1</v>
      </c>
      <c r="E1" s="10" t="s">
        <v>50</v>
      </c>
    </row>
    <row r="2" spans="1:5" x14ac:dyDescent="0.3">
      <c r="A2" t="s">
        <v>10</v>
      </c>
      <c r="B2" t="s">
        <v>38</v>
      </c>
      <c r="C2" t="s">
        <v>14</v>
      </c>
      <c r="D2" s="4">
        <v>5586</v>
      </c>
      <c r="E2" s="5">
        <v>525</v>
      </c>
    </row>
    <row r="3" spans="1:5" x14ac:dyDescent="0.3">
      <c r="A3" t="s">
        <v>2</v>
      </c>
      <c r="B3" t="s">
        <v>36</v>
      </c>
      <c r="C3" t="s">
        <v>27</v>
      </c>
      <c r="D3" s="4">
        <v>798</v>
      </c>
      <c r="E3" s="5">
        <v>519</v>
      </c>
    </row>
    <row r="4" spans="1:5" x14ac:dyDescent="0.3">
      <c r="A4" t="s">
        <v>8</v>
      </c>
      <c r="B4" t="s">
        <v>38</v>
      </c>
      <c r="C4" t="s">
        <v>13</v>
      </c>
      <c r="D4" s="4">
        <v>819</v>
      </c>
      <c r="E4" s="5">
        <v>510</v>
      </c>
    </row>
    <row r="5" spans="1:5" x14ac:dyDescent="0.3">
      <c r="A5" t="s">
        <v>3</v>
      </c>
      <c r="B5" t="s">
        <v>34</v>
      </c>
      <c r="C5" t="s">
        <v>32</v>
      </c>
      <c r="D5" s="4">
        <v>7777</v>
      </c>
      <c r="E5" s="5">
        <v>504</v>
      </c>
    </row>
    <row r="6" spans="1:5" x14ac:dyDescent="0.3">
      <c r="A6" t="s">
        <v>9</v>
      </c>
      <c r="B6" t="s">
        <v>34</v>
      </c>
      <c r="C6" t="s">
        <v>20</v>
      </c>
      <c r="D6" s="4">
        <v>8463</v>
      </c>
      <c r="E6" s="5">
        <v>492</v>
      </c>
    </row>
    <row r="7" spans="1:5" x14ac:dyDescent="0.3">
      <c r="A7" t="s">
        <v>2</v>
      </c>
      <c r="B7" t="s">
        <v>39</v>
      </c>
      <c r="C7" t="s">
        <v>25</v>
      </c>
      <c r="D7" s="4">
        <v>1785</v>
      </c>
      <c r="E7" s="5">
        <v>462</v>
      </c>
    </row>
    <row r="8" spans="1:5" x14ac:dyDescent="0.3">
      <c r="A8" t="s">
        <v>8</v>
      </c>
      <c r="B8" t="s">
        <v>35</v>
      </c>
      <c r="C8" t="s">
        <v>32</v>
      </c>
      <c r="D8" s="4">
        <v>6706</v>
      </c>
      <c r="E8" s="5">
        <v>459</v>
      </c>
    </row>
    <row r="9" spans="1:5" x14ac:dyDescent="0.3">
      <c r="A9" t="s">
        <v>6</v>
      </c>
      <c r="B9" t="s">
        <v>37</v>
      </c>
      <c r="C9" t="s">
        <v>28</v>
      </c>
      <c r="D9" s="4">
        <v>3556</v>
      </c>
      <c r="E9" s="5">
        <v>459</v>
      </c>
    </row>
    <row r="10" spans="1:5" x14ac:dyDescent="0.3">
      <c r="A10" t="s">
        <v>6</v>
      </c>
      <c r="B10" t="s">
        <v>34</v>
      </c>
      <c r="C10" t="s">
        <v>26</v>
      </c>
      <c r="D10" s="4">
        <v>8008</v>
      </c>
      <c r="E10" s="5">
        <v>456</v>
      </c>
    </row>
    <row r="11" spans="1:5" x14ac:dyDescent="0.3">
      <c r="A11" t="s">
        <v>40</v>
      </c>
      <c r="B11" t="s">
        <v>35</v>
      </c>
      <c r="C11" t="s">
        <v>30</v>
      </c>
      <c r="D11" s="4">
        <v>2275</v>
      </c>
      <c r="E11" s="5">
        <v>447</v>
      </c>
    </row>
    <row r="12" spans="1:5" x14ac:dyDescent="0.3">
      <c r="A12" t="s">
        <v>40</v>
      </c>
      <c r="B12" t="s">
        <v>35</v>
      </c>
      <c r="C12" t="s">
        <v>33</v>
      </c>
      <c r="D12" s="4">
        <v>8869</v>
      </c>
      <c r="E12" s="5">
        <v>432</v>
      </c>
    </row>
    <row r="13" spans="1:5" x14ac:dyDescent="0.3">
      <c r="A13" t="s">
        <v>6</v>
      </c>
      <c r="B13" t="s">
        <v>39</v>
      </c>
      <c r="C13" t="s">
        <v>25</v>
      </c>
      <c r="D13" s="4">
        <v>2100</v>
      </c>
      <c r="E13" s="5">
        <v>414</v>
      </c>
    </row>
    <row r="14" spans="1:5" x14ac:dyDescent="0.3">
      <c r="A14" t="s">
        <v>6</v>
      </c>
      <c r="B14" t="s">
        <v>37</v>
      </c>
      <c r="C14" t="s">
        <v>16</v>
      </c>
      <c r="D14" s="4">
        <v>1904</v>
      </c>
      <c r="E14" s="5">
        <v>405</v>
      </c>
    </row>
    <row r="15" spans="1:5" x14ac:dyDescent="0.3">
      <c r="A15" t="s">
        <v>6</v>
      </c>
      <c r="B15" t="s">
        <v>35</v>
      </c>
      <c r="C15" t="s">
        <v>4</v>
      </c>
      <c r="D15" s="4">
        <v>1302</v>
      </c>
      <c r="E15" s="5">
        <v>402</v>
      </c>
    </row>
    <row r="16" spans="1:5" x14ac:dyDescent="0.3">
      <c r="A16" t="s">
        <v>6</v>
      </c>
      <c r="B16" t="s">
        <v>39</v>
      </c>
      <c r="C16" t="s">
        <v>29</v>
      </c>
      <c r="D16" s="4">
        <v>3052</v>
      </c>
      <c r="E16" s="5">
        <v>378</v>
      </c>
    </row>
    <row r="17" spans="1:5" x14ac:dyDescent="0.3">
      <c r="A17" t="s">
        <v>40</v>
      </c>
      <c r="B17" t="s">
        <v>35</v>
      </c>
      <c r="C17" t="s">
        <v>22</v>
      </c>
      <c r="D17" s="4">
        <v>6853</v>
      </c>
      <c r="E17" s="5">
        <v>372</v>
      </c>
    </row>
    <row r="18" spans="1:5" x14ac:dyDescent="0.3">
      <c r="A18" t="s">
        <v>7</v>
      </c>
      <c r="B18" t="s">
        <v>34</v>
      </c>
      <c r="C18" t="s">
        <v>14</v>
      </c>
      <c r="D18" s="4">
        <v>1932</v>
      </c>
      <c r="E18" s="5">
        <v>369</v>
      </c>
    </row>
    <row r="19" spans="1:5" x14ac:dyDescent="0.3">
      <c r="A19" t="s">
        <v>6</v>
      </c>
      <c r="B19" t="s">
        <v>34</v>
      </c>
      <c r="C19" t="s">
        <v>30</v>
      </c>
      <c r="D19" s="4">
        <v>3402</v>
      </c>
      <c r="E19" s="5">
        <v>366</v>
      </c>
    </row>
    <row r="20" spans="1:5" x14ac:dyDescent="0.3">
      <c r="A20" t="s">
        <v>3</v>
      </c>
      <c r="B20" t="s">
        <v>37</v>
      </c>
      <c r="C20" t="s">
        <v>4</v>
      </c>
      <c r="D20" s="4">
        <v>938</v>
      </c>
      <c r="E20" s="5">
        <v>366</v>
      </c>
    </row>
    <row r="21" spans="1:5" x14ac:dyDescent="0.3">
      <c r="A21" t="s">
        <v>8</v>
      </c>
      <c r="B21" t="s">
        <v>35</v>
      </c>
      <c r="C21" t="s">
        <v>20</v>
      </c>
      <c r="D21" s="4">
        <v>2702</v>
      </c>
      <c r="E21" s="5">
        <v>363</v>
      </c>
    </row>
    <row r="22" spans="1:5" x14ac:dyDescent="0.3">
      <c r="A22" t="s">
        <v>5</v>
      </c>
      <c r="B22" t="s">
        <v>35</v>
      </c>
      <c r="C22" t="s">
        <v>29</v>
      </c>
      <c r="D22" s="4">
        <v>4480</v>
      </c>
      <c r="E22" s="5">
        <v>357</v>
      </c>
    </row>
    <row r="23" spans="1:5" x14ac:dyDescent="0.3">
      <c r="A23" t="s">
        <v>5</v>
      </c>
      <c r="B23" t="s">
        <v>36</v>
      </c>
      <c r="C23" t="s">
        <v>17</v>
      </c>
      <c r="D23" s="4">
        <v>3339</v>
      </c>
      <c r="E23" s="5">
        <v>348</v>
      </c>
    </row>
    <row r="24" spans="1:5" x14ac:dyDescent="0.3">
      <c r="A24" t="s">
        <v>2</v>
      </c>
      <c r="B24" t="s">
        <v>38</v>
      </c>
      <c r="C24" t="s">
        <v>31</v>
      </c>
      <c r="D24" s="4">
        <v>4326</v>
      </c>
      <c r="E24" s="5">
        <v>348</v>
      </c>
    </row>
    <row r="25" spans="1:5" x14ac:dyDescent="0.3">
      <c r="A25" t="s">
        <v>10</v>
      </c>
      <c r="B25" t="s">
        <v>36</v>
      </c>
      <c r="C25" t="s">
        <v>29</v>
      </c>
      <c r="D25" s="4">
        <v>2471</v>
      </c>
      <c r="E25" s="5">
        <v>342</v>
      </c>
    </row>
    <row r="26" spans="1:5" x14ac:dyDescent="0.3">
      <c r="A26" t="s">
        <v>5</v>
      </c>
      <c r="B26" t="s">
        <v>34</v>
      </c>
      <c r="C26" t="s">
        <v>20</v>
      </c>
      <c r="D26" s="4">
        <v>15610</v>
      </c>
      <c r="E26" s="5">
        <v>339</v>
      </c>
    </row>
    <row r="27" spans="1:5" x14ac:dyDescent="0.3">
      <c r="A27" t="s">
        <v>7</v>
      </c>
      <c r="B27" t="s">
        <v>37</v>
      </c>
      <c r="C27" t="s">
        <v>16</v>
      </c>
      <c r="D27" s="4">
        <v>4487</v>
      </c>
      <c r="E27" s="5">
        <v>333</v>
      </c>
    </row>
    <row r="28" spans="1:5" x14ac:dyDescent="0.3">
      <c r="A28" t="s">
        <v>3</v>
      </c>
      <c r="B28" t="s">
        <v>37</v>
      </c>
      <c r="C28" t="s">
        <v>28</v>
      </c>
      <c r="D28" s="4">
        <v>7308</v>
      </c>
      <c r="E28" s="5">
        <v>327</v>
      </c>
    </row>
    <row r="29" spans="1:5" x14ac:dyDescent="0.3">
      <c r="A29" t="s">
        <v>3</v>
      </c>
      <c r="B29" t="s">
        <v>37</v>
      </c>
      <c r="C29" t="s">
        <v>29</v>
      </c>
      <c r="D29" s="4">
        <v>4592</v>
      </c>
      <c r="E29" s="5">
        <v>324</v>
      </c>
    </row>
    <row r="30" spans="1:5" x14ac:dyDescent="0.3">
      <c r="A30" t="s">
        <v>3</v>
      </c>
      <c r="B30" t="s">
        <v>34</v>
      </c>
      <c r="C30" t="s">
        <v>28</v>
      </c>
      <c r="D30" s="4">
        <v>3689</v>
      </c>
      <c r="E30" s="5">
        <v>312</v>
      </c>
    </row>
    <row r="31" spans="1:5" x14ac:dyDescent="0.3">
      <c r="A31" t="s">
        <v>7</v>
      </c>
      <c r="B31" t="s">
        <v>38</v>
      </c>
      <c r="C31" t="s">
        <v>30</v>
      </c>
      <c r="D31" s="4">
        <v>10129</v>
      </c>
      <c r="E31" s="5">
        <v>312</v>
      </c>
    </row>
    <row r="32" spans="1:5" x14ac:dyDescent="0.3">
      <c r="A32" t="s">
        <v>41</v>
      </c>
      <c r="B32" t="s">
        <v>36</v>
      </c>
      <c r="C32" t="s">
        <v>28</v>
      </c>
      <c r="D32" s="4">
        <v>854</v>
      </c>
      <c r="E32" s="5">
        <v>309</v>
      </c>
    </row>
    <row r="33" spans="1:5" x14ac:dyDescent="0.3">
      <c r="A33" t="s">
        <v>3</v>
      </c>
      <c r="B33" t="s">
        <v>35</v>
      </c>
      <c r="C33" t="s">
        <v>33</v>
      </c>
      <c r="D33" s="4">
        <v>819</v>
      </c>
      <c r="E33" s="5">
        <v>306</v>
      </c>
    </row>
    <row r="34" spans="1:5" x14ac:dyDescent="0.3">
      <c r="A34" t="s">
        <v>9</v>
      </c>
      <c r="B34" t="s">
        <v>39</v>
      </c>
      <c r="C34" t="s">
        <v>24</v>
      </c>
      <c r="D34" s="4">
        <v>3920</v>
      </c>
      <c r="E34" s="5">
        <v>306</v>
      </c>
    </row>
    <row r="35" spans="1:5" x14ac:dyDescent="0.3">
      <c r="A35" t="s">
        <v>40</v>
      </c>
      <c r="B35" t="s">
        <v>36</v>
      </c>
      <c r="C35" t="s">
        <v>27</v>
      </c>
      <c r="D35" s="4">
        <v>3164</v>
      </c>
      <c r="E35" s="5">
        <v>306</v>
      </c>
    </row>
    <row r="36" spans="1:5" x14ac:dyDescent="0.3">
      <c r="A36" t="s">
        <v>10</v>
      </c>
      <c r="B36" t="s">
        <v>36</v>
      </c>
      <c r="C36" t="s">
        <v>32</v>
      </c>
      <c r="D36" s="4">
        <v>6657</v>
      </c>
      <c r="E36" s="5">
        <v>303</v>
      </c>
    </row>
    <row r="37" spans="1:5" x14ac:dyDescent="0.3">
      <c r="A37" t="s">
        <v>2</v>
      </c>
      <c r="B37" t="s">
        <v>35</v>
      </c>
      <c r="C37" t="s">
        <v>17</v>
      </c>
      <c r="D37" s="4">
        <v>1589</v>
      </c>
      <c r="E37" s="5">
        <v>303</v>
      </c>
    </row>
    <row r="38" spans="1:5" x14ac:dyDescent="0.3">
      <c r="A38" t="s">
        <v>3</v>
      </c>
      <c r="B38" t="s">
        <v>38</v>
      </c>
      <c r="C38" t="s">
        <v>26</v>
      </c>
      <c r="D38" s="4">
        <v>8841</v>
      </c>
      <c r="E38" s="5">
        <v>303</v>
      </c>
    </row>
    <row r="39" spans="1:5" x14ac:dyDescent="0.3">
      <c r="A39" t="s">
        <v>7</v>
      </c>
      <c r="B39" t="s">
        <v>36</v>
      </c>
      <c r="C39" t="s">
        <v>19</v>
      </c>
      <c r="D39" s="4">
        <v>2870</v>
      </c>
      <c r="E39" s="5">
        <v>300</v>
      </c>
    </row>
    <row r="40" spans="1:5" x14ac:dyDescent="0.3">
      <c r="A40" t="s">
        <v>8</v>
      </c>
      <c r="B40" t="s">
        <v>35</v>
      </c>
      <c r="C40" t="s">
        <v>27</v>
      </c>
      <c r="D40" s="4">
        <v>4753</v>
      </c>
      <c r="E40" s="5">
        <v>300</v>
      </c>
    </row>
    <row r="41" spans="1:5" x14ac:dyDescent="0.3">
      <c r="A41" t="s">
        <v>40</v>
      </c>
      <c r="B41" t="s">
        <v>38</v>
      </c>
      <c r="C41" t="s">
        <v>13</v>
      </c>
      <c r="D41" s="4">
        <v>5670</v>
      </c>
      <c r="E41" s="5">
        <v>297</v>
      </c>
    </row>
    <row r="42" spans="1:5" x14ac:dyDescent="0.3">
      <c r="A42" t="s">
        <v>41</v>
      </c>
      <c r="B42" t="s">
        <v>36</v>
      </c>
      <c r="C42" t="s">
        <v>18</v>
      </c>
      <c r="D42" s="4">
        <v>9632</v>
      </c>
      <c r="E42" s="5">
        <v>288</v>
      </c>
    </row>
    <row r="43" spans="1:5" x14ac:dyDescent="0.3">
      <c r="A43" t="s">
        <v>8</v>
      </c>
      <c r="B43" t="s">
        <v>34</v>
      </c>
      <c r="C43" t="s">
        <v>31</v>
      </c>
      <c r="D43" s="4">
        <v>3507</v>
      </c>
      <c r="E43" s="5">
        <v>288</v>
      </c>
    </row>
    <row r="44" spans="1:5" x14ac:dyDescent="0.3">
      <c r="A44" t="s">
        <v>10</v>
      </c>
      <c r="B44" t="s">
        <v>37</v>
      </c>
      <c r="C44" t="s">
        <v>21</v>
      </c>
      <c r="D44" s="4">
        <v>245</v>
      </c>
      <c r="E44" s="5">
        <v>288</v>
      </c>
    </row>
    <row r="45" spans="1:5" x14ac:dyDescent="0.3">
      <c r="A45" t="s">
        <v>7</v>
      </c>
      <c r="B45" t="s">
        <v>35</v>
      </c>
      <c r="C45" t="s">
        <v>28</v>
      </c>
      <c r="D45" s="4">
        <v>5194</v>
      </c>
      <c r="E45" s="5">
        <v>288</v>
      </c>
    </row>
    <row r="46" spans="1:5" x14ac:dyDescent="0.3">
      <c r="A46" t="s">
        <v>6</v>
      </c>
      <c r="B46" t="s">
        <v>38</v>
      </c>
      <c r="C46" t="s">
        <v>27</v>
      </c>
      <c r="D46" s="4">
        <v>1134</v>
      </c>
      <c r="E46" s="5">
        <v>282</v>
      </c>
    </row>
    <row r="47" spans="1:5" x14ac:dyDescent="0.3">
      <c r="A47" t="s">
        <v>10</v>
      </c>
      <c r="B47" t="s">
        <v>35</v>
      </c>
      <c r="C47" t="s">
        <v>18</v>
      </c>
      <c r="D47" s="4">
        <v>3808</v>
      </c>
      <c r="E47" s="5">
        <v>279</v>
      </c>
    </row>
    <row r="48" spans="1:5" x14ac:dyDescent="0.3">
      <c r="A48" t="s">
        <v>10</v>
      </c>
      <c r="B48" t="s">
        <v>39</v>
      </c>
      <c r="C48" t="s">
        <v>21</v>
      </c>
      <c r="D48" s="4">
        <v>4858</v>
      </c>
      <c r="E48" s="5">
        <v>279</v>
      </c>
    </row>
    <row r="49" spans="1:5" x14ac:dyDescent="0.3">
      <c r="A49" t="s">
        <v>3</v>
      </c>
      <c r="B49" t="s">
        <v>34</v>
      </c>
      <c r="C49" t="s">
        <v>14</v>
      </c>
      <c r="D49" s="4">
        <v>7259</v>
      </c>
      <c r="E49" s="5">
        <v>276</v>
      </c>
    </row>
    <row r="50" spans="1:5" x14ac:dyDescent="0.3">
      <c r="A50" t="s">
        <v>3</v>
      </c>
      <c r="B50" t="s">
        <v>35</v>
      </c>
      <c r="C50" t="s">
        <v>15</v>
      </c>
      <c r="D50" s="4">
        <v>6657</v>
      </c>
      <c r="E50" s="5">
        <v>276</v>
      </c>
    </row>
    <row r="51" spans="1:5" x14ac:dyDescent="0.3">
      <c r="A51" t="s">
        <v>9</v>
      </c>
      <c r="B51" t="s">
        <v>37</v>
      </c>
      <c r="C51" t="s">
        <v>29</v>
      </c>
      <c r="D51" s="4">
        <v>1085</v>
      </c>
      <c r="E51" s="5">
        <v>273</v>
      </c>
    </row>
    <row r="52" spans="1:5" x14ac:dyDescent="0.3">
      <c r="A52" t="s">
        <v>7</v>
      </c>
      <c r="B52" t="s">
        <v>38</v>
      </c>
      <c r="C52" t="s">
        <v>18</v>
      </c>
      <c r="D52" s="4">
        <v>1778</v>
      </c>
      <c r="E52" s="5">
        <v>270</v>
      </c>
    </row>
    <row r="53" spans="1:5" x14ac:dyDescent="0.3">
      <c r="A53" t="s">
        <v>6</v>
      </c>
      <c r="B53" t="s">
        <v>35</v>
      </c>
      <c r="C53" t="s">
        <v>20</v>
      </c>
      <c r="D53" s="4">
        <v>1071</v>
      </c>
      <c r="E53" s="5">
        <v>270</v>
      </c>
    </row>
    <row r="54" spans="1:5" x14ac:dyDescent="0.3">
      <c r="A54" t="s">
        <v>10</v>
      </c>
      <c r="B54" t="s">
        <v>36</v>
      </c>
      <c r="C54" t="s">
        <v>23</v>
      </c>
      <c r="D54" s="4">
        <v>2317</v>
      </c>
      <c r="E54" s="5">
        <v>261</v>
      </c>
    </row>
    <row r="55" spans="1:5" x14ac:dyDescent="0.3">
      <c r="A55" t="s">
        <v>7</v>
      </c>
      <c r="B55" t="s">
        <v>38</v>
      </c>
      <c r="C55" t="s">
        <v>28</v>
      </c>
      <c r="D55" s="4">
        <v>5677</v>
      </c>
      <c r="E55" s="5">
        <v>258</v>
      </c>
    </row>
    <row r="56" spans="1:5" x14ac:dyDescent="0.3">
      <c r="A56" t="s">
        <v>3</v>
      </c>
      <c r="B56" t="s">
        <v>35</v>
      </c>
      <c r="C56" t="s">
        <v>14</v>
      </c>
      <c r="D56" s="4">
        <v>2415</v>
      </c>
      <c r="E56" s="5">
        <v>255</v>
      </c>
    </row>
    <row r="57" spans="1:5" x14ac:dyDescent="0.3">
      <c r="A57" t="s">
        <v>7</v>
      </c>
      <c r="B57" t="s">
        <v>35</v>
      </c>
      <c r="C57" t="s">
        <v>30</v>
      </c>
      <c r="D57" s="4">
        <v>6755</v>
      </c>
      <c r="E57" s="5">
        <v>252</v>
      </c>
    </row>
    <row r="58" spans="1:5" x14ac:dyDescent="0.3">
      <c r="A58" t="s">
        <v>7</v>
      </c>
      <c r="B58" t="s">
        <v>36</v>
      </c>
      <c r="C58" t="s">
        <v>29</v>
      </c>
      <c r="D58" s="4">
        <v>5551</v>
      </c>
      <c r="E58" s="5">
        <v>252</v>
      </c>
    </row>
    <row r="59" spans="1:5" x14ac:dyDescent="0.3">
      <c r="A59" t="s">
        <v>5</v>
      </c>
      <c r="B59" t="s">
        <v>39</v>
      </c>
      <c r="C59" t="s">
        <v>18</v>
      </c>
      <c r="D59" s="4">
        <v>385</v>
      </c>
      <c r="E59" s="5">
        <v>249</v>
      </c>
    </row>
    <row r="60" spans="1:5" x14ac:dyDescent="0.3">
      <c r="A60" t="s">
        <v>7</v>
      </c>
      <c r="B60" t="s">
        <v>39</v>
      </c>
      <c r="C60" t="s">
        <v>17</v>
      </c>
      <c r="D60" s="4">
        <v>4438</v>
      </c>
      <c r="E60" s="5">
        <v>246</v>
      </c>
    </row>
    <row r="61" spans="1:5" x14ac:dyDescent="0.3">
      <c r="A61" t="s">
        <v>9</v>
      </c>
      <c r="B61" t="s">
        <v>37</v>
      </c>
      <c r="C61" t="s">
        <v>26</v>
      </c>
      <c r="D61" s="4">
        <v>2856</v>
      </c>
      <c r="E61" s="5">
        <v>246</v>
      </c>
    </row>
    <row r="62" spans="1:5" x14ac:dyDescent="0.3">
      <c r="A62" t="s">
        <v>2</v>
      </c>
      <c r="B62" t="s">
        <v>36</v>
      </c>
      <c r="C62" t="s">
        <v>31</v>
      </c>
      <c r="D62" s="4">
        <v>3094</v>
      </c>
      <c r="E62" s="5">
        <v>246</v>
      </c>
    </row>
    <row r="63" spans="1:5" x14ac:dyDescent="0.3">
      <c r="A63" t="s">
        <v>5</v>
      </c>
      <c r="B63" t="s">
        <v>35</v>
      </c>
      <c r="C63" t="s">
        <v>31</v>
      </c>
      <c r="D63" s="4">
        <v>4753</v>
      </c>
      <c r="E63" s="5">
        <v>246</v>
      </c>
    </row>
    <row r="64" spans="1:5" x14ac:dyDescent="0.3">
      <c r="A64" t="s">
        <v>9</v>
      </c>
      <c r="B64" t="s">
        <v>35</v>
      </c>
      <c r="C64" t="s">
        <v>15</v>
      </c>
      <c r="D64" s="4">
        <v>7833</v>
      </c>
      <c r="E64" s="5">
        <v>243</v>
      </c>
    </row>
    <row r="65" spans="1:5" x14ac:dyDescent="0.3">
      <c r="A65" t="s">
        <v>41</v>
      </c>
      <c r="B65" t="s">
        <v>37</v>
      </c>
      <c r="C65" t="s">
        <v>30</v>
      </c>
      <c r="D65" s="4">
        <v>1526</v>
      </c>
      <c r="E65" s="5">
        <v>240</v>
      </c>
    </row>
    <row r="66" spans="1:5" x14ac:dyDescent="0.3">
      <c r="A66" t="s">
        <v>7</v>
      </c>
      <c r="B66" t="s">
        <v>35</v>
      </c>
      <c r="C66" t="s">
        <v>19</v>
      </c>
      <c r="D66" s="4">
        <v>4585</v>
      </c>
      <c r="E66" s="5">
        <v>240</v>
      </c>
    </row>
    <row r="67" spans="1:5" x14ac:dyDescent="0.3">
      <c r="A67" t="s">
        <v>5</v>
      </c>
      <c r="B67" t="s">
        <v>34</v>
      </c>
      <c r="C67" t="s">
        <v>22</v>
      </c>
      <c r="D67" s="4">
        <v>6279</v>
      </c>
      <c r="E67" s="5">
        <v>237</v>
      </c>
    </row>
    <row r="68" spans="1:5" x14ac:dyDescent="0.3">
      <c r="A68" t="s">
        <v>3</v>
      </c>
      <c r="B68" t="s">
        <v>35</v>
      </c>
      <c r="C68" t="s">
        <v>25</v>
      </c>
      <c r="D68" s="4">
        <v>2464</v>
      </c>
      <c r="E68" s="5">
        <v>234</v>
      </c>
    </row>
    <row r="69" spans="1:5" x14ac:dyDescent="0.3">
      <c r="A69" t="s">
        <v>8</v>
      </c>
      <c r="B69" t="s">
        <v>38</v>
      </c>
      <c r="C69" t="s">
        <v>23</v>
      </c>
      <c r="D69" s="4">
        <v>1701</v>
      </c>
      <c r="E69" s="5">
        <v>234</v>
      </c>
    </row>
    <row r="70" spans="1:5" x14ac:dyDescent="0.3">
      <c r="A70" t="s">
        <v>40</v>
      </c>
      <c r="B70" t="s">
        <v>35</v>
      </c>
      <c r="C70" t="s">
        <v>32</v>
      </c>
      <c r="D70" s="4">
        <v>12348</v>
      </c>
      <c r="E70" s="5">
        <v>234</v>
      </c>
    </row>
    <row r="71" spans="1:5" x14ac:dyDescent="0.3">
      <c r="A71" t="s">
        <v>41</v>
      </c>
      <c r="B71" t="s">
        <v>36</v>
      </c>
      <c r="C71" t="s">
        <v>13</v>
      </c>
      <c r="D71" s="4">
        <v>10311</v>
      </c>
      <c r="E71" s="5">
        <v>231</v>
      </c>
    </row>
    <row r="72" spans="1:5" x14ac:dyDescent="0.3">
      <c r="A72" t="s">
        <v>41</v>
      </c>
      <c r="B72" t="s">
        <v>37</v>
      </c>
      <c r="C72" t="s">
        <v>15</v>
      </c>
      <c r="D72" s="4">
        <v>714</v>
      </c>
      <c r="E72" s="5">
        <v>231</v>
      </c>
    </row>
    <row r="73" spans="1:5" x14ac:dyDescent="0.3">
      <c r="A73" t="s">
        <v>10</v>
      </c>
      <c r="B73" t="s">
        <v>35</v>
      </c>
      <c r="C73" t="s">
        <v>21</v>
      </c>
      <c r="D73" s="4">
        <v>567</v>
      </c>
      <c r="E73" s="5">
        <v>228</v>
      </c>
    </row>
    <row r="74" spans="1:5" x14ac:dyDescent="0.3">
      <c r="A74" t="s">
        <v>7</v>
      </c>
      <c r="B74" t="s">
        <v>37</v>
      </c>
      <c r="C74" t="s">
        <v>14</v>
      </c>
      <c r="D74" s="4">
        <v>6608</v>
      </c>
      <c r="E74" s="5">
        <v>225</v>
      </c>
    </row>
    <row r="75" spans="1:5" x14ac:dyDescent="0.3">
      <c r="A75" t="s">
        <v>41</v>
      </c>
      <c r="B75" t="s">
        <v>34</v>
      </c>
      <c r="C75" t="s">
        <v>16</v>
      </c>
      <c r="D75" s="4">
        <v>1274</v>
      </c>
      <c r="E75" s="5">
        <v>225</v>
      </c>
    </row>
    <row r="76" spans="1:5" x14ac:dyDescent="0.3">
      <c r="A76" t="s">
        <v>40</v>
      </c>
      <c r="B76" t="s">
        <v>39</v>
      </c>
      <c r="C76" t="s">
        <v>28</v>
      </c>
      <c r="D76" s="4">
        <v>3101</v>
      </c>
      <c r="E76" s="5">
        <v>225</v>
      </c>
    </row>
    <row r="77" spans="1:5" x14ac:dyDescent="0.3">
      <c r="A77" t="s">
        <v>8</v>
      </c>
      <c r="B77" t="s">
        <v>34</v>
      </c>
      <c r="C77" t="s">
        <v>16</v>
      </c>
      <c r="D77" s="4">
        <v>2009</v>
      </c>
      <c r="E77" s="5">
        <v>219</v>
      </c>
    </row>
    <row r="78" spans="1:5" x14ac:dyDescent="0.3">
      <c r="A78" t="s">
        <v>41</v>
      </c>
      <c r="B78" t="s">
        <v>35</v>
      </c>
      <c r="C78" t="s">
        <v>28</v>
      </c>
      <c r="D78" s="4">
        <v>7455</v>
      </c>
      <c r="E78" s="5">
        <v>216</v>
      </c>
    </row>
    <row r="79" spans="1:5" x14ac:dyDescent="0.3">
      <c r="A79" t="s">
        <v>8</v>
      </c>
      <c r="B79" t="s">
        <v>38</v>
      </c>
      <c r="C79" t="s">
        <v>32</v>
      </c>
      <c r="D79" s="4">
        <v>3752</v>
      </c>
      <c r="E79" s="5">
        <v>213</v>
      </c>
    </row>
    <row r="80" spans="1:5" x14ac:dyDescent="0.3">
      <c r="A80" t="s">
        <v>2</v>
      </c>
      <c r="B80" t="s">
        <v>39</v>
      </c>
      <c r="C80" t="s">
        <v>21</v>
      </c>
      <c r="D80" s="4">
        <v>7651</v>
      </c>
      <c r="E80" s="5">
        <v>213</v>
      </c>
    </row>
    <row r="81" spans="1:5" x14ac:dyDescent="0.3">
      <c r="A81" t="s">
        <v>8</v>
      </c>
      <c r="B81" t="s">
        <v>35</v>
      </c>
      <c r="C81" t="s">
        <v>22</v>
      </c>
      <c r="D81" s="4">
        <v>5012</v>
      </c>
      <c r="E81" s="5">
        <v>210</v>
      </c>
    </row>
    <row r="82" spans="1:5" x14ac:dyDescent="0.3">
      <c r="A82" t="s">
        <v>8</v>
      </c>
      <c r="B82" t="s">
        <v>39</v>
      </c>
      <c r="C82" t="s">
        <v>31</v>
      </c>
      <c r="D82" s="4">
        <v>8890</v>
      </c>
      <c r="E82" s="5">
        <v>210</v>
      </c>
    </row>
    <row r="83" spans="1:5" x14ac:dyDescent="0.3">
      <c r="A83" t="s">
        <v>6</v>
      </c>
      <c r="B83" t="s">
        <v>34</v>
      </c>
      <c r="C83" t="s">
        <v>27</v>
      </c>
      <c r="D83" s="4">
        <v>4242</v>
      </c>
      <c r="E83" s="5">
        <v>207</v>
      </c>
    </row>
    <row r="84" spans="1:5" x14ac:dyDescent="0.3">
      <c r="A84" t="s">
        <v>9</v>
      </c>
      <c r="B84" t="s">
        <v>37</v>
      </c>
      <c r="C84" t="s">
        <v>4</v>
      </c>
      <c r="D84" s="4">
        <v>259</v>
      </c>
      <c r="E84" s="5">
        <v>207</v>
      </c>
    </row>
    <row r="85" spans="1:5" x14ac:dyDescent="0.3">
      <c r="A85" t="s">
        <v>7</v>
      </c>
      <c r="B85" t="s">
        <v>37</v>
      </c>
      <c r="C85" t="s">
        <v>22</v>
      </c>
      <c r="D85" s="4">
        <v>9835</v>
      </c>
      <c r="E85" s="5">
        <v>207</v>
      </c>
    </row>
    <row r="86" spans="1:5" x14ac:dyDescent="0.3">
      <c r="A86" t="s">
        <v>8</v>
      </c>
      <c r="B86" t="s">
        <v>37</v>
      </c>
      <c r="C86" t="s">
        <v>19</v>
      </c>
      <c r="D86" s="4">
        <v>1771</v>
      </c>
      <c r="E86" s="5">
        <v>204</v>
      </c>
    </row>
    <row r="87" spans="1:5" x14ac:dyDescent="0.3">
      <c r="A87" t="s">
        <v>41</v>
      </c>
      <c r="B87" t="s">
        <v>36</v>
      </c>
      <c r="C87" t="s">
        <v>26</v>
      </c>
      <c r="D87" s="4">
        <v>98</v>
      </c>
      <c r="E87" s="5">
        <v>204</v>
      </c>
    </row>
    <row r="88" spans="1:5" x14ac:dyDescent="0.3">
      <c r="A88" t="s">
        <v>9</v>
      </c>
      <c r="B88" t="s">
        <v>36</v>
      </c>
      <c r="C88" t="s">
        <v>27</v>
      </c>
      <c r="D88" s="4">
        <v>11522</v>
      </c>
      <c r="E88" s="5">
        <v>204</v>
      </c>
    </row>
    <row r="89" spans="1:5" x14ac:dyDescent="0.3">
      <c r="A89" t="s">
        <v>10</v>
      </c>
      <c r="B89" t="s">
        <v>34</v>
      </c>
      <c r="C89" t="s">
        <v>19</v>
      </c>
      <c r="D89" s="4">
        <v>5355</v>
      </c>
      <c r="E89" s="5">
        <v>204</v>
      </c>
    </row>
    <row r="90" spans="1:5" x14ac:dyDescent="0.3">
      <c r="A90" t="s">
        <v>9</v>
      </c>
      <c r="B90" t="s">
        <v>39</v>
      </c>
      <c r="C90" t="s">
        <v>18</v>
      </c>
      <c r="D90" s="4">
        <v>2639</v>
      </c>
      <c r="E90" s="5">
        <v>204</v>
      </c>
    </row>
    <row r="91" spans="1:5" x14ac:dyDescent="0.3">
      <c r="A91" t="s">
        <v>5</v>
      </c>
      <c r="B91" t="s">
        <v>35</v>
      </c>
      <c r="C91" t="s">
        <v>15</v>
      </c>
      <c r="D91" s="4">
        <v>13391</v>
      </c>
      <c r="E91" s="5">
        <v>201</v>
      </c>
    </row>
    <row r="92" spans="1:5" x14ac:dyDescent="0.3">
      <c r="A92" t="s">
        <v>2</v>
      </c>
      <c r="B92" t="s">
        <v>37</v>
      </c>
      <c r="C92" t="s">
        <v>17</v>
      </c>
      <c r="D92" s="4">
        <v>9926</v>
      </c>
      <c r="E92" s="5">
        <v>201</v>
      </c>
    </row>
    <row r="93" spans="1:5" x14ac:dyDescent="0.3">
      <c r="A93" t="s">
        <v>5</v>
      </c>
      <c r="B93" t="s">
        <v>34</v>
      </c>
      <c r="C93" t="s">
        <v>15</v>
      </c>
      <c r="D93" s="4">
        <v>7280</v>
      </c>
      <c r="E93" s="5">
        <v>201</v>
      </c>
    </row>
    <row r="94" spans="1:5" x14ac:dyDescent="0.3">
      <c r="A94" t="s">
        <v>40</v>
      </c>
      <c r="B94" t="s">
        <v>36</v>
      </c>
      <c r="C94" t="s">
        <v>13</v>
      </c>
      <c r="D94" s="4">
        <v>4424</v>
      </c>
      <c r="E94" s="5">
        <v>201</v>
      </c>
    </row>
    <row r="95" spans="1:5" x14ac:dyDescent="0.3">
      <c r="A95" t="s">
        <v>7</v>
      </c>
      <c r="B95" t="s">
        <v>39</v>
      </c>
      <c r="C95" t="s">
        <v>27</v>
      </c>
      <c r="D95" s="4">
        <v>966</v>
      </c>
      <c r="E95" s="5">
        <v>198</v>
      </c>
    </row>
    <row r="96" spans="1:5" x14ac:dyDescent="0.3">
      <c r="A96" t="s">
        <v>10</v>
      </c>
      <c r="B96" t="s">
        <v>35</v>
      </c>
      <c r="C96" t="s">
        <v>20</v>
      </c>
      <c r="D96" s="4">
        <v>1974</v>
      </c>
      <c r="E96" s="5">
        <v>195</v>
      </c>
    </row>
    <row r="97" spans="1:5" x14ac:dyDescent="0.3">
      <c r="A97" t="s">
        <v>5</v>
      </c>
      <c r="B97" t="s">
        <v>34</v>
      </c>
      <c r="C97" t="s">
        <v>19</v>
      </c>
      <c r="D97" s="4">
        <v>861</v>
      </c>
      <c r="E97" s="5">
        <v>195</v>
      </c>
    </row>
    <row r="98" spans="1:5" x14ac:dyDescent="0.3">
      <c r="A98" t="s">
        <v>8</v>
      </c>
      <c r="B98" t="s">
        <v>37</v>
      </c>
      <c r="C98" t="s">
        <v>22</v>
      </c>
      <c r="D98" s="4">
        <v>1890</v>
      </c>
      <c r="E98" s="5">
        <v>195</v>
      </c>
    </row>
    <row r="99" spans="1:5" x14ac:dyDescent="0.3">
      <c r="A99" t="s">
        <v>41</v>
      </c>
      <c r="B99" t="s">
        <v>36</v>
      </c>
      <c r="C99" t="s">
        <v>19</v>
      </c>
      <c r="D99" s="4">
        <v>1925</v>
      </c>
      <c r="E99" s="5">
        <v>192</v>
      </c>
    </row>
    <row r="100" spans="1:5" x14ac:dyDescent="0.3">
      <c r="A100" t="s">
        <v>6</v>
      </c>
      <c r="B100" t="s">
        <v>37</v>
      </c>
      <c r="C100" t="s">
        <v>23</v>
      </c>
      <c r="D100" s="4">
        <v>4949</v>
      </c>
      <c r="E100" s="5">
        <v>189</v>
      </c>
    </row>
    <row r="101" spans="1:5" x14ac:dyDescent="0.3">
      <c r="A101" t="s">
        <v>7</v>
      </c>
      <c r="B101" t="s">
        <v>34</v>
      </c>
      <c r="C101" t="s">
        <v>24</v>
      </c>
      <c r="D101" s="4">
        <v>8862</v>
      </c>
      <c r="E101" s="5">
        <v>189</v>
      </c>
    </row>
    <row r="102" spans="1:5" x14ac:dyDescent="0.3">
      <c r="A102" t="s">
        <v>9</v>
      </c>
      <c r="B102" t="s">
        <v>34</v>
      </c>
      <c r="C102" t="s">
        <v>16</v>
      </c>
      <c r="D102" s="4">
        <v>938</v>
      </c>
      <c r="E102" s="5">
        <v>189</v>
      </c>
    </row>
    <row r="103" spans="1:5" x14ac:dyDescent="0.3">
      <c r="A103" t="s">
        <v>9</v>
      </c>
      <c r="B103" t="s">
        <v>36</v>
      </c>
      <c r="C103" t="s">
        <v>32</v>
      </c>
      <c r="D103" s="4">
        <v>2954</v>
      </c>
      <c r="E103" s="5">
        <v>189</v>
      </c>
    </row>
    <row r="104" spans="1:5" x14ac:dyDescent="0.3">
      <c r="A104" t="s">
        <v>41</v>
      </c>
      <c r="B104" t="s">
        <v>35</v>
      </c>
      <c r="C104" t="s">
        <v>15</v>
      </c>
      <c r="D104" s="4">
        <v>2114</v>
      </c>
      <c r="E104" s="5">
        <v>186</v>
      </c>
    </row>
    <row r="105" spans="1:5" x14ac:dyDescent="0.3">
      <c r="A105" t="s">
        <v>8</v>
      </c>
      <c r="B105" t="s">
        <v>39</v>
      </c>
      <c r="C105" t="s">
        <v>30</v>
      </c>
      <c r="D105" s="4">
        <v>7021</v>
      </c>
      <c r="E105" s="5">
        <v>183</v>
      </c>
    </row>
    <row r="106" spans="1:5" x14ac:dyDescent="0.3">
      <c r="A106" t="s">
        <v>2</v>
      </c>
      <c r="B106" t="s">
        <v>38</v>
      </c>
      <c r="C106" t="s">
        <v>28</v>
      </c>
      <c r="D106" s="4">
        <v>6580</v>
      </c>
      <c r="E106" s="5">
        <v>183</v>
      </c>
    </row>
    <row r="107" spans="1:5" x14ac:dyDescent="0.3">
      <c r="A107" t="s">
        <v>7</v>
      </c>
      <c r="B107" t="s">
        <v>36</v>
      </c>
      <c r="C107" t="s">
        <v>18</v>
      </c>
      <c r="D107" s="4">
        <v>2646</v>
      </c>
      <c r="E107" s="5">
        <v>177</v>
      </c>
    </row>
    <row r="108" spans="1:5" x14ac:dyDescent="0.3">
      <c r="A108" t="s">
        <v>41</v>
      </c>
      <c r="B108" t="s">
        <v>37</v>
      </c>
      <c r="C108" t="s">
        <v>26</v>
      </c>
      <c r="D108" s="4">
        <v>2324</v>
      </c>
      <c r="E108" s="5">
        <v>177</v>
      </c>
    </row>
    <row r="109" spans="1:5" x14ac:dyDescent="0.3">
      <c r="A109" t="s">
        <v>6</v>
      </c>
      <c r="B109" t="s">
        <v>35</v>
      </c>
      <c r="C109" t="s">
        <v>27</v>
      </c>
      <c r="D109" s="4">
        <v>3864</v>
      </c>
      <c r="E109" s="5">
        <v>177</v>
      </c>
    </row>
    <row r="110" spans="1:5" x14ac:dyDescent="0.3">
      <c r="A110" t="s">
        <v>41</v>
      </c>
      <c r="B110" t="s">
        <v>34</v>
      </c>
      <c r="C110" t="s">
        <v>33</v>
      </c>
      <c r="D110" s="4">
        <v>7847</v>
      </c>
      <c r="E110" s="5">
        <v>174</v>
      </c>
    </row>
    <row r="111" spans="1:5" x14ac:dyDescent="0.3">
      <c r="A111" t="s">
        <v>9</v>
      </c>
      <c r="B111" t="s">
        <v>34</v>
      </c>
      <c r="C111" t="s">
        <v>17</v>
      </c>
      <c r="D111" s="4">
        <v>707</v>
      </c>
      <c r="E111" s="5">
        <v>174</v>
      </c>
    </row>
    <row r="112" spans="1:5" x14ac:dyDescent="0.3">
      <c r="A112" t="s">
        <v>40</v>
      </c>
      <c r="B112" t="s">
        <v>35</v>
      </c>
      <c r="C112" t="s">
        <v>16</v>
      </c>
      <c r="D112" s="4">
        <v>4725</v>
      </c>
      <c r="E112" s="5">
        <v>174</v>
      </c>
    </row>
    <row r="113" spans="1:5" x14ac:dyDescent="0.3">
      <c r="A113" t="s">
        <v>41</v>
      </c>
      <c r="B113" t="s">
        <v>36</v>
      </c>
      <c r="C113" t="s">
        <v>30</v>
      </c>
      <c r="D113" s="4">
        <v>6118</v>
      </c>
      <c r="E113" s="5">
        <v>174</v>
      </c>
    </row>
    <row r="114" spans="1:5" x14ac:dyDescent="0.3">
      <c r="A114" t="s">
        <v>3</v>
      </c>
      <c r="B114" t="s">
        <v>39</v>
      </c>
      <c r="C114" t="s">
        <v>26</v>
      </c>
      <c r="D114" s="4">
        <v>4956</v>
      </c>
      <c r="E114" s="5">
        <v>171</v>
      </c>
    </row>
    <row r="115" spans="1:5" x14ac:dyDescent="0.3">
      <c r="A115" t="s">
        <v>5</v>
      </c>
      <c r="B115" t="s">
        <v>39</v>
      </c>
      <c r="C115" t="s">
        <v>24</v>
      </c>
      <c r="D115" s="4">
        <v>4018</v>
      </c>
      <c r="E115" s="5">
        <v>171</v>
      </c>
    </row>
    <row r="116" spans="1:5" x14ac:dyDescent="0.3">
      <c r="A116" t="s">
        <v>3</v>
      </c>
      <c r="B116" t="s">
        <v>39</v>
      </c>
      <c r="C116" t="s">
        <v>16</v>
      </c>
      <c r="D116" s="4">
        <v>21</v>
      </c>
      <c r="E116" s="5">
        <v>168</v>
      </c>
    </row>
    <row r="117" spans="1:5" x14ac:dyDescent="0.3">
      <c r="A117" t="s">
        <v>8</v>
      </c>
      <c r="B117" t="s">
        <v>35</v>
      </c>
      <c r="C117" t="s">
        <v>29</v>
      </c>
      <c r="D117" s="4">
        <v>2023</v>
      </c>
      <c r="E117" s="5">
        <v>168</v>
      </c>
    </row>
    <row r="118" spans="1:5" x14ac:dyDescent="0.3">
      <c r="A118" t="s">
        <v>5</v>
      </c>
      <c r="B118" t="s">
        <v>38</v>
      </c>
      <c r="C118" t="s">
        <v>19</v>
      </c>
      <c r="D118" s="4">
        <v>5474</v>
      </c>
      <c r="E118" s="5">
        <v>168</v>
      </c>
    </row>
    <row r="119" spans="1:5" x14ac:dyDescent="0.3">
      <c r="A119" t="s">
        <v>3</v>
      </c>
      <c r="B119" t="s">
        <v>36</v>
      </c>
      <c r="C119" t="s">
        <v>23</v>
      </c>
      <c r="D119" s="4">
        <v>3773</v>
      </c>
      <c r="E119" s="5">
        <v>165</v>
      </c>
    </row>
    <row r="120" spans="1:5" x14ac:dyDescent="0.3">
      <c r="A120" t="s">
        <v>2</v>
      </c>
      <c r="B120" t="s">
        <v>39</v>
      </c>
      <c r="C120" t="s">
        <v>20</v>
      </c>
      <c r="D120" s="4">
        <v>9443</v>
      </c>
      <c r="E120" s="5">
        <v>162</v>
      </c>
    </row>
    <row r="121" spans="1:5" x14ac:dyDescent="0.3">
      <c r="A121" t="s">
        <v>40</v>
      </c>
      <c r="B121" t="s">
        <v>34</v>
      </c>
      <c r="C121" t="s">
        <v>19</v>
      </c>
      <c r="D121" s="4">
        <v>4018</v>
      </c>
      <c r="E121" s="5">
        <v>162</v>
      </c>
    </row>
    <row r="122" spans="1:5" x14ac:dyDescent="0.3">
      <c r="A122" t="s">
        <v>3</v>
      </c>
      <c r="B122" t="s">
        <v>36</v>
      </c>
      <c r="C122" t="s">
        <v>28</v>
      </c>
      <c r="D122" s="4">
        <v>973</v>
      </c>
      <c r="E122" s="5">
        <v>162</v>
      </c>
    </row>
    <row r="123" spans="1:5" x14ac:dyDescent="0.3">
      <c r="A123" t="s">
        <v>9</v>
      </c>
      <c r="B123" t="s">
        <v>35</v>
      </c>
      <c r="C123" t="s">
        <v>26</v>
      </c>
      <c r="D123" s="4">
        <v>98</v>
      </c>
      <c r="E123" s="5">
        <v>159</v>
      </c>
    </row>
    <row r="124" spans="1:5" x14ac:dyDescent="0.3">
      <c r="A124" t="s">
        <v>40</v>
      </c>
      <c r="B124" t="s">
        <v>34</v>
      </c>
      <c r="C124" t="s">
        <v>33</v>
      </c>
      <c r="D124" s="4">
        <v>3794</v>
      </c>
      <c r="E124" s="5">
        <v>159</v>
      </c>
    </row>
    <row r="125" spans="1:5" x14ac:dyDescent="0.3">
      <c r="A125" t="s">
        <v>40</v>
      </c>
      <c r="B125" t="s">
        <v>34</v>
      </c>
      <c r="C125" t="s">
        <v>17</v>
      </c>
      <c r="D125" s="4">
        <v>5019</v>
      </c>
      <c r="E125" s="5">
        <v>156</v>
      </c>
    </row>
    <row r="126" spans="1:5" x14ac:dyDescent="0.3">
      <c r="A126" t="s">
        <v>6</v>
      </c>
      <c r="B126" t="s">
        <v>36</v>
      </c>
      <c r="C126" t="s">
        <v>17</v>
      </c>
      <c r="D126" s="4">
        <v>4970</v>
      </c>
      <c r="E126" s="5">
        <v>156</v>
      </c>
    </row>
    <row r="127" spans="1:5" x14ac:dyDescent="0.3">
      <c r="A127" t="s">
        <v>9</v>
      </c>
      <c r="B127" t="s">
        <v>37</v>
      </c>
      <c r="C127" t="s">
        <v>25</v>
      </c>
      <c r="D127" s="4">
        <v>4305</v>
      </c>
      <c r="E127" s="5">
        <v>156</v>
      </c>
    </row>
    <row r="128" spans="1:5" x14ac:dyDescent="0.3">
      <c r="A128" t="s">
        <v>2</v>
      </c>
      <c r="B128" t="s">
        <v>38</v>
      </c>
      <c r="C128" t="s">
        <v>23</v>
      </c>
      <c r="D128" s="4">
        <v>4417</v>
      </c>
      <c r="E128" s="5">
        <v>153</v>
      </c>
    </row>
    <row r="129" spans="1:5" x14ac:dyDescent="0.3">
      <c r="A129" t="s">
        <v>9</v>
      </c>
      <c r="B129" t="s">
        <v>34</v>
      </c>
      <c r="C129" t="s">
        <v>28</v>
      </c>
      <c r="D129" s="4">
        <v>14329</v>
      </c>
      <c r="E129" s="5">
        <v>150</v>
      </c>
    </row>
    <row r="130" spans="1:5" x14ac:dyDescent="0.3">
      <c r="A130" t="s">
        <v>8</v>
      </c>
      <c r="B130" t="s">
        <v>37</v>
      </c>
      <c r="C130" t="s">
        <v>30</v>
      </c>
      <c r="D130" s="4">
        <v>42</v>
      </c>
      <c r="E130" s="5">
        <v>150</v>
      </c>
    </row>
    <row r="131" spans="1:5" x14ac:dyDescent="0.3">
      <c r="A131" t="s">
        <v>6</v>
      </c>
      <c r="B131" t="s">
        <v>34</v>
      </c>
      <c r="C131" t="s">
        <v>17</v>
      </c>
      <c r="D131" s="4">
        <v>3759</v>
      </c>
      <c r="E131" s="5">
        <v>150</v>
      </c>
    </row>
    <row r="132" spans="1:5" x14ac:dyDescent="0.3">
      <c r="A132" t="s">
        <v>8</v>
      </c>
      <c r="B132" t="s">
        <v>36</v>
      </c>
      <c r="C132" t="s">
        <v>23</v>
      </c>
      <c r="D132" s="4">
        <v>5019</v>
      </c>
      <c r="E132" s="5">
        <v>150</v>
      </c>
    </row>
    <row r="133" spans="1:5" x14ac:dyDescent="0.3">
      <c r="A133" t="s">
        <v>9</v>
      </c>
      <c r="B133" t="s">
        <v>35</v>
      </c>
      <c r="C133" t="s">
        <v>4</v>
      </c>
      <c r="D133" s="4">
        <v>959</v>
      </c>
      <c r="E133" s="5">
        <v>147</v>
      </c>
    </row>
    <row r="134" spans="1:5" x14ac:dyDescent="0.3">
      <c r="A134" t="s">
        <v>3</v>
      </c>
      <c r="B134" t="s">
        <v>37</v>
      </c>
      <c r="C134" t="s">
        <v>17</v>
      </c>
      <c r="D134" s="4">
        <v>3983</v>
      </c>
      <c r="E134" s="5">
        <v>144</v>
      </c>
    </row>
    <row r="135" spans="1:5" x14ac:dyDescent="0.3">
      <c r="A135" t="s">
        <v>41</v>
      </c>
      <c r="B135" t="s">
        <v>34</v>
      </c>
      <c r="C135" t="s">
        <v>22</v>
      </c>
      <c r="D135" s="4">
        <v>336</v>
      </c>
      <c r="E135" s="5">
        <v>144</v>
      </c>
    </row>
    <row r="136" spans="1:5" x14ac:dyDescent="0.3">
      <c r="A136" t="s">
        <v>2</v>
      </c>
      <c r="B136" t="s">
        <v>39</v>
      </c>
      <c r="C136" t="s">
        <v>28</v>
      </c>
      <c r="D136" s="4">
        <v>6027</v>
      </c>
      <c r="E136" s="5">
        <v>144</v>
      </c>
    </row>
    <row r="137" spans="1:5" x14ac:dyDescent="0.3">
      <c r="A137" t="s">
        <v>9</v>
      </c>
      <c r="B137" t="s">
        <v>35</v>
      </c>
      <c r="C137" t="s">
        <v>27</v>
      </c>
      <c r="D137" s="4">
        <v>2429</v>
      </c>
      <c r="E137" s="5">
        <v>144</v>
      </c>
    </row>
    <row r="138" spans="1:5" x14ac:dyDescent="0.3">
      <c r="A138" t="s">
        <v>10</v>
      </c>
      <c r="B138" t="s">
        <v>38</v>
      </c>
      <c r="C138" t="s">
        <v>22</v>
      </c>
      <c r="D138" s="4">
        <v>2205</v>
      </c>
      <c r="E138" s="5">
        <v>141</v>
      </c>
    </row>
    <row r="139" spans="1:5" x14ac:dyDescent="0.3">
      <c r="A139" t="s">
        <v>2</v>
      </c>
      <c r="B139" t="s">
        <v>39</v>
      </c>
      <c r="C139" t="s">
        <v>22</v>
      </c>
      <c r="D139" s="4">
        <v>1568</v>
      </c>
      <c r="E139" s="5">
        <v>141</v>
      </c>
    </row>
    <row r="140" spans="1:5" x14ac:dyDescent="0.3">
      <c r="A140" t="s">
        <v>7</v>
      </c>
      <c r="B140" t="s">
        <v>34</v>
      </c>
      <c r="C140" t="s">
        <v>20</v>
      </c>
      <c r="D140" s="4">
        <v>2205</v>
      </c>
      <c r="E140" s="5">
        <v>138</v>
      </c>
    </row>
    <row r="141" spans="1:5" x14ac:dyDescent="0.3">
      <c r="A141" t="s">
        <v>2</v>
      </c>
      <c r="B141" t="s">
        <v>37</v>
      </c>
      <c r="C141" t="s">
        <v>18</v>
      </c>
      <c r="D141" s="4">
        <v>11571</v>
      </c>
      <c r="E141" s="5">
        <v>138</v>
      </c>
    </row>
    <row r="142" spans="1:5" x14ac:dyDescent="0.3">
      <c r="A142" t="s">
        <v>40</v>
      </c>
      <c r="B142" t="s">
        <v>34</v>
      </c>
      <c r="C142" t="s">
        <v>27</v>
      </c>
      <c r="D142" s="4">
        <v>2289</v>
      </c>
      <c r="E142" s="5">
        <v>135</v>
      </c>
    </row>
    <row r="143" spans="1:5" x14ac:dyDescent="0.3">
      <c r="A143" t="s">
        <v>6</v>
      </c>
      <c r="B143" t="s">
        <v>38</v>
      </c>
      <c r="C143" t="s">
        <v>33</v>
      </c>
      <c r="D143" s="4">
        <v>959</v>
      </c>
      <c r="E143" s="5">
        <v>135</v>
      </c>
    </row>
    <row r="144" spans="1:5" x14ac:dyDescent="0.3">
      <c r="A144" t="s">
        <v>40</v>
      </c>
      <c r="B144" t="s">
        <v>39</v>
      </c>
      <c r="C144" t="s">
        <v>29</v>
      </c>
      <c r="D144" s="4">
        <v>0</v>
      </c>
      <c r="E144" s="5">
        <v>135</v>
      </c>
    </row>
    <row r="145" spans="1:5" x14ac:dyDescent="0.3">
      <c r="A145" t="s">
        <v>6</v>
      </c>
      <c r="B145" t="s">
        <v>36</v>
      </c>
      <c r="C145" t="s">
        <v>29</v>
      </c>
      <c r="D145" s="4">
        <v>1400</v>
      </c>
      <c r="E145" s="5">
        <v>135</v>
      </c>
    </row>
    <row r="146" spans="1:5" x14ac:dyDescent="0.3">
      <c r="A146" t="s">
        <v>41</v>
      </c>
      <c r="B146" t="s">
        <v>35</v>
      </c>
      <c r="C146" t="s">
        <v>27</v>
      </c>
      <c r="D146" s="4">
        <v>847</v>
      </c>
      <c r="E146" s="5">
        <v>129</v>
      </c>
    </row>
    <row r="147" spans="1:5" x14ac:dyDescent="0.3">
      <c r="A147" t="s">
        <v>8</v>
      </c>
      <c r="B147" t="s">
        <v>35</v>
      </c>
      <c r="C147" t="s">
        <v>33</v>
      </c>
      <c r="D147" s="4">
        <v>357</v>
      </c>
      <c r="E147" s="5">
        <v>126</v>
      </c>
    </row>
    <row r="148" spans="1:5" x14ac:dyDescent="0.3">
      <c r="A148" t="s">
        <v>40</v>
      </c>
      <c r="B148" t="s">
        <v>35</v>
      </c>
      <c r="C148" t="s">
        <v>29</v>
      </c>
      <c r="D148" s="4">
        <v>1617</v>
      </c>
      <c r="E148" s="5">
        <v>126</v>
      </c>
    </row>
    <row r="149" spans="1:5" x14ac:dyDescent="0.3">
      <c r="A149" t="s">
        <v>41</v>
      </c>
      <c r="B149" t="s">
        <v>34</v>
      </c>
      <c r="C149" t="s">
        <v>23</v>
      </c>
      <c r="D149" s="4">
        <v>4935</v>
      </c>
      <c r="E149" s="5">
        <v>126</v>
      </c>
    </row>
    <row r="150" spans="1:5" x14ac:dyDescent="0.3">
      <c r="A150" t="s">
        <v>10</v>
      </c>
      <c r="B150" t="s">
        <v>38</v>
      </c>
      <c r="C150" t="s">
        <v>4</v>
      </c>
      <c r="D150" s="4">
        <v>6860</v>
      </c>
      <c r="E150" s="5">
        <v>126</v>
      </c>
    </row>
    <row r="151" spans="1:5" x14ac:dyDescent="0.3">
      <c r="A151" t="s">
        <v>2</v>
      </c>
      <c r="B151" t="s">
        <v>39</v>
      </c>
      <c r="C151" t="s">
        <v>33</v>
      </c>
      <c r="D151" s="4">
        <v>4018</v>
      </c>
      <c r="E151" s="5">
        <v>126</v>
      </c>
    </row>
    <row r="152" spans="1:5" x14ac:dyDescent="0.3">
      <c r="A152" t="s">
        <v>10</v>
      </c>
      <c r="B152" t="s">
        <v>38</v>
      </c>
      <c r="C152" t="s">
        <v>13</v>
      </c>
      <c r="D152" s="4">
        <v>63</v>
      </c>
      <c r="E152" s="5">
        <v>123</v>
      </c>
    </row>
    <row r="153" spans="1:5" x14ac:dyDescent="0.3">
      <c r="A153" t="s">
        <v>41</v>
      </c>
      <c r="B153" t="s">
        <v>37</v>
      </c>
      <c r="C153" t="s">
        <v>20</v>
      </c>
      <c r="D153" s="4">
        <v>3388</v>
      </c>
      <c r="E153" s="5">
        <v>123</v>
      </c>
    </row>
    <row r="154" spans="1:5" x14ac:dyDescent="0.3">
      <c r="A154" t="s">
        <v>6</v>
      </c>
      <c r="B154" t="s">
        <v>38</v>
      </c>
      <c r="C154" t="s">
        <v>13</v>
      </c>
      <c r="D154" s="4">
        <v>2317</v>
      </c>
      <c r="E154" s="5">
        <v>123</v>
      </c>
    </row>
    <row r="155" spans="1:5" x14ac:dyDescent="0.3">
      <c r="A155" t="s">
        <v>6</v>
      </c>
      <c r="B155" t="s">
        <v>34</v>
      </c>
      <c r="C155" t="s">
        <v>32</v>
      </c>
      <c r="D155" s="4">
        <v>6734</v>
      </c>
      <c r="E155" s="5">
        <v>123</v>
      </c>
    </row>
    <row r="156" spans="1:5" x14ac:dyDescent="0.3">
      <c r="A156" t="s">
        <v>6</v>
      </c>
      <c r="B156" t="s">
        <v>35</v>
      </c>
      <c r="C156" t="s">
        <v>30</v>
      </c>
      <c r="D156" s="4">
        <v>4781</v>
      </c>
      <c r="E156" s="5">
        <v>123</v>
      </c>
    </row>
    <row r="157" spans="1:5" x14ac:dyDescent="0.3">
      <c r="A157" t="s">
        <v>9</v>
      </c>
      <c r="B157" t="s">
        <v>38</v>
      </c>
      <c r="C157" t="s">
        <v>16</v>
      </c>
      <c r="D157" s="4">
        <v>2646</v>
      </c>
      <c r="E157" s="5">
        <v>120</v>
      </c>
    </row>
    <row r="158" spans="1:5" x14ac:dyDescent="0.3">
      <c r="A158" t="s">
        <v>6</v>
      </c>
      <c r="B158" t="s">
        <v>36</v>
      </c>
      <c r="C158" t="s">
        <v>4</v>
      </c>
      <c r="D158" s="4">
        <v>10073</v>
      </c>
      <c r="E158" s="5">
        <v>120</v>
      </c>
    </row>
    <row r="159" spans="1:5" x14ac:dyDescent="0.3">
      <c r="A159" t="s">
        <v>2</v>
      </c>
      <c r="B159" t="s">
        <v>34</v>
      </c>
      <c r="C159" t="s">
        <v>19</v>
      </c>
      <c r="D159" s="4">
        <v>7511</v>
      </c>
      <c r="E159" s="5">
        <v>120</v>
      </c>
    </row>
    <row r="160" spans="1:5" x14ac:dyDescent="0.3">
      <c r="A160" t="s">
        <v>2</v>
      </c>
      <c r="B160" t="s">
        <v>39</v>
      </c>
      <c r="C160" t="s">
        <v>16</v>
      </c>
      <c r="D160" s="4">
        <v>2016</v>
      </c>
      <c r="E160" s="5">
        <v>117</v>
      </c>
    </row>
    <row r="161" spans="1:5" x14ac:dyDescent="0.3">
      <c r="A161" t="s">
        <v>3</v>
      </c>
      <c r="B161" t="s">
        <v>34</v>
      </c>
      <c r="C161" t="s">
        <v>23</v>
      </c>
      <c r="D161" s="4">
        <v>2212</v>
      </c>
      <c r="E161" s="5">
        <v>117</v>
      </c>
    </row>
    <row r="162" spans="1:5" x14ac:dyDescent="0.3">
      <c r="A162" t="s">
        <v>7</v>
      </c>
      <c r="B162" t="s">
        <v>36</v>
      </c>
      <c r="C162" t="s">
        <v>31</v>
      </c>
      <c r="D162" s="4">
        <v>2149</v>
      </c>
      <c r="E162" s="5">
        <v>117</v>
      </c>
    </row>
    <row r="163" spans="1:5" x14ac:dyDescent="0.3">
      <c r="A163" t="s">
        <v>40</v>
      </c>
      <c r="B163" t="s">
        <v>37</v>
      </c>
      <c r="C163" t="s">
        <v>30</v>
      </c>
      <c r="D163" s="4">
        <v>1624</v>
      </c>
      <c r="E163" s="5">
        <v>114</v>
      </c>
    </row>
    <row r="164" spans="1:5" x14ac:dyDescent="0.3">
      <c r="A164" t="s">
        <v>7</v>
      </c>
      <c r="B164" t="s">
        <v>35</v>
      </c>
      <c r="C164" t="s">
        <v>24</v>
      </c>
      <c r="D164" s="4">
        <v>2793</v>
      </c>
      <c r="E164" s="5">
        <v>114</v>
      </c>
    </row>
    <row r="165" spans="1:5" x14ac:dyDescent="0.3">
      <c r="A165" t="s">
        <v>9</v>
      </c>
      <c r="B165" t="s">
        <v>36</v>
      </c>
      <c r="C165" t="s">
        <v>25</v>
      </c>
      <c r="D165" s="4">
        <v>2142</v>
      </c>
      <c r="E165" s="5">
        <v>114</v>
      </c>
    </row>
    <row r="166" spans="1:5" x14ac:dyDescent="0.3">
      <c r="A166" t="s">
        <v>7</v>
      </c>
      <c r="B166" t="s">
        <v>37</v>
      </c>
      <c r="C166" t="s">
        <v>17</v>
      </c>
      <c r="D166" s="4">
        <v>4487</v>
      </c>
      <c r="E166" s="5">
        <v>111</v>
      </c>
    </row>
    <row r="167" spans="1:5" x14ac:dyDescent="0.3">
      <c r="A167" t="s">
        <v>5</v>
      </c>
      <c r="B167" t="s">
        <v>36</v>
      </c>
      <c r="C167" t="s">
        <v>30</v>
      </c>
      <c r="D167" s="4">
        <v>1526</v>
      </c>
      <c r="E167" s="5">
        <v>105</v>
      </c>
    </row>
    <row r="168" spans="1:5" x14ac:dyDescent="0.3">
      <c r="A168" t="s">
        <v>41</v>
      </c>
      <c r="B168" t="s">
        <v>37</v>
      </c>
      <c r="C168" t="s">
        <v>24</v>
      </c>
      <c r="D168" s="4">
        <v>6398</v>
      </c>
      <c r="E168" s="5">
        <v>102</v>
      </c>
    </row>
    <row r="169" spans="1:5" x14ac:dyDescent="0.3">
      <c r="A169" t="s">
        <v>5</v>
      </c>
      <c r="B169" t="s">
        <v>34</v>
      </c>
      <c r="C169" t="s">
        <v>29</v>
      </c>
      <c r="D169" s="4">
        <v>2891</v>
      </c>
      <c r="E169" s="5">
        <v>102</v>
      </c>
    </row>
    <row r="170" spans="1:5" x14ac:dyDescent="0.3">
      <c r="A170" t="s">
        <v>6</v>
      </c>
      <c r="B170" t="s">
        <v>37</v>
      </c>
      <c r="C170" t="s">
        <v>18</v>
      </c>
      <c r="D170" s="4">
        <v>1505</v>
      </c>
      <c r="E170" s="5">
        <v>102</v>
      </c>
    </row>
    <row r="171" spans="1:5" x14ac:dyDescent="0.3">
      <c r="A171" t="s">
        <v>40</v>
      </c>
      <c r="B171" t="s">
        <v>38</v>
      </c>
      <c r="C171" t="s">
        <v>4</v>
      </c>
      <c r="D171" s="4">
        <v>6125</v>
      </c>
      <c r="E171" s="5">
        <v>102</v>
      </c>
    </row>
    <row r="172" spans="1:5" x14ac:dyDescent="0.3">
      <c r="A172" t="s">
        <v>3</v>
      </c>
      <c r="B172" t="s">
        <v>39</v>
      </c>
      <c r="C172" t="s">
        <v>28</v>
      </c>
      <c r="D172" s="4">
        <v>1652</v>
      </c>
      <c r="E172" s="5">
        <v>102</v>
      </c>
    </row>
    <row r="173" spans="1:5" x14ac:dyDescent="0.3">
      <c r="A173" t="s">
        <v>9</v>
      </c>
      <c r="B173" t="s">
        <v>38</v>
      </c>
      <c r="C173" t="s">
        <v>25</v>
      </c>
      <c r="D173" s="4">
        <v>3850</v>
      </c>
      <c r="E173" s="5">
        <v>102</v>
      </c>
    </row>
    <row r="174" spans="1:5" x14ac:dyDescent="0.3">
      <c r="A174" t="s">
        <v>9</v>
      </c>
      <c r="B174" t="s">
        <v>38</v>
      </c>
      <c r="C174" t="s">
        <v>26</v>
      </c>
      <c r="D174" s="4">
        <v>2436</v>
      </c>
      <c r="E174" s="5">
        <v>99</v>
      </c>
    </row>
    <row r="175" spans="1:5" x14ac:dyDescent="0.3">
      <c r="A175" t="s">
        <v>41</v>
      </c>
      <c r="B175" t="s">
        <v>35</v>
      </c>
      <c r="C175" t="s">
        <v>19</v>
      </c>
      <c r="D175" s="4">
        <v>609</v>
      </c>
      <c r="E175" s="5">
        <v>99</v>
      </c>
    </row>
    <row r="176" spans="1:5" x14ac:dyDescent="0.3">
      <c r="A176" t="s">
        <v>7</v>
      </c>
      <c r="B176" t="s">
        <v>34</v>
      </c>
      <c r="C176" t="s">
        <v>25</v>
      </c>
      <c r="D176" s="4">
        <v>1568</v>
      </c>
      <c r="E176" s="5">
        <v>96</v>
      </c>
    </row>
    <row r="177" spans="1:5" x14ac:dyDescent="0.3">
      <c r="A177" t="s">
        <v>9</v>
      </c>
      <c r="B177" t="s">
        <v>37</v>
      </c>
      <c r="C177" t="s">
        <v>20</v>
      </c>
      <c r="D177" s="4">
        <v>7273</v>
      </c>
      <c r="E177" s="5">
        <v>96</v>
      </c>
    </row>
    <row r="178" spans="1:5" x14ac:dyDescent="0.3">
      <c r="A178" t="s">
        <v>10</v>
      </c>
      <c r="B178" t="s">
        <v>35</v>
      </c>
      <c r="C178" t="s">
        <v>14</v>
      </c>
      <c r="D178" s="4">
        <v>3472</v>
      </c>
      <c r="E178" s="5">
        <v>96</v>
      </c>
    </row>
    <row r="179" spans="1:5" x14ac:dyDescent="0.3">
      <c r="A179" t="s">
        <v>9</v>
      </c>
      <c r="B179" t="s">
        <v>37</v>
      </c>
      <c r="C179" t="s">
        <v>23</v>
      </c>
      <c r="D179" s="4">
        <v>2737</v>
      </c>
      <c r="E179" s="5">
        <v>93</v>
      </c>
    </row>
    <row r="180" spans="1:5" x14ac:dyDescent="0.3">
      <c r="A180" t="s">
        <v>10</v>
      </c>
      <c r="B180" t="s">
        <v>34</v>
      </c>
      <c r="C180" t="s">
        <v>25</v>
      </c>
      <c r="D180" s="4">
        <v>1428</v>
      </c>
      <c r="E180" s="5">
        <v>93</v>
      </c>
    </row>
    <row r="181" spans="1:5" x14ac:dyDescent="0.3">
      <c r="A181" t="s">
        <v>5</v>
      </c>
      <c r="B181" t="s">
        <v>34</v>
      </c>
      <c r="C181" t="s">
        <v>33</v>
      </c>
      <c r="D181" s="4">
        <v>1652</v>
      </c>
      <c r="E181" s="5">
        <v>93</v>
      </c>
    </row>
    <row r="182" spans="1:5" x14ac:dyDescent="0.3">
      <c r="A182" t="s">
        <v>40</v>
      </c>
      <c r="B182" t="s">
        <v>37</v>
      </c>
      <c r="C182" t="s">
        <v>27</v>
      </c>
      <c r="D182" s="4">
        <v>6132</v>
      </c>
      <c r="E182" s="5">
        <v>93</v>
      </c>
    </row>
    <row r="183" spans="1:5" x14ac:dyDescent="0.3">
      <c r="A183" t="s">
        <v>3</v>
      </c>
      <c r="B183" t="s">
        <v>34</v>
      </c>
      <c r="C183" t="s">
        <v>17</v>
      </c>
      <c r="D183" s="4">
        <v>2919</v>
      </c>
      <c r="E183" s="5">
        <v>93</v>
      </c>
    </row>
    <row r="184" spans="1:5" x14ac:dyDescent="0.3">
      <c r="A184" t="s">
        <v>9</v>
      </c>
      <c r="B184" t="s">
        <v>34</v>
      </c>
      <c r="C184" t="s">
        <v>23</v>
      </c>
      <c r="D184" s="4">
        <v>8155</v>
      </c>
      <c r="E184" s="5">
        <v>90</v>
      </c>
    </row>
    <row r="185" spans="1:5" x14ac:dyDescent="0.3">
      <c r="A185" t="s">
        <v>40</v>
      </c>
      <c r="B185" t="s">
        <v>36</v>
      </c>
      <c r="C185" t="s">
        <v>33</v>
      </c>
      <c r="D185" s="4">
        <v>9772</v>
      </c>
      <c r="E185" s="5">
        <v>90</v>
      </c>
    </row>
    <row r="186" spans="1:5" x14ac:dyDescent="0.3">
      <c r="A186" t="s">
        <v>40</v>
      </c>
      <c r="B186" t="s">
        <v>38</v>
      </c>
      <c r="C186" t="s">
        <v>25</v>
      </c>
      <c r="D186" s="4">
        <v>2541</v>
      </c>
      <c r="E186" s="5">
        <v>90</v>
      </c>
    </row>
    <row r="187" spans="1:5" x14ac:dyDescent="0.3">
      <c r="A187" t="s">
        <v>6</v>
      </c>
      <c r="B187" t="s">
        <v>37</v>
      </c>
      <c r="C187" t="s">
        <v>31</v>
      </c>
      <c r="D187" s="4">
        <v>7693</v>
      </c>
      <c r="E187" s="5">
        <v>87</v>
      </c>
    </row>
    <row r="188" spans="1:5" x14ac:dyDescent="0.3">
      <c r="A188" t="s">
        <v>7</v>
      </c>
      <c r="B188" t="s">
        <v>36</v>
      </c>
      <c r="C188" t="s">
        <v>32</v>
      </c>
      <c r="D188" s="4">
        <v>280</v>
      </c>
      <c r="E188" s="5">
        <v>87</v>
      </c>
    </row>
    <row r="189" spans="1:5" x14ac:dyDescent="0.3">
      <c r="A189" t="s">
        <v>40</v>
      </c>
      <c r="B189" t="s">
        <v>38</v>
      </c>
      <c r="C189" t="s">
        <v>26</v>
      </c>
      <c r="D189" s="4">
        <v>609</v>
      </c>
      <c r="E189" s="5">
        <v>87</v>
      </c>
    </row>
    <row r="190" spans="1:5" x14ac:dyDescent="0.3">
      <c r="A190" t="s">
        <v>9</v>
      </c>
      <c r="B190" t="s">
        <v>38</v>
      </c>
      <c r="C190" t="s">
        <v>33</v>
      </c>
      <c r="D190" s="4">
        <v>9506</v>
      </c>
      <c r="E190" s="5">
        <v>87</v>
      </c>
    </row>
    <row r="191" spans="1:5" x14ac:dyDescent="0.3">
      <c r="A191" t="s">
        <v>10</v>
      </c>
      <c r="B191" t="s">
        <v>34</v>
      </c>
      <c r="C191" t="s">
        <v>17</v>
      </c>
      <c r="D191" s="4">
        <v>700</v>
      </c>
      <c r="E191" s="5">
        <v>87</v>
      </c>
    </row>
    <row r="192" spans="1:5" x14ac:dyDescent="0.3">
      <c r="A192" t="s">
        <v>8</v>
      </c>
      <c r="B192" t="s">
        <v>37</v>
      </c>
      <c r="C192" t="s">
        <v>21</v>
      </c>
      <c r="D192" s="4">
        <v>434</v>
      </c>
      <c r="E192" s="5">
        <v>87</v>
      </c>
    </row>
    <row r="193" spans="1:5" x14ac:dyDescent="0.3">
      <c r="A193" t="s">
        <v>8</v>
      </c>
      <c r="B193" t="s">
        <v>38</v>
      </c>
      <c r="C193" t="s">
        <v>22</v>
      </c>
      <c r="D193" s="4">
        <v>168</v>
      </c>
      <c r="E193" s="5">
        <v>84</v>
      </c>
    </row>
    <row r="194" spans="1:5" x14ac:dyDescent="0.3">
      <c r="A194" t="s">
        <v>41</v>
      </c>
      <c r="B194" t="s">
        <v>36</v>
      </c>
      <c r="C194" t="s">
        <v>32</v>
      </c>
      <c r="D194" s="4">
        <v>10304</v>
      </c>
      <c r="E194" s="5">
        <v>84</v>
      </c>
    </row>
    <row r="195" spans="1:5" x14ac:dyDescent="0.3">
      <c r="A195" t="s">
        <v>5</v>
      </c>
      <c r="B195" t="s">
        <v>35</v>
      </c>
      <c r="C195" t="s">
        <v>22</v>
      </c>
      <c r="D195" s="4">
        <v>490</v>
      </c>
      <c r="E195" s="5">
        <v>84</v>
      </c>
    </row>
    <row r="196" spans="1:5" x14ac:dyDescent="0.3">
      <c r="A196" t="s">
        <v>2</v>
      </c>
      <c r="B196" t="s">
        <v>39</v>
      </c>
      <c r="C196" t="s">
        <v>27</v>
      </c>
      <c r="D196" s="4">
        <v>7812</v>
      </c>
      <c r="E196" s="5">
        <v>81</v>
      </c>
    </row>
    <row r="197" spans="1:5" x14ac:dyDescent="0.3">
      <c r="A197" t="s">
        <v>6</v>
      </c>
      <c r="B197" t="s">
        <v>37</v>
      </c>
      <c r="C197" t="s">
        <v>30</v>
      </c>
      <c r="D197" s="4">
        <v>560</v>
      </c>
      <c r="E197" s="5">
        <v>81</v>
      </c>
    </row>
    <row r="198" spans="1:5" x14ac:dyDescent="0.3">
      <c r="A198" t="s">
        <v>8</v>
      </c>
      <c r="B198" t="s">
        <v>35</v>
      </c>
      <c r="C198" t="s">
        <v>30</v>
      </c>
      <c r="D198" s="4">
        <v>3598</v>
      </c>
      <c r="E198" s="5">
        <v>81</v>
      </c>
    </row>
    <row r="199" spans="1:5" x14ac:dyDescent="0.3">
      <c r="A199" t="s">
        <v>5</v>
      </c>
      <c r="B199" t="s">
        <v>39</v>
      </c>
      <c r="C199" t="s">
        <v>22</v>
      </c>
      <c r="D199" s="4">
        <v>6909</v>
      </c>
      <c r="E199" s="5">
        <v>81</v>
      </c>
    </row>
    <row r="200" spans="1:5" x14ac:dyDescent="0.3">
      <c r="A200" t="s">
        <v>3</v>
      </c>
      <c r="B200" t="s">
        <v>35</v>
      </c>
      <c r="C200" t="s">
        <v>23</v>
      </c>
      <c r="D200" s="4">
        <v>2023</v>
      </c>
      <c r="E200" s="5">
        <v>78</v>
      </c>
    </row>
    <row r="201" spans="1:5" x14ac:dyDescent="0.3">
      <c r="A201" t="s">
        <v>8</v>
      </c>
      <c r="B201" t="s">
        <v>38</v>
      </c>
      <c r="C201" t="s">
        <v>21</v>
      </c>
      <c r="D201" s="4">
        <v>6433</v>
      </c>
      <c r="E201" s="5">
        <v>78</v>
      </c>
    </row>
    <row r="202" spans="1:5" x14ac:dyDescent="0.3">
      <c r="A202" t="s">
        <v>7</v>
      </c>
      <c r="B202" t="s">
        <v>38</v>
      </c>
      <c r="C202" t="s">
        <v>14</v>
      </c>
      <c r="D202" s="4">
        <v>1281</v>
      </c>
      <c r="E202" s="5">
        <v>75</v>
      </c>
    </row>
    <row r="203" spans="1:5" x14ac:dyDescent="0.3">
      <c r="A203" t="s">
        <v>7</v>
      </c>
      <c r="B203" t="s">
        <v>34</v>
      </c>
      <c r="C203" t="s">
        <v>32</v>
      </c>
      <c r="D203" s="4">
        <v>3262</v>
      </c>
      <c r="E203" s="5">
        <v>75</v>
      </c>
    </row>
    <row r="204" spans="1:5" x14ac:dyDescent="0.3">
      <c r="A204" t="s">
        <v>6</v>
      </c>
      <c r="B204" t="s">
        <v>34</v>
      </c>
      <c r="C204" t="s">
        <v>29</v>
      </c>
      <c r="D204" s="4">
        <v>3339</v>
      </c>
      <c r="E204" s="5">
        <v>75</v>
      </c>
    </row>
    <row r="205" spans="1:5" x14ac:dyDescent="0.3">
      <c r="A205" t="s">
        <v>2</v>
      </c>
      <c r="B205" t="s">
        <v>36</v>
      </c>
      <c r="C205" t="s">
        <v>29</v>
      </c>
      <c r="D205" s="4">
        <v>8211</v>
      </c>
      <c r="E205" s="5">
        <v>75</v>
      </c>
    </row>
    <row r="206" spans="1:5" x14ac:dyDescent="0.3">
      <c r="A206" t="s">
        <v>6</v>
      </c>
      <c r="B206" t="s">
        <v>38</v>
      </c>
      <c r="C206" t="s">
        <v>25</v>
      </c>
      <c r="D206" s="4">
        <v>469</v>
      </c>
      <c r="E206" s="5">
        <v>75</v>
      </c>
    </row>
    <row r="207" spans="1:5" x14ac:dyDescent="0.3">
      <c r="A207" t="s">
        <v>5</v>
      </c>
      <c r="B207" t="s">
        <v>37</v>
      </c>
      <c r="C207" t="s">
        <v>22</v>
      </c>
      <c r="D207" s="4">
        <v>518</v>
      </c>
      <c r="E207" s="5">
        <v>75</v>
      </c>
    </row>
    <row r="208" spans="1:5" x14ac:dyDescent="0.3">
      <c r="A208" t="s">
        <v>40</v>
      </c>
      <c r="B208" t="s">
        <v>34</v>
      </c>
      <c r="C208" t="s">
        <v>23</v>
      </c>
      <c r="D208" s="4">
        <v>2779</v>
      </c>
      <c r="E208" s="5">
        <v>75</v>
      </c>
    </row>
    <row r="209" spans="1:5" x14ac:dyDescent="0.3">
      <c r="A209" t="s">
        <v>6</v>
      </c>
      <c r="B209" t="s">
        <v>34</v>
      </c>
      <c r="C209" t="s">
        <v>16</v>
      </c>
      <c r="D209" s="4">
        <v>2219</v>
      </c>
      <c r="E209" s="5">
        <v>75</v>
      </c>
    </row>
    <row r="210" spans="1:5" x14ac:dyDescent="0.3">
      <c r="A210" t="s">
        <v>10</v>
      </c>
      <c r="B210" t="s">
        <v>36</v>
      </c>
      <c r="C210" t="s">
        <v>13</v>
      </c>
      <c r="D210" s="4">
        <v>945</v>
      </c>
      <c r="E210" s="5">
        <v>75</v>
      </c>
    </row>
    <row r="211" spans="1:5" x14ac:dyDescent="0.3">
      <c r="A211" t="s">
        <v>41</v>
      </c>
      <c r="B211" t="s">
        <v>39</v>
      </c>
      <c r="C211" t="s">
        <v>14</v>
      </c>
      <c r="D211" s="4">
        <v>3976</v>
      </c>
      <c r="E211" s="5">
        <v>72</v>
      </c>
    </row>
    <row r="212" spans="1:5" x14ac:dyDescent="0.3">
      <c r="A212" t="s">
        <v>10</v>
      </c>
      <c r="B212" t="s">
        <v>36</v>
      </c>
      <c r="C212" t="s">
        <v>27</v>
      </c>
      <c r="D212" s="4">
        <v>1407</v>
      </c>
      <c r="E212" s="5">
        <v>72</v>
      </c>
    </row>
    <row r="213" spans="1:5" x14ac:dyDescent="0.3">
      <c r="A213" t="s">
        <v>9</v>
      </c>
      <c r="B213" t="s">
        <v>39</v>
      </c>
      <c r="C213" t="s">
        <v>25</v>
      </c>
      <c r="D213" s="4">
        <v>3192</v>
      </c>
      <c r="E213" s="5">
        <v>72</v>
      </c>
    </row>
    <row r="214" spans="1:5" x14ac:dyDescent="0.3">
      <c r="A214" t="s">
        <v>40</v>
      </c>
      <c r="B214" t="s">
        <v>37</v>
      </c>
      <c r="C214" t="s">
        <v>29</v>
      </c>
      <c r="D214" s="4">
        <v>9002</v>
      </c>
      <c r="E214" s="5">
        <v>72</v>
      </c>
    </row>
    <row r="215" spans="1:5" x14ac:dyDescent="0.3">
      <c r="A215" t="s">
        <v>41</v>
      </c>
      <c r="B215" t="s">
        <v>35</v>
      </c>
      <c r="C215" t="s">
        <v>13</v>
      </c>
      <c r="D215" s="4">
        <v>4760</v>
      </c>
      <c r="E215" s="5">
        <v>69</v>
      </c>
    </row>
    <row r="216" spans="1:5" x14ac:dyDescent="0.3">
      <c r="A216" t="s">
        <v>3</v>
      </c>
      <c r="B216" t="s">
        <v>35</v>
      </c>
      <c r="C216" t="s">
        <v>29</v>
      </c>
      <c r="D216" s="4">
        <v>2114</v>
      </c>
      <c r="E216" s="5">
        <v>66</v>
      </c>
    </row>
    <row r="217" spans="1:5" x14ac:dyDescent="0.3">
      <c r="A217" t="s">
        <v>6</v>
      </c>
      <c r="B217" t="s">
        <v>36</v>
      </c>
      <c r="C217" t="s">
        <v>21</v>
      </c>
      <c r="D217" s="4">
        <v>497</v>
      </c>
      <c r="E217" s="5">
        <v>63</v>
      </c>
    </row>
    <row r="218" spans="1:5" x14ac:dyDescent="0.3">
      <c r="A218" t="s">
        <v>7</v>
      </c>
      <c r="B218" t="s">
        <v>35</v>
      </c>
      <c r="C218" t="s">
        <v>14</v>
      </c>
      <c r="D218" s="4">
        <v>4606</v>
      </c>
      <c r="E218" s="5">
        <v>63</v>
      </c>
    </row>
    <row r="219" spans="1:5" x14ac:dyDescent="0.3">
      <c r="A219" t="s">
        <v>5</v>
      </c>
      <c r="B219" t="s">
        <v>36</v>
      </c>
      <c r="C219" t="s">
        <v>13</v>
      </c>
      <c r="D219" s="4">
        <v>6146</v>
      </c>
      <c r="E219" s="5">
        <v>63</v>
      </c>
    </row>
    <row r="220" spans="1:5" x14ac:dyDescent="0.3">
      <c r="A220" t="s">
        <v>6</v>
      </c>
      <c r="B220" t="s">
        <v>39</v>
      </c>
      <c r="C220" t="s">
        <v>30</v>
      </c>
      <c r="D220" s="4">
        <v>1638</v>
      </c>
      <c r="E220" s="5">
        <v>63</v>
      </c>
    </row>
    <row r="221" spans="1:5" x14ac:dyDescent="0.3">
      <c r="A221" t="s">
        <v>8</v>
      </c>
      <c r="B221" t="s">
        <v>38</v>
      </c>
      <c r="C221" t="s">
        <v>27</v>
      </c>
      <c r="D221" s="4">
        <v>2268</v>
      </c>
      <c r="E221" s="5">
        <v>63</v>
      </c>
    </row>
    <row r="222" spans="1:5" x14ac:dyDescent="0.3">
      <c r="A222" t="s">
        <v>9</v>
      </c>
      <c r="B222" t="s">
        <v>38</v>
      </c>
      <c r="C222" t="s">
        <v>24</v>
      </c>
      <c r="D222" s="4">
        <v>4137</v>
      </c>
      <c r="E222" s="5">
        <v>60</v>
      </c>
    </row>
    <row r="223" spans="1:5" x14ac:dyDescent="0.3">
      <c r="A223" t="s">
        <v>9</v>
      </c>
      <c r="B223" t="s">
        <v>36</v>
      </c>
      <c r="C223" t="s">
        <v>30</v>
      </c>
      <c r="D223" s="4">
        <v>9051</v>
      </c>
      <c r="E223" s="5">
        <v>57</v>
      </c>
    </row>
    <row r="224" spans="1:5" x14ac:dyDescent="0.3">
      <c r="A224" t="s">
        <v>6</v>
      </c>
      <c r="B224" t="s">
        <v>38</v>
      </c>
      <c r="C224" t="s">
        <v>31</v>
      </c>
      <c r="D224" s="4">
        <v>2681</v>
      </c>
      <c r="E224" s="5">
        <v>54</v>
      </c>
    </row>
    <row r="225" spans="1:5" x14ac:dyDescent="0.3">
      <c r="A225" t="s">
        <v>2</v>
      </c>
      <c r="B225" t="s">
        <v>34</v>
      </c>
      <c r="C225" t="s">
        <v>13</v>
      </c>
      <c r="D225" s="4">
        <v>252</v>
      </c>
      <c r="E225" s="5">
        <v>54</v>
      </c>
    </row>
    <row r="226" spans="1:5" x14ac:dyDescent="0.3">
      <c r="A226" t="s">
        <v>5</v>
      </c>
      <c r="B226" t="s">
        <v>38</v>
      </c>
      <c r="C226" t="s">
        <v>13</v>
      </c>
      <c r="D226" s="4">
        <v>7189</v>
      </c>
      <c r="E226" s="5">
        <v>54</v>
      </c>
    </row>
    <row r="227" spans="1:5" x14ac:dyDescent="0.3">
      <c r="A227" t="s">
        <v>3</v>
      </c>
      <c r="B227" t="s">
        <v>34</v>
      </c>
      <c r="C227" t="s">
        <v>26</v>
      </c>
      <c r="D227" s="4">
        <v>3108</v>
      </c>
      <c r="E227" s="5">
        <v>54</v>
      </c>
    </row>
    <row r="228" spans="1:5" x14ac:dyDescent="0.3">
      <c r="A228" t="s">
        <v>2</v>
      </c>
      <c r="B228" t="s">
        <v>37</v>
      </c>
      <c r="C228" t="s">
        <v>14</v>
      </c>
      <c r="D228" s="4">
        <v>1057</v>
      </c>
      <c r="E228" s="5">
        <v>54</v>
      </c>
    </row>
    <row r="229" spans="1:5" x14ac:dyDescent="0.3">
      <c r="A229" t="s">
        <v>7</v>
      </c>
      <c r="B229" t="s">
        <v>37</v>
      </c>
      <c r="C229" t="s">
        <v>30</v>
      </c>
      <c r="D229" s="4">
        <v>6454</v>
      </c>
      <c r="E229" s="5">
        <v>54</v>
      </c>
    </row>
    <row r="230" spans="1:5" x14ac:dyDescent="0.3">
      <c r="A230" t="s">
        <v>2</v>
      </c>
      <c r="B230" t="s">
        <v>38</v>
      </c>
      <c r="C230" t="s">
        <v>13</v>
      </c>
      <c r="D230" s="4">
        <v>56</v>
      </c>
      <c r="E230" s="5">
        <v>51</v>
      </c>
    </row>
    <row r="231" spans="1:5" x14ac:dyDescent="0.3">
      <c r="A231" t="s">
        <v>5</v>
      </c>
      <c r="B231" t="s">
        <v>39</v>
      </c>
      <c r="C231" t="s">
        <v>26</v>
      </c>
      <c r="D231" s="4">
        <v>5236</v>
      </c>
      <c r="E231" s="5">
        <v>51</v>
      </c>
    </row>
    <row r="232" spans="1:5" x14ac:dyDescent="0.3">
      <c r="A232" t="s">
        <v>40</v>
      </c>
      <c r="B232" t="s">
        <v>38</v>
      </c>
      <c r="C232" t="s">
        <v>24</v>
      </c>
      <c r="D232" s="4">
        <v>623</v>
      </c>
      <c r="E232" s="5">
        <v>51</v>
      </c>
    </row>
    <row r="233" spans="1:5" x14ac:dyDescent="0.3">
      <c r="A233" t="s">
        <v>3</v>
      </c>
      <c r="B233" t="s">
        <v>39</v>
      </c>
      <c r="C233" t="s">
        <v>29</v>
      </c>
      <c r="D233" s="4">
        <v>3640</v>
      </c>
      <c r="E233" s="5">
        <v>51</v>
      </c>
    </row>
    <row r="234" spans="1:5" x14ac:dyDescent="0.3">
      <c r="A234" t="s">
        <v>5</v>
      </c>
      <c r="B234" t="s">
        <v>37</v>
      </c>
      <c r="C234" t="s">
        <v>31</v>
      </c>
      <c r="D234" s="4">
        <v>182</v>
      </c>
      <c r="E234" s="5">
        <v>48</v>
      </c>
    </row>
    <row r="235" spans="1:5" x14ac:dyDescent="0.3">
      <c r="A235" t="s">
        <v>7</v>
      </c>
      <c r="B235" t="s">
        <v>34</v>
      </c>
      <c r="C235" t="s">
        <v>33</v>
      </c>
      <c r="D235" s="4">
        <v>2226</v>
      </c>
      <c r="E235" s="5">
        <v>48</v>
      </c>
    </row>
    <row r="236" spans="1:5" x14ac:dyDescent="0.3">
      <c r="A236" t="s">
        <v>40</v>
      </c>
      <c r="B236" t="s">
        <v>34</v>
      </c>
      <c r="C236" t="s">
        <v>26</v>
      </c>
      <c r="D236" s="4">
        <v>6748</v>
      </c>
      <c r="E236" s="5">
        <v>48</v>
      </c>
    </row>
    <row r="237" spans="1:5" x14ac:dyDescent="0.3">
      <c r="A237" t="s">
        <v>6</v>
      </c>
      <c r="B237" t="s">
        <v>34</v>
      </c>
      <c r="C237" t="s">
        <v>4</v>
      </c>
      <c r="D237" s="4">
        <v>525</v>
      </c>
      <c r="E237" s="5">
        <v>48</v>
      </c>
    </row>
    <row r="238" spans="1:5" x14ac:dyDescent="0.3">
      <c r="A238" t="s">
        <v>7</v>
      </c>
      <c r="B238" t="s">
        <v>37</v>
      </c>
      <c r="C238" t="s">
        <v>33</v>
      </c>
      <c r="D238" s="4">
        <v>6391</v>
      </c>
      <c r="E238" s="5">
        <v>48</v>
      </c>
    </row>
    <row r="239" spans="1:5" x14ac:dyDescent="0.3">
      <c r="A239" t="s">
        <v>2</v>
      </c>
      <c r="B239" t="s">
        <v>36</v>
      </c>
      <c r="C239" t="s">
        <v>17</v>
      </c>
      <c r="D239" s="4">
        <v>189</v>
      </c>
      <c r="E239" s="5">
        <v>48</v>
      </c>
    </row>
    <row r="240" spans="1:5" x14ac:dyDescent="0.3">
      <c r="A240" t="s">
        <v>40</v>
      </c>
      <c r="B240" t="s">
        <v>35</v>
      </c>
      <c r="C240" t="s">
        <v>24</v>
      </c>
      <c r="D240" s="4">
        <v>1638</v>
      </c>
      <c r="E240" s="5">
        <v>48</v>
      </c>
    </row>
    <row r="241" spans="1:5" x14ac:dyDescent="0.3">
      <c r="A241" t="s">
        <v>8</v>
      </c>
      <c r="B241" t="s">
        <v>37</v>
      </c>
      <c r="C241" t="s">
        <v>26</v>
      </c>
      <c r="D241" s="4">
        <v>6279</v>
      </c>
      <c r="E241" s="5">
        <v>45</v>
      </c>
    </row>
    <row r="242" spans="1:5" x14ac:dyDescent="0.3">
      <c r="A242" t="s">
        <v>40</v>
      </c>
      <c r="B242" t="s">
        <v>38</v>
      </c>
      <c r="C242" t="s">
        <v>29</v>
      </c>
      <c r="D242" s="4">
        <v>2541</v>
      </c>
      <c r="E242" s="5">
        <v>45</v>
      </c>
    </row>
    <row r="243" spans="1:5" x14ac:dyDescent="0.3">
      <c r="A243" t="s">
        <v>9</v>
      </c>
      <c r="B243" t="s">
        <v>37</v>
      </c>
      <c r="C243" t="s">
        <v>28</v>
      </c>
      <c r="D243" s="4">
        <v>2919</v>
      </c>
      <c r="E243" s="5">
        <v>45</v>
      </c>
    </row>
    <row r="244" spans="1:5" x14ac:dyDescent="0.3">
      <c r="A244" t="s">
        <v>5</v>
      </c>
      <c r="B244" t="s">
        <v>38</v>
      </c>
      <c r="C244" t="s">
        <v>25</v>
      </c>
      <c r="D244" s="4">
        <v>7483</v>
      </c>
      <c r="E244" s="5">
        <v>45</v>
      </c>
    </row>
    <row r="245" spans="1:5" x14ac:dyDescent="0.3">
      <c r="A245" t="s">
        <v>7</v>
      </c>
      <c r="B245" t="s">
        <v>36</v>
      </c>
      <c r="C245" t="s">
        <v>22</v>
      </c>
      <c r="D245" s="4">
        <v>8435</v>
      </c>
      <c r="E245" s="5">
        <v>42</v>
      </c>
    </row>
    <row r="246" spans="1:5" x14ac:dyDescent="0.3">
      <c r="A246" t="s">
        <v>3</v>
      </c>
      <c r="B246" t="s">
        <v>34</v>
      </c>
      <c r="C246" t="s">
        <v>25</v>
      </c>
      <c r="D246" s="4">
        <v>6300</v>
      </c>
      <c r="E246" s="5">
        <v>42</v>
      </c>
    </row>
    <row r="247" spans="1:5" x14ac:dyDescent="0.3">
      <c r="A247" t="s">
        <v>40</v>
      </c>
      <c r="B247" t="s">
        <v>39</v>
      </c>
      <c r="C247" t="s">
        <v>15</v>
      </c>
      <c r="D247" s="4">
        <v>5775</v>
      </c>
      <c r="E247" s="5">
        <v>42</v>
      </c>
    </row>
    <row r="248" spans="1:5" x14ac:dyDescent="0.3">
      <c r="A248" t="s">
        <v>2</v>
      </c>
      <c r="B248" t="s">
        <v>37</v>
      </c>
      <c r="C248" t="s">
        <v>15</v>
      </c>
      <c r="D248" s="4">
        <v>2863</v>
      </c>
      <c r="E248" s="5">
        <v>42</v>
      </c>
    </row>
    <row r="249" spans="1:5" x14ac:dyDescent="0.3">
      <c r="A249" t="s">
        <v>5</v>
      </c>
      <c r="B249" t="s">
        <v>36</v>
      </c>
      <c r="C249" t="s">
        <v>16</v>
      </c>
      <c r="D249" s="4">
        <v>16184</v>
      </c>
      <c r="E249" s="5">
        <v>39</v>
      </c>
    </row>
    <row r="250" spans="1:5" x14ac:dyDescent="0.3">
      <c r="A250" t="s">
        <v>41</v>
      </c>
      <c r="B250" t="s">
        <v>34</v>
      </c>
      <c r="C250" t="s">
        <v>17</v>
      </c>
      <c r="D250" s="4">
        <v>1463</v>
      </c>
      <c r="E250" s="5">
        <v>39</v>
      </c>
    </row>
    <row r="251" spans="1:5" x14ac:dyDescent="0.3">
      <c r="A251" t="s">
        <v>3</v>
      </c>
      <c r="B251" t="s">
        <v>36</v>
      </c>
      <c r="C251" t="s">
        <v>25</v>
      </c>
      <c r="D251" s="4">
        <v>3339</v>
      </c>
      <c r="E251" s="5">
        <v>39</v>
      </c>
    </row>
    <row r="252" spans="1:5" x14ac:dyDescent="0.3">
      <c r="A252" t="s">
        <v>7</v>
      </c>
      <c r="B252" t="s">
        <v>34</v>
      </c>
      <c r="C252" t="s">
        <v>17</v>
      </c>
      <c r="D252" s="4">
        <v>7777</v>
      </c>
      <c r="E252" s="5">
        <v>39</v>
      </c>
    </row>
    <row r="253" spans="1:5" x14ac:dyDescent="0.3">
      <c r="A253" t="s">
        <v>40</v>
      </c>
      <c r="B253" t="s">
        <v>38</v>
      </c>
      <c r="C253" t="s">
        <v>31</v>
      </c>
      <c r="D253" s="4">
        <v>1988</v>
      </c>
      <c r="E253" s="5">
        <v>39</v>
      </c>
    </row>
    <row r="254" spans="1:5" x14ac:dyDescent="0.3">
      <c r="A254" t="s">
        <v>3</v>
      </c>
      <c r="B254" t="s">
        <v>36</v>
      </c>
      <c r="C254" t="s">
        <v>16</v>
      </c>
      <c r="D254" s="4">
        <v>9198</v>
      </c>
      <c r="E254" s="5">
        <v>36</v>
      </c>
    </row>
    <row r="255" spans="1:5" x14ac:dyDescent="0.3">
      <c r="A255" t="s">
        <v>6</v>
      </c>
      <c r="B255" t="s">
        <v>38</v>
      </c>
      <c r="C255" t="s">
        <v>21</v>
      </c>
      <c r="D255" s="4">
        <v>7322</v>
      </c>
      <c r="E255" s="5">
        <v>36</v>
      </c>
    </row>
    <row r="256" spans="1:5" x14ac:dyDescent="0.3">
      <c r="A256" t="s">
        <v>2</v>
      </c>
      <c r="B256" t="s">
        <v>39</v>
      </c>
      <c r="C256" t="s">
        <v>15</v>
      </c>
      <c r="D256" s="4">
        <v>4802</v>
      </c>
      <c r="E256" s="5">
        <v>36</v>
      </c>
    </row>
    <row r="257" spans="1:5" x14ac:dyDescent="0.3">
      <c r="A257" t="s">
        <v>40</v>
      </c>
      <c r="B257" t="s">
        <v>36</v>
      </c>
      <c r="C257" t="s">
        <v>4</v>
      </c>
      <c r="D257" s="4">
        <v>217</v>
      </c>
      <c r="E257" s="5">
        <v>36</v>
      </c>
    </row>
    <row r="258" spans="1:5" x14ac:dyDescent="0.3">
      <c r="A258" t="s">
        <v>2</v>
      </c>
      <c r="B258" t="s">
        <v>39</v>
      </c>
      <c r="C258" t="s">
        <v>23</v>
      </c>
      <c r="D258" s="4">
        <v>630</v>
      </c>
      <c r="E258" s="5">
        <v>36</v>
      </c>
    </row>
    <row r="259" spans="1:5" x14ac:dyDescent="0.3">
      <c r="A259" t="s">
        <v>10</v>
      </c>
      <c r="B259" t="s">
        <v>37</v>
      </c>
      <c r="C259" t="s">
        <v>23</v>
      </c>
      <c r="D259" s="4">
        <v>4683</v>
      </c>
      <c r="E259" s="5">
        <v>30</v>
      </c>
    </row>
    <row r="260" spans="1:5" x14ac:dyDescent="0.3">
      <c r="A260" t="s">
        <v>40</v>
      </c>
      <c r="B260" t="s">
        <v>36</v>
      </c>
      <c r="C260" t="s">
        <v>25</v>
      </c>
      <c r="D260" s="4">
        <v>5439</v>
      </c>
      <c r="E260" s="5">
        <v>30</v>
      </c>
    </row>
    <row r="261" spans="1:5" x14ac:dyDescent="0.3">
      <c r="A261" t="s">
        <v>8</v>
      </c>
      <c r="B261" t="s">
        <v>37</v>
      </c>
      <c r="C261" t="s">
        <v>15</v>
      </c>
      <c r="D261" s="4">
        <v>9709</v>
      </c>
      <c r="E261" s="5">
        <v>30</v>
      </c>
    </row>
    <row r="262" spans="1:5" x14ac:dyDescent="0.3">
      <c r="A262" t="s">
        <v>10</v>
      </c>
      <c r="B262" t="s">
        <v>39</v>
      </c>
      <c r="C262" t="s">
        <v>33</v>
      </c>
      <c r="D262" s="4">
        <v>12950</v>
      </c>
      <c r="E262" s="5">
        <v>30</v>
      </c>
    </row>
    <row r="263" spans="1:5" x14ac:dyDescent="0.3">
      <c r="A263" t="s">
        <v>6</v>
      </c>
      <c r="B263" t="s">
        <v>36</v>
      </c>
      <c r="C263" t="s">
        <v>13</v>
      </c>
      <c r="D263" s="4">
        <v>4319</v>
      </c>
      <c r="E263" s="5">
        <v>30</v>
      </c>
    </row>
    <row r="264" spans="1:5" x14ac:dyDescent="0.3">
      <c r="A264" t="s">
        <v>40</v>
      </c>
      <c r="B264" t="s">
        <v>39</v>
      </c>
      <c r="C264" t="s">
        <v>27</v>
      </c>
      <c r="D264" s="4">
        <v>6370</v>
      </c>
      <c r="E264" s="5">
        <v>30</v>
      </c>
    </row>
    <row r="265" spans="1:5" x14ac:dyDescent="0.3">
      <c r="A265" t="s">
        <v>6</v>
      </c>
      <c r="B265" t="s">
        <v>39</v>
      </c>
      <c r="C265" t="s">
        <v>17</v>
      </c>
      <c r="D265" s="4">
        <v>6048</v>
      </c>
      <c r="E265" s="5">
        <v>27</v>
      </c>
    </row>
    <row r="266" spans="1:5" x14ac:dyDescent="0.3">
      <c r="A266" t="s">
        <v>9</v>
      </c>
      <c r="B266" t="s">
        <v>34</v>
      </c>
      <c r="C266" t="s">
        <v>21</v>
      </c>
      <c r="D266" s="4">
        <v>6832</v>
      </c>
      <c r="E266" s="5">
        <v>27</v>
      </c>
    </row>
    <row r="267" spans="1:5" x14ac:dyDescent="0.3">
      <c r="A267" t="s">
        <v>7</v>
      </c>
      <c r="B267" t="s">
        <v>35</v>
      </c>
      <c r="C267" t="s">
        <v>16</v>
      </c>
      <c r="D267" s="4">
        <v>2135</v>
      </c>
      <c r="E267" s="5">
        <v>27</v>
      </c>
    </row>
    <row r="268" spans="1:5" x14ac:dyDescent="0.3">
      <c r="A268" t="s">
        <v>8</v>
      </c>
      <c r="B268" t="s">
        <v>39</v>
      </c>
      <c r="C268" t="s">
        <v>26</v>
      </c>
      <c r="D268" s="4">
        <v>1561</v>
      </c>
      <c r="E268" s="5">
        <v>27</v>
      </c>
    </row>
    <row r="269" spans="1:5" x14ac:dyDescent="0.3">
      <c r="A269" t="s">
        <v>10</v>
      </c>
      <c r="B269" t="s">
        <v>37</v>
      </c>
      <c r="C269" t="s">
        <v>28</v>
      </c>
      <c r="D269" s="4">
        <v>3059</v>
      </c>
      <c r="E269" s="5">
        <v>27</v>
      </c>
    </row>
    <row r="270" spans="1:5" x14ac:dyDescent="0.3">
      <c r="A270" t="s">
        <v>8</v>
      </c>
      <c r="B270" t="s">
        <v>39</v>
      </c>
      <c r="C270" t="s">
        <v>18</v>
      </c>
      <c r="D270" s="4">
        <v>9660</v>
      </c>
      <c r="E270" s="5">
        <v>27</v>
      </c>
    </row>
    <row r="271" spans="1:5" x14ac:dyDescent="0.3">
      <c r="A271" t="s">
        <v>7</v>
      </c>
      <c r="B271" t="s">
        <v>34</v>
      </c>
      <c r="C271" t="s">
        <v>15</v>
      </c>
      <c r="D271" s="4">
        <v>3829</v>
      </c>
      <c r="E271" s="5">
        <v>24</v>
      </c>
    </row>
    <row r="272" spans="1:5" x14ac:dyDescent="0.3">
      <c r="A272" t="s">
        <v>10</v>
      </c>
      <c r="B272" t="s">
        <v>34</v>
      </c>
      <c r="C272" t="s">
        <v>22</v>
      </c>
      <c r="D272" s="4">
        <v>4053</v>
      </c>
      <c r="E272" s="5">
        <v>24</v>
      </c>
    </row>
    <row r="273" spans="1:5" x14ac:dyDescent="0.3">
      <c r="A273" t="s">
        <v>5</v>
      </c>
      <c r="B273" t="s">
        <v>34</v>
      </c>
      <c r="C273" t="s">
        <v>27</v>
      </c>
      <c r="D273" s="4">
        <v>6986</v>
      </c>
      <c r="E273" s="5">
        <v>21</v>
      </c>
    </row>
    <row r="274" spans="1:5" x14ac:dyDescent="0.3">
      <c r="A274" t="s">
        <v>5</v>
      </c>
      <c r="B274" t="s">
        <v>38</v>
      </c>
      <c r="C274" t="s">
        <v>32</v>
      </c>
      <c r="D274" s="4">
        <v>5075</v>
      </c>
      <c r="E274" s="5">
        <v>21</v>
      </c>
    </row>
    <row r="275" spans="1:5" x14ac:dyDescent="0.3">
      <c r="A275" t="s">
        <v>40</v>
      </c>
      <c r="B275" t="s">
        <v>37</v>
      </c>
      <c r="C275" t="s">
        <v>19</v>
      </c>
      <c r="D275" s="4">
        <v>7693</v>
      </c>
      <c r="E275" s="5">
        <v>21</v>
      </c>
    </row>
    <row r="276" spans="1:5" x14ac:dyDescent="0.3">
      <c r="A276" t="s">
        <v>2</v>
      </c>
      <c r="B276" t="s">
        <v>36</v>
      </c>
      <c r="C276" t="s">
        <v>16</v>
      </c>
      <c r="D276" s="4">
        <v>11417</v>
      </c>
      <c r="E276" s="5">
        <v>21</v>
      </c>
    </row>
    <row r="277" spans="1:5" x14ac:dyDescent="0.3">
      <c r="A277" t="s">
        <v>7</v>
      </c>
      <c r="B277" t="s">
        <v>35</v>
      </c>
      <c r="C277" t="s">
        <v>27</v>
      </c>
      <c r="D277" s="4">
        <v>2478</v>
      </c>
      <c r="E277" s="5">
        <v>21</v>
      </c>
    </row>
    <row r="278" spans="1:5" x14ac:dyDescent="0.3">
      <c r="A278" t="s">
        <v>41</v>
      </c>
      <c r="B278" t="s">
        <v>38</v>
      </c>
      <c r="C278" t="s">
        <v>25</v>
      </c>
      <c r="D278" s="4">
        <v>154</v>
      </c>
      <c r="E278" s="5">
        <v>21</v>
      </c>
    </row>
    <row r="279" spans="1:5" x14ac:dyDescent="0.3">
      <c r="A279" t="s">
        <v>5</v>
      </c>
      <c r="B279" t="s">
        <v>37</v>
      </c>
      <c r="C279" t="s">
        <v>25</v>
      </c>
      <c r="D279" s="4">
        <v>8813</v>
      </c>
      <c r="E279" s="5">
        <v>21</v>
      </c>
    </row>
    <row r="280" spans="1:5" x14ac:dyDescent="0.3">
      <c r="A280" t="s">
        <v>2</v>
      </c>
      <c r="B280" t="s">
        <v>37</v>
      </c>
      <c r="C280" t="s">
        <v>19</v>
      </c>
      <c r="D280" s="4">
        <v>238</v>
      </c>
      <c r="E280" s="5">
        <v>18</v>
      </c>
    </row>
    <row r="281" spans="1:5" x14ac:dyDescent="0.3">
      <c r="A281" t="s">
        <v>3</v>
      </c>
      <c r="B281" t="s">
        <v>36</v>
      </c>
      <c r="C281" t="s">
        <v>19</v>
      </c>
      <c r="D281" s="4">
        <v>1281</v>
      </c>
      <c r="E281" s="5">
        <v>18</v>
      </c>
    </row>
    <row r="282" spans="1:5" x14ac:dyDescent="0.3">
      <c r="A282" t="s">
        <v>3</v>
      </c>
      <c r="B282" t="s">
        <v>34</v>
      </c>
      <c r="C282" t="s">
        <v>20</v>
      </c>
      <c r="D282" s="4">
        <v>2583</v>
      </c>
      <c r="E282" s="5">
        <v>18</v>
      </c>
    </row>
    <row r="283" spans="1:5" x14ac:dyDescent="0.3">
      <c r="A283" t="s">
        <v>5</v>
      </c>
      <c r="B283" t="s">
        <v>36</v>
      </c>
      <c r="C283" t="s">
        <v>23</v>
      </c>
      <c r="D283" s="4">
        <v>6314</v>
      </c>
      <c r="E283" s="5">
        <v>15</v>
      </c>
    </row>
    <row r="284" spans="1:5" x14ac:dyDescent="0.3">
      <c r="A284" t="s">
        <v>2</v>
      </c>
      <c r="B284" t="s">
        <v>35</v>
      </c>
      <c r="C284" t="s">
        <v>19</v>
      </c>
      <c r="D284" s="4">
        <v>553</v>
      </c>
      <c r="E284" s="5">
        <v>15</v>
      </c>
    </row>
    <row r="285" spans="1:5" x14ac:dyDescent="0.3">
      <c r="A285" t="s">
        <v>6</v>
      </c>
      <c r="B285" t="s">
        <v>34</v>
      </c>
      <c r="C285" t="s">
        <v>15</v>
      </c>
      <c r="D285" s="4">
        <v>1442</v>
      </c>
      <c r="E285" s="5">
        <v>15</v>
      </c>
    </row>
    <row r="286" spans="1:5" x14ac:dyDescent="0.3">
      <c r="A286" t="s">
        <v>5</v>
      </c>
      <c r="B286" t="s">
        <v>35</v>
      </c>
      <c r="C286" t="s">
        <v>18</v>
      </c>
      <c r="D286" s="4">
        <v>2415</v>
      </c>
      <c r="E286" s="5">
        <v>15</v>
      </c>
    </row>
    <row r="287" spans="1:5" x14ac:dyDescent="0.3">
      <c r="A287" t="s">
        <v>5</v>
      </c>
      <c r="B287" t="s">
        <v>37</v>
      </c>
      <c r="C287" t="s">
        <v>14</v>
      </c>
      <c r="D287" s="4">
        <v>4991</v>
      </c>
      <c r="E287" s="5">
        <v>12</v>
      </c>
    </row>
    <row r="288" spans="1:5" x14ac:dyDescent="0.3">
      <c r="A288" t="s">
        <v>40</v>
      </c>
      <c r="B288" t="s">
        <v>39</v>
      </c>
      <c r="C288" t="s">
        <v>22</v>
      </c>
      <c r="D288" s="4">
        <v>5817</v>
      </c>
      <c r="E288" s="5">
        <v>12</v>
      </c>
    </row>
    <row r="289" spans="1:5" x14ac:dyDescent="0.3">
      <c r="A289" t="s">
        <v>6</v>
      </c>
      <c r="B289" t="s">
        <v>36</v>
      </c>
      <c r="C289" t="s">
        <v>32</v>
      </c>
      <c r="D289" s="4">
        <v>6118</v>
      </c>
      <c r="E289" s="5">
        <v>9</v>
      </c>
    </row>
    <row r="290" spans="1:5" x14ac:dyDescent="0.3">
      <c r="A290" t="s">
        <v>9</v>
      </c>
      <c r="B290" t="s">
        <v>38</v>
      </c>
      <c r="C290" t="s">
        <v>17</v>
      </c>
      <c r="D290" s="4">
        <v>2408</v>
      </c>
      <c r="E290" s="5">
        <v>9</v>
      </c>
    </row>
    <row r="291" spans="1:5" x14ac:dyDescent="0.3">
      <c r="A291" t="s">
        <v>41</v>
      </c>
      <c r="B291" t="s">
        <v>37</v>
      </c>
      <c r="C291" t="s">
        <v>21</v>
      </c>
      <c r="D291" s="4">
        <v>2933</v>
      </c>
      <c r="E291" s="5">
        <v>9</v>
      </c>
    </row>
    <row r="292" spans="1:5" x14ac:dyDescent="0.3">
      <c r="A292" t="s">
        <v>5</v>
      </c>
      <c r="B292" t="s">
        <v>35</v>
      </c>
      <c r="C292" t="s">
        <v>4</v>
      </c>
      <c r="D292" s="4">
        <v>2744</v>
      </c>
      <c r="E292" s="5">
        <v>9</v>
      </c>
    </row>
    <row r="293" spans="1:5" x14ac:dyDescent="0.3">
      <c r="A293" t="s">
        <v>10</v>
      </c>
      <c r="B293" t="s">
        <v>34</v>
      </c>
      <c r="C293" t="s">
        <v>26</v>
      </c>
      <c r="D293" s="4">
        <v>4991</v>
      </c>
      <c r="E293" s="5">
        <v>9</v>
      </c>
    </row>
    <row r="294" spans="1:5" x14ac:dyDescent="0.3">
      <c r="A294" t="s">
        <v>6</v>
      </c>
      <c r="B294" t="s">
        <v>38</v>
      </c>
      <c r="C294" t="s">
        <v>16</v>
      </c>
      <c r="D294" s="4">
        <v>938</v>
      </c>
      <c r="E294" s="5">
        <v>6</v>
      </c>
    </row>
    <row r="295" spans="1:5" x14ac:dyDescent="0.3">
      <c r="A295" t="s">
        <v>10</v>
      </c>
      <c r="B295" t="s">
        <v>35</v>
      </c>
      <c r="C295" t="s">
        <v>15</v>
      </c>
      <c r="D295" s="4">
        <v>2562</v>
      </c>
      <c r="E295" s="5">
        <v>6</v>
      </c>
    </row>
    <row r="296" spans="1:5" x14ac:dyDescent="0.3">
      <c r="A296" t="s">
        <v>6</v>
      </c>
      <c r="B296" t="s">
        <v>37</v>
      </c>
      <c r="C296" t="s">
        <v>26</v>
      </c>
      <c r="D296" s="4">
        <v>6818</v>
      </c>
      <c r="E296" s="5">
        <v>6</v>
      </c>
    </row>
    <row r="297" spans="1:5" x14ac:dyDescent="0.3">
      <c r="A297" t="s">
        <v>2</v>
      </c>
      <c r="B297" t="s">
        <v>38</v>
      </c>
      <c r="C297" t="s">
        <v>4</v>
      </c>
      <c r="D297" s="4">
        <v>3549</v>
      </c>
      <c r="E297" s="5">
        <v>3</v>
      </c>
    </row>
    <row r="298" spans="1:5" x14ac:dyDescent="0.3">
      <c r="A298" t="s">
        <v>41</v>
      </c>
      <c r="B298" t="s">
        <v>38</v>
      </c>
      <c r="C298" t="s">
        <v>22</v>
      </c>
      <c r="D298" s="4">
        <v>5915</v>
      </c>
      <c r="E298" s="5">
        <v>3</v>
      </c>
    </row>
    <row r="299" spans="1:5" x14ac:dyDescent="0.3">
      <c r="A299" t="s">
        <v>5</v>
      </c>
      <c r="B299" t="s">
        <v>36</v>
      </c>
      <c r="C299" t="s">
        <v>18</v>
      </c>
      <c r="D299" s="4">
        <v>6111</v>
      </c>
      <c r="E299" s="5">
        <v>3</v>
      </c>
    </row>
    <row r="300" spans="1:5" x14ac:dyDescent="0.3">
      <c r="A300" t="s">
        <v>6</v>
      </c>
      <c r="B300" t="s">
        <v>39</v>
      </c>
      <c r="C300" t="s">
        <v>24</v>
      </c>
      <c r="D300" s="4">
        <v>2989</v>
      </c>
      <c r="E300" s="5">
        <v>3</v>
      </c>
    </row>
    <row r="301" spans="1:5" x14ac:dyDescent="0.3">
      <c r="A301" t="s">
        <v>7</v>
      </c>
      <c r="B301" t="s">
        <v>37</v>
      </c>
      <c r="C301" t="s">
        <v>26</v>
      </c>
      <c r="D301" s="4">
        <v>5306</v>
      </c>
      <c r="E301" s="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532-08E6-40E2-BCE8-0149309D1160}">
  <dimension ref="A3:B8"/>
  <sheetViews>
    <sheetView workbookViewId="0">
      <selection activeCell="O31" sqref="O31"/>
    </sheetView>
  </sheetViews>
  <sheetFormatPr defaultRowHeight="14.4" x14ac:dyDescent="0.3"/>
  <cols>
    <col min="1" max="1" width="17.77734375" bestFit="1" customWidth="1"/>
    <col min="2" max="4" width="11.21875" bestFit="1" customWidth="1"/>
  </cols>
  <sheetData>
    <row r="3" spans="1:2" x14ac:dyDescent="0.3">
      <c r="A3" s="15" t="s">
        <v>71</v>
      </c>
      <c r="B3" t="s">
        <v>74</v>
      </c>
    </row>
    <row r="4" spans="1:2" x14ac:dyDescent="0.3">
      <c r="A4" s="16" t="s">
        <v>15</v>
      </c>
      <c r="B4" s="17">
        <v>44.990867579908674</v>
      </c>
    </row>
    <row r="5" spans="1:2" x14ac:dyDescent="0.3">
      <c r="A5" s="16" t="s">
        <v>33</v>
      </c>
      <c r="B5" s="17">
        <v>37.303128371089535</v>
      </c>
    </row>
    <row r="6" spans="1:2" x14ac:dyDescent="0.3">
      <c r="A6" s="16" t="s">
        <v>24</v>
      </c>
      <c r="B6" s="17">
        <v>33.88697318007663</v>
      </c>
    </row>
    <row r="7" spans="1:2" x14ac:dyDescent="0.3">
      <c r="A7" s="16" t="s">
        <v>26</v>
      </c>
      <c r="B7" s="17">
        <v>32.807189542483663</v>
      </c>
    </row>
    <row r="8" spans="1:2" x14ac:dyDescent="0.3">
      <c r="A8" s="16" t="s">
        <v>22</v>
      </c>
      <c r="B8" s="17">
        <v>32.301656920077974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0F2D3-D5F8-46CF-A426-FEDF541A5325}">
  <dimension ref="A1:X301"/>
  <sheetViews>
    <sheetView topLeftCell="B7" workbookViewId="0">
      <selection activeCell="O14" sqref="O14"/>
    </sheetView>
  </sheetViews>
  <sheetFormatPr defaultRowHeight="14.4" x14ac:dyDescent="0.3"/>
  <sheetData>
    <row r="1" spans="1:24" x14ac:dyDescent="0.3">
      <c r="A1" s="6" t="s">
        <v>11</v>
      </c>
      <c r="B1" s="6" t="s">
        <v>12</v>
      </c>
      <c r="C1" s="6" t="s">
        <v>0</v>
      </c>
      <c r="D1" s="10" t="s">
        <v>1</v>
      </c>
      <c r="E1" s="10" t="s">
        <v>50</v>
      </c>
    </row>
    <row r="2" spans="1:24" x14ac:dyDescent="0.3">
      <c r="A2" t="s">
        <v>10</v>
      </c>
      <c r="B2" t="s">
        <v>38</v>
      </c>
      <c r="C2" t="s">
        <v>14</v>
      </c>
      <c r="D2" s="4">
        <v>5586</v>
      </c>
      <c r="E2" s="5">
        <v>525</v>
      </c>
    </row>
    <row r="3" spans="1:24" x14ac:dyDescent="0.3">
      <c r="A3" t="s">
        <v>2</v>
      </c>
      <c r="B3" t="s">
        <v>36</v>
      </c>
      <c r="C3" t="s">
        <v>27</v>
      </c>
      <c r="D3" s="4">
        <v>798</v>
      </c>
      <c r="E3" s="5">
        <v>519</v>
      </c>
    </row>
    <row r="4" spans="1:24" x14ac:dyDescent="0.3">
      <c r="A4" t="s">
        <v>8</v>
      </c>
      <c r="B4" t="s">
        <v>38</v>
      </c>
      <c r="C4" t="s">
        <v>13</v>
      </c>
      <c r="D4" s="4">
        <v>819</v>
      </c>
      <c r="E4" s="5">
        <v>510</v>
      </c>
    </row>
    <row r="5" spans="1:24" x14ac:dyDescent="0.3">
      <c r="A5" t="s">
        <v>3</v>
      </c>
      <c r="B5" t="s">
        <v>34</v>
      </c>
      <c r="C5" t="s">
        <v>32</v>
      </c>
      <c r="D5" s="4">
        <v>7777</v>
      </c>
      <c r="E5" s="5">
        <v>504</v>
      </c>
    </row>
    <row r="6" spans="1:24" x14ac:dyDescent="0.3">
      <c r="A6" t="s">
        <v>9</v>
      </c>
      <c r="B6" t="s">
        <v>34</v>
      </c>
      <c r="C6" t="s">
        <v>20</v>
      </c>
      <c r="D6" s="4">
        <v>8463</v>
      </c>
      <c r="E6" s="5">
        <v>492</v>
      </c>
    </row>
    <row r="7" spans="1:24" x14ac:dyDescent="0.3">
      <c r="A7" t="s">
        <v>2</v>
      </c>
      <c r="B7" t="s">
        <v>39</v>
      </c>
      <c r="C7" t="s">
        <v>25</v>
      </c>
      <c r="D7" s="4">
        <v>1785</v>
      </c>
      <c r="E7" s="5">
        <v>462</v>
      </c>
    </row>
    <row r="8" spans="1:24" x14ac:dyDescent="0.3">
      <c r="A8" t="s">
        <v>8</v>
      </c>
      <c r="B8" t="s">
        <v>35</v>
      </c>
      <c r="C8" t="s">
        <v>32</v>
      </c>
      <c r="D8" s="4">
        <v>6706</v>
      </c>
      <c r="E8" s="5">
        <v>459</v>
      </c>
    </row>
    <row r="9" spans="1:24" x14ac:dyDescent="0.3">
      <c r="A9" t="s">
        <v>6</v>
      </c>
      <c r="B9" t="s">
        <v>37</v>
      </c>
      <c r="C9" t="s">
        <v>28</v>
      </c>
      <c r="D9" s="4">
        <v>3556</v>
      </c>
      <c r="E9" s="5">
        <v>459</v>
      </c>
    </row>
    <row r="10" spans="1:24" x14ac:dyDescent="0.3">
      <c r="A10" t="s">
        <v>6</v>
      </c>
      <c r="B10" t="s">
        <v>34</v>
      </c>
      <c r="C10" t="s">
        <v>26</v>
      </c>
      <c r="D10" s="4">
        <v>8008</v>
      </c>
      <c r="E10" s="5">
        <v>456</v>
      </c>
      <c r="P10" s="37" t="s">
        <v>95</v>
      </c>
      <c r="Q10" s="37"/>
      <c r="R10" s="37"/>
      <c r="S10" s="37"/>
      <c r="T10" s="37"/>
      <c r="U10" s="37"/>
      <c r="V10" s="37"/>
      <c r="W10" s="37"/>
      <c r="X10" s="37"/>
    </row>
    <row r="11" spans="1:24" x14ac:dyDescent="0.3">
      <c r="A11" t="s">
        <v>40</v>
      </c>
      <c r="B11" t="s">
        <v>35</v>
      </c>
      <c r="C11" t="s">
        <v>30</v>
      </c>
      <c r="D11" s="4">
        <v>2275</v>
      </c>
      <c r="E11" s="5">
        <v>447</v>
      </c>
      <c r="P11" s="37" t="s">
        <v>96</v>
      </c>
      <c r="Q11" s="37"/>
      <c r="R11" s="37"/>
      <c r="S11" s="37"/>
      <c r="T11" s="37"/>
      <c r="U11" s="37"/>
    </row>
    <row r="12" spans="1:24" x14ac:dyDescent="0.3">
      <c r="A12" t="s">
        <v>40</v>
      </c>
      <c r="B12" t="s">
        <v>35</v>
      </c>
      <c r="C12" t="s">
        <v>33</v>
      </c>
      <c r="D12" s="4">
        <v>8869</v>
      </c>
      <c r="E12" s="5">
        <v>432</v>
      </c>
    </row>
    <row r="13" spans="1:24" x14ac:dyDescent="0.3">
      <c r="A13" t="s">
        <v>6</v>
      </c>
      <c r="B13" t="s">
        <v>39</v>
      </c>
      <c r="C13" t="s">
        <v>25</v>
      </c>
      <c r="D13" s="4">
        <v>2100</v>
      </c>
      <c r="E13" s="5">
        <v>414</v>
      </c>
    </row>
    <row r="14" spans="1:24" x14ac:dyDescent="0.3">
      <c r="A14" t="s">
        <v>6</v>
      </c>
      <c r="B14" t="s">
        <v>37</v>
      </c>
      <c r="C14" t="s">
        <v>16</v>
      </c>
      <c r="D14" s="4">
        <v>1904</v>
      </c>
      <c r="E14" s="5">
        <v>405</v>
      </c>
    </row>
    <row r="15" spans="1:24" x14ac:dyDescent="0.3">
      <c r="A15" t="s">
        <v>6</v>
      </c>
      <c r="B15" t="s">
        <v>35</v>
      </c>
      <c r="C15" t="s">
        <v>4</v>
      </c>
      <c r="D15" s="4">
        <v>1302</v>
      </c>
      <c r="E15" s="5">
        <v>402</v>
      </c>
    </row>
    <row r="16" spans="1:24" x14ac:dyDescent="0.3">
      <c r="A16" t="s">
        <v>6</v>
      </c>
      <c r="B16" t="s">
        <v>39</v>
      </c>
      <c r="C16" t="s">
        <v>29</v>
      </c>
      <c r="D16" s="4">
        <v>3052</v>
      </c>
      <c r="E16" s="5">
        <v>378</v>
      </c>
    </row>
    <row r="17" spans="1:24" x14ac:dyDescent="0.3">
      <c r="A17" t="s">
        <v>40</v>
      </c>
      <c r="B17" t="s">
        <v>35</v>
      </c>
      <c r="C17" t="s">
        <v>22</v>
      </c>
      <c r="D17" s="4">
        <v>6853</v>
      </c>
      <c r="E17" s="5">
        <v>372</v>
      </c>
    </row>
    <row r="18" spans="1:24" x14ac:dyDescent="0.3">
      <c r="A18" t="s">
        <v>7</v>
      </c>
      <c r="B18" t="s">
        <v>34</v>
      </c>
      <c r="C18" t="s">
        <v>14</v>
      </c>
      <c r="D18" s="4">
        <v>1932</v>
      </c>
      <c r="E18" s="5">
        <v>369</v>
      </c>
    </row>
    <row r="19" spans="1:24" x14ac:dyDescent="0.3">
      <c r="A19" t="s">
        <v>6</v>
      </c>
      <c r="B19" t="s">
        <v>34</v>
      </c>
      <c r="C19" t="s">
        <v>30</v>
      </c>
      <c r="D19" s="4">
        <v>3402</v>
      </c>
      <c r="E19" s="5">
        <v>366</v>
      </c>
    </row>
    <row r="20" spans="1:24" x14ac:dyDescent="0.3">
      <c r="A20" t="s">
        <v>3</v>
      </c>
      <c r="B20" t="s">
        <v>37</v>
      </c>
      <c r="C20" t="s">
        <v>4</v>
      </c>
      <c r="D20" s="4">
        <v>938</v>
      </c>
      <c r="E20" s="5">
        <v>366</v>
      </c>
    </row>
    <row r="21" spans="1:24" x14ac:dyDescent="0.3">
      <c r="A21" t="s">
        <v>8</v>
      </c>
      <c r="B21" t="s">
        <v>35</v>
      </c>
      <c r="C21" t="s">
        <v>20</v>
      </c>
      <c r="D21" s="4">
        <v>2702</v>
      </c>
      <c r="E21" s="5">
        <v>363</v>
      </c>
    </row>
    <row r="22" spans="1:24" x14ac:dyDescent="0.3">
      <c r="A22" t="s">
        <v>5</v>
      </c>
      <c r="B22" t="s">
        <v>35</v>
      </c>
      <c r="C22" t="s">
        <v>29</v>
      </c>
      <c r="D22" s="4">
        <v>4480</v>
      </c>
      <c r="E22" s="5">
        <v>357</v>
      </c>
      <c r="P22" s="37" t="s">
        <v>94</v>
      </c>
      <c r="Q22" s="37"/>
      <c r="R22" s="37"/>
      <c r="S22" s="37"/>
      <c r="T22" s="37"/>
      <c r="U22" s="37"/>
      <c r="V22" s="37"/>
      <c r="W22" s="37"/>
      <c r="X22" s="37"/>
    </row>
    <row r="23" spans="1:24" x14ac:dyDescent="0.3">
      <c r="A23" t="s">
        <v>5</v>
      </c>
      <c r="B23" t="s">
        <v>36</v>
      </c>
      <c r="C23" t="s">
        <v>17</v>
      </c>
      <c r="D23" s="4">
        <v>3339</v>
      </c>
      <c r="E23" s="5">
        <v>348</v>
      </c>
    </row>
    <row r="24" spans="1:24" x14ac:dyDescent="0.3">
      <c r="A24" t="s">
        <v>2</v>
      </c>
      <c r="B24" t="s">
        <v>38</v>
      </c>
      <c r="C24" t="s">
        <v>31</v>
      </c>
      <c r="D24" s="4">
        <v>4326</v>
      </c>
      <c r="E24" s="5">
        <v>348</v>
      </c>
    </row>
    <row r="25" spans="1:24" x14ac:dyDescent="0.3">
      <c r="A25" t="s">
        <v>10</v>
      </c>
      <c r="B25" t="s">
        <v>36</v>
      </c>
      <c r="C25" t="s">
        <v>29</v>
      </c>
      <c r="D25" s="4">
        <v>2471</v>
      </c>
      <c r="E25" s="5">
        <v>342</v>
      </c>
    </row>
    <row r="26" spans="1:24" x14ac:dyDescent="0.3">
      <c r="A26" t="s">
        <v>5</v>
      </c>
      <c r="B26" t="s">
        <v>34</v>
      </c>
      <c r="C26" t="s">
        <v>20</v>
      </c>
      <c r="D26" s="4">
        <v>15610</v>
      </c>
      <c r="E26" s="5">
        <v>339</v>
      </c>
    </row>
    <row r="27" spans="1:24" x14ac:dyDescent="0.3">
      <c r="A27" t="s">
        <v>7</v>
      </c>
      <c r="B27" t="s">
        <v>37</v>
      </c>
      <c r="C27" t="s">
        <v>16</v>
      </c>
      <c r="D27" s="4">
        <v>4487</v>
      </c>
      <c r="E27" s="5">
        <v>333</v>
      </c>
    </row>
    <row r="28" spans="1:24" x14ac:dyDescent="0.3">
      <c r="A28" t="s">
        <v>3</v>
      </c>
      <c r="B28" t="s">
        <v>37</v>
      </c>
      <c r="C28" t="s">
        <v>28</v>
      </c>
      <c r="D28" s="4">
        <v>7308</v>
      </c>
      <c r="E28" s="5">
        <v>327</v>
      </c>
    </row>
    <row r="29" spans="1:24" x14ac:dyDescent="0.3">
      <c r="A29" t="s">
        <v>3</v>
      </c>
      <c r="B29" t="s">
        <v>37</v>
      </c>
      <c r="C29" t="s">
        <v>29</v>
      </c>
      <c r="D29" s="4">
        <v>4592</v>
      </c>
      <c r="E29" s="5">
        <v>324</v>
      </c>
    </row>
    <row r="30" spans="1:24" x14ac:dyDescent="0.3">
      <c r="A30" t="s">
        <v>3</v>
      </c>
      <c r="B30" t="s">
        <v>34</v>
      </c>
      <c r="C30" t="s">
        <v>28</v>
      </c>
      <c r="D30" s="4">
        <v>3689</v>
      </c>
      <c r="E30" s="5">
        <v>312</v>
      </c>
    </row>
    <row r="31" spans="1:24" x14ac:dyDescent="0.3">
      <c r="A31" t="s">
        <v>7</v>
      </c>
      <c r="B31" t="s">
        <v>38</v>
      </c>
      <c r="C31" t="s">
        <v>30</v>
      </c>
      <c r="D31" s="4">
        <v>10129</v>
      </c>
      <c r="E31" s="5">
        <v>312</v>
      </c>
    </row>
    <row r="32" spans="1:24" x14ac:dyDescent="0.3">
      <c r="A32" t="s">
        <v>41</v>
      </c>
      <c r="B32" t="s">
        <v>36</v>
      </c>
      <c r="C32" t="s">
        <v>28</v>
      </c>
      <c r="D32" s="4">
        <v>854</v>
      </c>
      <c r="E32" s="5">
        <v>309</v>
      </c>
    </row>
    <row r="33" spans="1:5" x14ac:dyDescent="0.3">
      <c r="A33" t="s">
        <v>3</v>
      </c>
      <c r="B33" t="s">
        <v>35</v>
      </c>
      <c r="C33" t="s">
        <v>33</v>
      </c>
      <c r="D33" s="4">
        <v>819</v>
      </c>
      <c r="E33" s="5">
        <v>306</v>
      </c>
    </row>
    <row r="34" spans="1:5" x14ac:dyDescent="0.3">
      <c r="A34" t="s">
        <v>9</v>
      </c>
      <c r="B34" t="s">
        <v>39</v>
      </c>
      <c r="C34" t="s">
        <v>24</v>
      </c>
      <c r="D34" s="4">
        <v>3920</v>
      </c>
      <c r="E34" s="5">
        <v>306</v>
      </c>
    </row>
    <row r="35" spans="1:5" x14ac:dyDescent="0.3">
      <c r="A35" t="s">
        <v>40</v>
      </c>
      <c r="B35" t="s">
        <v>36</v>
      </c>
      <c r="C35" t="s">
        <v>27</v>
      </c>
      <c r="D35" s="4">
        <v>3164</v>
      </c>
      <c r="E35" s="5">
        <v>306</v>
      </c>
    </row>
    <row r="36" spans="1:5" x14ac:dyDescent="0.3">
      <c r="A36" t="s">
        <v>10</v>
      </c>
      <c r="B36" t="s">
        <v>36</v>
      </c>
      <c r="C36" t="s">
        <v>32</v>
      </c>
      <c r="D36" s="4">
        <v>6657</v>
      </c>
      <c r="E36" s="5">
        <v>303</v>
      </c>
    </row>
    <row r="37" spans="1:5" x14ac:dyDescent="0.3">
      <c r="A37" t="s">
        <v>2</v>
      </c>
      <c r="B37" t="s">
        <v>35</v>
      </c>
      <c r="C37" t="s">
        <v>17</v>
      </c>
      <c r="D37" s="4">
        <v>1589</v>
      </c>
      <c r="E37" s="5">
        <v>303</v>
      </c>
    </row>
    <row r="38" spans="1:5" x14ac:dyDescent="0.3">
      <c r="A38" t="s">
        <v>3</v>
      </c>
      <c r="B38" t="s">
        <v>38</v>
      </c>
      <c r="C38" t="s">
        <v>26</v>
      </c>
      <c r="D38" s="4">
        <v>8841</v>
      </c>
      <c r="E38" s="5">
        <v>303</v>
      </c>
    </row>
    <row r="39" spans="1:5" x14ac:dyDescent="0.3">
      <c r="A39" t="s">
        <v>7</v>
      </c>
      <c r="B39" t="s">
        <v>36</v>
      </c>
      <c r="C39" t="s">
        <v>19</v>
      </c>
      <c r="D39" s="4">
        <v>2870</v>
      </c>
      <c r="E39" s="5">
        <v>300</v>
      </c>
    </row>
    <row r="40" spans="1:5" x14ac:dyDescent="0.3">
      <c r="A40" t="s">
        <v>8</v>
      </c>
      <c r="B40" t="s">
        <v>35</v>
      </c>
      <c r="C40" t="s">
        <v>27</v>
      </c>
      <c r="D40" s="4">
        <v>4753</v>
      </c>
      <c r="E40" s="5">
        <v>300</v>
      </c>
    </row>
    <row r="41" spans="1:5" x14ac:dyDescent="0.3">
      <c r="A41" t="s">
        <v>40</v>
      </c>
      <c r="B41" t="s">
        <v>38</v>
      </c>
      <c r="C41" t="s">
        <v>13</v>
      </c>
      <c r="D41" s="4">
        <v>5670</v>
      </c>
      <c r="E41" s="5">
        <v>297</v>
      </c>
    </row>
    <row r="42" spans="1:5" x14ac:dyDescent="0.3">
      <c r="A42" t="s">
        <v>41</v>
      </c>
      <c r="B42" t="s">
        <v>36</v>
      </c>
      <c r="C42" t="s">
        <v>18</v>
      </c>
      <c r="D42" s="4">
        <v>9632</v>
      </c>
      <c r="E42" s="5">
        <v>288</v>
      </c>
    </row>
    <row r="43" spans="1:5" x14ac:dyDescent="0.3">
      <c r="A43" t="s">
        <v>8</v>
      </c>
      <c r="B43" t="s">
        <v>34</v>
      </c>
      <c r="C43" t="s">
        <v>31</v>
      </c>
      <c r="D43" s="4">
        <v>3507</v>
      </c>
      <c r="E43" s="5">
        <v>288</v>
      </c>
    </row>
    <row r="44" spans="1:5" x14ac:dyDescent="0.3">
      <c r="A44" t="s">
        <v>10</v>
      </c>
      <c r="B44" t="s">
        <v>37</v>
      </c>
      <c r="C44" t="s">
        <v>21</v>
      </c>
      <c r="D44" s="4">
        <v>245</v>
      </c>
      <c r="E44" s="5">
        <v>288</v>
      </c>
    </row>
    <row r="45" spans="1:5" x14ac:dyDescent="0.3">
      <c r="A45" t="s">
        <v>7</v>
      </c>
      <c r="B45" t="s">
        <v>35</v>
      </c>
      <c r="C45" t="s">
        <v>28</v>
      </c>
      <c r="D45" s="4">
        <v>5194</v>
      </c>
      <c r="E45" s="5">
        <v>288</v>
      </c>
    </row>
    <row r="46" spans="1:5" x14ac:dyDescent="0.3">
      <c r="A46" t="s">
        <v>6</v>
      </c>
      <c r="B46" t="s">
        <v>38</v>
      </c>
      <c r="C46" t="s">
        <v>27</v>
      </c>
      <c r="D46" s="4">
        <v>1134</v>
      </c>
      <c r="E46" s="5">
        <v>282</v>
      </c>
    </row>
    <row r="47" spans="1:5" x14ac:dyDescent="0.3">
      <c r="A47" t="s">
        <v>10</v>
      </c>
      <c r="B47" t="s">
        <v>35</v>
      </c>
      <c r="C47" t="s">
        <v>18</v>
      </c>
      <c r="D47" s="4">
        <v>3808</v>
      </c>
      <c r="E47" s="5">
        <v>279</v>
      </c>
    </row>
    <row r="48" spans="1:5" x14ac:dyDescent="0.3">
      <c r="A48" t="s">
        <v>10</v>
      </c>
      <c r="B48" t="s">
        <v>39</v>
      </c>
      <c r="C48" t="s">
        <v>21</v>
      </c>
      <c r="D48" s="4">
        <v>4858</v>
      </c>
      <c r="E48" s="5">
        <v>279</v>
      </c>
    </row>
    <row r="49" spans="1:5" x14ac:dyDescent="0.3">
      <c r="A49" t="s">
        <v>3</v>
      </c>
      <c r="B49" t="s">
        <v>34</v>
      </c>
      <c r="C49" t="s">
        <v>14</v>
      </c>
      <c r="D49" s="4">
        <v>7259</v>
      </c>
      <c r="E49" s="5">
        <v>276</v>
      </c>
    </row>
    <row r="50" spans="1:5" x14ac:dyDescent="0.3">
      <c r="A50" t="s">
        <v>3</v>
      </c>
      <c r="B50" t="s">
        <v>35</v>
      </c>
      <c r="C50" t="s">
        <v>15</v>
      </c>
      <c r="D50" s="4">
        <v>6657</v>
      </c>
      <c r="E50" s="5">
        <v>276</v>
      </c>
    </row>
    <row r="51" spans="1:5" x14ac:dyDescent="0.3">
      <c r="A51" t="s">
        <v>9</v>
      </c>
      <c r="B51" t="s">
        <v>37</v>
      </c>
      <c r="C51" t="s">
        <v>29</v>
      </c>
      <c r="D51" s="4">
        <v>1085</v>
      </c>
      <c r="E51" s="5">
        <v>273</v>
      </c>
    </row>
    <row r="52" spans="1:5" x14ac:dyDescent="0.3">
      <c r="A52" t="s">
        <v>7</v>
      </c>
      <c r="B52" t="s">
        <v>38</v>
      </c>
      <c r="C52" t="s">
        <v>18</v>
      </c>
      <c r="D52" s="4">
        <v>1778</v>
      </c>
      <c r="E52" s="5">
        <v>270</v>
      </c>
    </row>
    <row r="53" spans="1:5" x14ac:dyDescent="0.3">
      <c r="A53" t="s">
        <v>6</v>
      </c>
      <c r="B53" t="s">
        <v>35</v>
      </c>
      <c r="C53" t="s">
        <v>20</v>
      </c>
      <c r="D53" s="4">
        <v>1071</v>
      </c>
      <c r="E53" s="5">
        <v>270</v>
      </c>
    </row>
    <row r="54" spans="1:5" x14ac:dyDescent="0.3">
      <c r="A54" t="s">
        <v>10</v>
      </c>
      <c r="B54" t="s">
        <v>36</v>
      </c>
      <c r="C54" t="s">
        <v>23</v>
      </c>
      <c r="D54" s="4">
        <v>2317</v>
      </c>
      <c r="E54" s="5">
        <v>261</v>
      </c>
    </row>
    <row r="55" spans="1:5" x14ac:dyDescent="0.3">
      <c r="A55" t="s">
        <v>7</v>
      </c>
      <c r="B55" t="s">
        <v>38</v>
      </c>
      <c r="C55" t="s">
        <v>28</v>
      </c>
      <c r="D55" s="4">
        <v>5677</v>
      </c>
      <c r="E55" s="5">
        <v>258</v>
      </c>
    </row>
    <row r="56" spans="1:5" x14ac:dyDescent="0.3">
      <c r="A56" t="s">
        <v>3</v>
      </c>
      <c r="B56" t="s">
        <v>35</v>
      </c>
      <c r="C56" t="s">
        <v>14</v>
      </c>
      <c r="D56" s="4">
        <v>2415</v>
      </c>
      <c r="E56" s="5">
        <v>255</v>
      </c>
    </row>
    <row r="57" spans="1:5" x14ac:dyDescent="0.3">
      <c r="A57" t="s">
        <v>7</v>
      </c>
      <c r="B57" t="s">
        <v>35</v>
      </c>
      <c r="C57" t="s">
        <v>30</v>
      </c>
      <c r="D57" s="4">
        <v>6755</v>
      </c>
      <c r="E57" s="5">
        <v>252</v>
      </c>
    </row>
    <row r="58" spans="1:5" x14ac:dyDescent="0.3">
      <c r="A58" t="s">
        <v>7</v>
      </c>
      <c r="B58" t="s">
        <v>36</v>
      </c>
      <c r="C58" t="s">
        <v>29</v>
      </c>
      <c r="D58" s="4">
        <v>5551</v>
      </c>
      <c r="E58" s="5">
        <v>252</v>
      </c>
    </row>
    <row r="59" spans="1:5" x14ac:dyDescent="0.3">
      <c r="A59" t="s">
        <v>5</v>
      </c>
      <c r="B59" t="s">
        <v>39</v>
      </c>
      <c r="C59" t="s">
        <v>18</v>
      </c>
      <c r="D59" s="4">
        <v>385</v>
      </c>
      <c r="E59" s="5">
        <v>249</v>
      </c>
    </row>
    <row r="60" spans="1:5" x14ac:dyDescent="0.3">
      <c r="A60" t="s">
        <v>7</v>
      </c>
      <c r="B60" t="s">
        <v>39</v>
      </c>
      <c r="C60" t="s">
        <v>17</v>
      </c>
      <c r="D60" s="4">
        <v>4438</v>
      </c>
      <c r="E60" s="5">
        <v>246</v>
      </c>
    </row>
    <row r="61" spans="1:5" x14ac:dyDescent="0.3">
      <c r="A61" t="s">
        <v>9</v>
      </c>
      <c r="B61" t="s">
        <v>37</v>
      </c>
      <c r="C61" t="s">
        <v>26</v>
      </c>
      <c r="D61" s="4">
        <v>2856</v>
      </c>
      <c r="E61" s="5">
        <v>246</v>
      </c>
    </row>
    <row r="62" spans="1:5" x14ac:dyDescent="0.3">
      <c r="A62" t="s">
        <v>2</v>
      </c>
      <c r="B62" t="s">
        <v>36</v>
      </c>
      <c r="C62" t="s">
        <v>31</v>
      </c>
      <c r="D62" s="4">
        <v>3094</v>
      </c>
      <c r="E62" s="5">
        <v>246</v>
      </c>
    </row>
    <row r="63" spans="1:5" x14ac:dyDescent="0.3">
      <c r="A63" t="s">
        <v>5</v>
      </c>
      <c r="B63" t="s">
        <v>35</v>
      </c>
      <c r="C63" t="s">
        <v>31</v>
      </c>
      <c r="D63" s="4">
        <v>4753</v>
      </c>
      <c r="E63" s="5">
        <v>246</v>
      </c>
    </row>
    <row r="64" spans="1:5" x14ac:dyDescent="0.3">
      <c r="A64" t="s">
        <v>9</v>
      </c>
      <c r="B64" t="s">
        <v>35</v>
      </c>
      <c r="C64" t="s">
        <v>15</v>
      </c>
      <c r="D64" s="4">
        <v>7833</v>
      </c>
      <c r="E64" s="5">
        <v>243</v>
      </c>
    </row>
    <row r="65" spans="1:5" x14ac:dyDescent="0.3">
      <c r="A65" t="s">
        <v>41</v>
      </c>
      <c r="B65" t="s">
        <v>37</v>
      </c>
      <c r="C65" t="s">
        <v>30</v>
      </c>
      <c r="D65" s="4">
        <v>1526</v>
      </c>
      <c r="E65" s="5">
        <v>240</v>
      </c>
    </row>
    <row r="66" spans="1:5" x14ac:dyDescent="0.3">
      <c r="A66" t="s">
        <v>7</v>
      </c>
      <c r="B66" t="s">
        <v>35</v>
      </c>
      <c r="C66" t="s">
        <v>19</v>
      </c>
      <c r="D66" s="4">
        <v>4585</v>
      </c>
      <c r="E66" s="5">
        <v>240</v>
      </c>
    </row>
    <row r="67" spans="1:5" x14ac:dyDescent="0.3">
      <c r="A67" t="s">
        <v>5</v>
      </c>
      <c r="B67" t="s">
        <v>34</v>
      </c>
      <c r="C67" t="s">
        <v>22</v>
      </c>
      <c r="D67" s="4">
        <v>6279</v>
      </c>
      <c r="E67" s="5">
        <v>237</v>
      </c>
    </row>
    <row r="68" spans="1:5" x14ac:dyDescent="0.3">
      <c r="A68" t="s">
        <v>3</v>
      </c>
      <c r="B68" t="s">
        <v>35</v>
      </c>
      <c r="C68" t="s">
        <v>25</v>
      </c>
      <c r="D68" s="4">
        <v>2464</v>
      </c>
      <c r="E68" s="5">
        <v>234</v>
      </c>
    </row>
    <row r="69" spans="1:5" x14ac:dyDescent="0.3">
      <c r="A69" t="s">
        <v>8</v>
      </c>
      <c r="B69" t="s">
        <v>38</v>
      </c>
      <c r="C69" t="s">
        <v>23</v>
      </c>
      <c r="D69" s="4">
        <v>1701</v>
      </c>
      <c r="E69" s="5">
        <v>234</v>
      </c>
    </row>
    <row r="70" spans="1:5" x14ac:dyDescent="0.3">
      <c r="A70" t="s">
        <v>40</v>
      </c>
      <c r="B70" t="s">
        <v>35</v>
      </c>
      <c r="C70" t="s">
        <v>32</v>
      </c>
      <c r="D70" s="4">
        <v>12348</v>
      </c>
      <c r="E70" s="5">
        <v>234</v>
      </c>
    </row>
    <row r="71" spans="1:5" x14ac:dyDescent="0.3">
      <c r="A71" t="s">
        <v>41</v>
      </c>
      <c r="B71" t="s">
        <v>36</v>
      </c>
      <c r="C71" t="s">
        <v>13</v>
      </c>
      <c r="D71" s="4">
        <v>10311</v>
      </c>
      <c r="E71" s="5">
        <v>231</v>
      </c>
    </row>
    <row r="72" spans="1:5" x14ac:dyDescent="0.3">
      <c r="A72" t="s">
        <v>41</v>
      </c>
      <c r="B72" t="s">
        <v>37</v>
      </c>
      <c r="C72" t="s">
        <v>15</v>
      </c>
      <c r="D72" s="4">
        <v>714</v>
      </c>
      <c r="E72" s="5">
        <v>231</v>
      </c>
    </row>
    <row r="73" spans="1:5" x14ac:dyDescent="0.3">
      <c r="A73" t="s">
        <v>10</v>
      </c>
      <c r="B73" t="s">
        <v>35</v>
      </c>
      <c r="C73" t="s">
        <v>21</v>
      </c>
      <c r="D73" s="4">
        <v>567</v>
      </c>
      <c r="E73" s="5">
        <v>228</v>
      </c>
    </row>
    <row r="74" spans="1:5" x14ac:dyDescent="0.3">
      <c r="A74" t="s">
        <v>7</v>
      </c>
      <c r="B74" t="s">
        <v>37</v>
      </c>
      <c r="C74" t="s">
        <v>14</v>
      </c>
      <c r="D74" s="4">
        <v>6608</v>
      </c>
      <c r="E74" s="5">
        <v>225</v>
      </c>
    </row>
    <row r="75" spans="1:5" x14ac:dyDescent="0.3">
      <c r="A75" t="s">
        <v>41</v>
      </c>
      <c r="B75" t="s">
        <v>34</v>
      </c>
      <c r="C75" t="s">
        <v>16</v>
      </c>
      <c r="D75" s="4">
        <v>1274</v>
      </c>
      <c r="E75" s="5">
        <v>225</v>
      </c>
    </row>
    <row r="76" spans="1:5" x14ac:dyDescent="0.3">
      <c r="A76" t="s">
        <v>40</v>
      </c>
      <c r="B76" t="s">
        <v>39</v>
      </c>
      <c r="C76" t="s">
        <v>28</v>
      </c>
      <c r="D76" s="4">
        <v>3101</v>
      </c>
      <c r="E76" s="5">
        <v>225</v>
      </c>
    </row>
    <row r="77" spans="1:5" x14ac:dyDescent="0.3">
      <c r="A77" t="s">
        <v>8</v>
      </c>
      <c r="B77" t="s">
        <v>34</v>
      </c>
      <c r="C77" t="s">
        <v>16</v>
      </c>
      <c r="D77" s="4">
        <v>2009</v>
      </c>
      <c r="E77" s="5">
        <v>219</v>
      </c>
    </row>
    <row r="78" spans="1:5" x14ac:dyDescent="0.3">
      <c r="A78" t="s">
        <v>41</v>
      </c>
      <c r="B78" t="s">
        <v>35</v>
      </c>
      <c r="C78" t="s">
        <v>28</v>
      </c>
      <c r="D78" s="4">
        <v>7455</v>
      </c>
      <c r="E78" s="5">
        <v>216</v>
      </c>
    </row>
    <row r="79" spans="1:5" x14ac:dyDescent="0.3">
      <c r="A79" t="s">
        <v>8</v>
      </c>
      <c r="B79" t="s">
        <v>38</v>
      </c>
      <c r="C79" t="s">
        <v>32</v>
      </c>
      <c r="D79" s="4">
        <v>3752</v>
      </c>
      <c r="E79" s="5">
        <v>213</v>
      </c>
    </row>
    <row r="80" spans="1:5" x14ac:dyDescent="0.3">
      <c r="A80" t="s">
        <v>2</v>
      </c>
      <c r="B80" t="s">
        <v>39</v>
      </c>
      <c r="C80" t="s">
        <v>21</v>
      </c>
      <c r="D80" s="4">
        <v>7651</v>
      </c>
      <c r="E80" s="5">
        <v>213</v>
      </c>
    </row>
    <row r="81" spans="1:5" x14ac:dyDescent="0.3">
      <c r="A81" t="s">
        <v>8</v>
      </c>
      <c r="B81" t="s">
        <v>35</v>
      </c>
      <c r="C81" t="s">
        <v>22</v>
      </c>
      <c r="D81" s="4">
        <v>5012</v>
      </c>
      <c r="E81" s="5">
        <v>210</v>
      </c>
    </row>
    <row r="82" spans="1:5" x14ac:dyDescent="0.3">
      <c r="A82" t="s">
        <v>8</v>
      </c>
      <c r="B82" t="s">
        <v>39</v>
      </c>
      <c r="C82" t="s">
        <v>31</v>
      </c>
      <c r="D82" s="4">
        <v>8890</v>
      </c>
      <c r="E82" s="5">
        <v>210</v>
      </c>
    </row>
    <row r="83" spans="1:5" x14ac:dyDescent="0.3">
      <c r="A83" t="s">
        <v>6</v>
      </c>
      <c r="B83" t="s">
        <v>34</v>
      </c>
      <c r="C83" t="s">
        <v>27</v>
      </c>
      <c r="D83" s="4">
        <v>4242</v>
      </c>
      <c r="E83" s="5">
        <v>207</v>
      </c>
    </row>
    <row r="84" spans="1:5" x14ac:dyDescent="0.3">
      <c r="A84" t="s">
        <v>9</v>
      </c>
      <c r="B84" t="s">
        <v>37</v>
      </c>
      <c r="C84" t="s">
        <v>4</v>
      </c>
      <c r="D84" s="4">
        <v>259</v>
      </c>
      <c r="E84" s="5">
        <v>207</v>
      </c>
    </row>
    <row r="85" spans="1:5" x14ac:dyDescent="0.3">
      <c r="A85" t="s">
        <v>7</v>
      </c>
      <c r="B85" t="s">
        <v>37</v>
      </c>
      <c r="C85" t="s">
        <v>22</v>
      </c>
      <c r="D85" s="4">
        <v>9835</v>
      </c>
      <c r="E85" s="5">
        <v>207</v>
      </c>
    </row>
    <row r="86" spans="1:5" x14ac:dyDescent="0.3">
      <c r="A86" t="s">
        <v>8</v>
      </c>
      <c r="B86" t="s">
        <v>37</v>
      </c>
      <c r="C86" t="s">
        <v>19</v>
      </c>
      <c r="D86" s="4">
        <v>1771</v>
      </c>
      <c r="E86" s="5">
        <v>204</v>
      </c>
    </row>
    <row r="87" spans="1:5" x14ac:dyDescent="0.3">
      <c r="A87" t="s">
        <v>41</v>
      </c>
      <c r="B87" t="s">
        <v>36</v>
      </c>
      <c r="C87" t="s">
        <v>26</v>
      </c>
      <c r="D87" s="4">
        <v>98</v>
      </c>
      <c r="E87" s="5">
        <v>204</v>
      </c>
    </row>
    <row r="88" spans="1:5" x14ac:dyDescent="0.3">
      <c r="A88" t="s">
        <v>9</v>
      </c>
      <c r="B88" t="s">
        <v>36</v>
      </c>
      <c r="C88" t="s">
        <v>27</v>
      </c>
      <c r="D88" s="4">
        <v>11522</v>
      </c>
      <c r="E88" s="5">
        <v>204</v>
      </c>
    </row>
    <row r="89" spans="1:5" x14ac:dyDescent="0.3">
      <c r="A89" t="s">
        <v>10</v>
      </c>
      <c r="B89" t="s">
        <v>34</v>
      </c>
      <c r="C89" t="s">
        <v>19</v>
      </c>
      <c r="D89" s="4">
        <v>5355</v>
      </c>
      <c r="E89" s="5">
        <v>204</v>
      </c>
    </row>
    <row r="90" spans="1:5" x14ac:dyDescent="0.3">
      <c r="A90" t="s">
        <v>9</v>
      </c>
      <c r="B90" t="s">
        <v>39</v>
      </c>
      <c r="C90" t="s">
        <v>18</v>
      </c>
      <c r="D90" s="4">
        <v>2639</v>
      </c>
      <c r="E90" s="5">
        <v>204</v>
      </c>
    </row>
    <row r="91" spans="1:5" x14ac:dyDescent="0.3">
      <c r="A91" t="s">
        <v>5</v>
      </c>
      <c r="B91" t="s">
        <v>35</v>
      </c>
      <c r="C91" t="s">
        <v>15</v>
      </c>
      <c r="D91" s="4">
        <v>13391</v>
      </c>
      <c r="E91" s="5">
        <v>201</v>
      </c>
    </row>
    <row r="92" spans="1:5" x14ac:dyDescent="0.3">
      <c r="A92" t="s">
        <v>2</v>
      </c>
      <c r="B92" t="s">
        <v>37</v>
      </c>
      <c r="C92" t="s">
        <v>17</v>
      </c>
      <c r="D92" s="4">
        <v>9926</v>
      </c>
      <c r="E92" s="5">
        <v>201</v>
      </c>
    </row>
    <row r="93" spans="1:5" x14ac:dyDescent="0.3">
      <c r="A93" t="s">
        <v>5</v>
      </c>
      <c r="B93" t="s">
        <v>34</v>
      </c>
      <c r="C93" t="s">
        <v>15</v>
      </c>
      <c r="D93" s="4">
        <v>7280</v>
      </c>
      <c r="E93" s="5">
        <v>201</v>
      </c>
    </row>
    <row r="94" spans="1:5" x14ac:dyDescent="0.3">
      <c r="A94" t="s">
        <v>40</v>
      </c>
      <c r="B94" t="s">
        <v>36</v>
      </c>
      <c r="C94" t="s">
        <v>13</v>
      </c>
      <c r="D94" s="4">
        <v>4424</v>
      </c>
      <c r="E94" s="5">
        <v>201</v>
      </c>
    </row>
    <row r="95" spans="1:5" x14ac:dyDescent="0.3">
      <c r="A95" t="s">
        <v>7</v>
      </c>
      <c r="B95" t="s">
        <v>39</v>
      </c>
      <c r="C95" t="s">
        <v>27</v>
      </c>
      <c r="D95" s="4">
        <v>966</v>
      </c>
      <c r="E95" s="5">
        <v>198</v>
      </c>
    </row>
    <row r="96" spans="1:5" x14ac:dyDescent="0.3">
      <c r="A96" t="s">
        <v>10</v>
      </c>
      <c r="B96" t="s">
        <v>35</v>
      </c>
      <c r="C96" t="s">
        <v>20</v>
      </c>
      <c r="D96" s="4">
        <v>1974</v>
      </c>
      <c r="E96" s="5">
        <v>195</v>
      </c>
    </row>
    <row r="97" spans="1:5" x14ac:dyDescent="0.3">
      <c r="A97" t="s">
        <v>5</v>
      </c>
      <c r="B97" t="s">
        <v>34</v>
      </c>
      <c r="C97" t="s">
        <v>19</v>
      </c>
      <c r="D97" s="4">
        <v>861</v>
      </c>
      <c r="E97" s="5">
        <v>195</v>
      </c>
    </row>
    <row r="98" spans="1:5" x14ac:dyDescent="0.3">
      <c r="A98" t="s">
        <v>8</v>
      </c>
      <c r="B98" t="s">
        <v>37</v>
      </c>
      <c r="C98" t="s">
        <v>22</v>
      </c>
      <c r="D98" s="4">
        <v>1890</v>
      </c>
      <c r="E98" s="5">
        <v>195</v>
      </c>
    </row>
    <row r="99" spans="1:5" x14ac:dyDescent="0.3">
      <c r="A99" t="s">
        <v>41</v>
      </c>
      <c r="B99" t="s">
        <v>36</v>
      </c>
      <c r="C99" t="s">
        <v>19</v>
      </c>
      <c r="D99" s="4">
        <v>1925</v>
      </c>
      <c r="E99" s="5">
        <v>192</v>
      </c>
    </row>
    <row r="100" spans="1:5" x14ac:dyDescent="0.3">
      <c r="A100" t="s">
        <v>6</v>
      </c>
      <c r="B100" t="s">
        <v>37</v>
      </c>
      <c r="C100" t="s">
        <v>23</v>
      </c>
      <c r="D100" s="4">
        <v>4949</v>
      </c>
      <c r="E100" s="5">
        <v>189</v>
      </c>
    </row>
    <row r="101" spans="1:5" x14ac:dyDescent="0.3">
      <c r="A101" t="s">
        <v>7</v>
      </c>
      <c r="B101" t="s">
        <v>34</v>
      </c>
      <c r="C101" t="s">
        <v>24</v>
      </c>
      <c r="D101" s="4">
        <v>8862</v>
      </c>
      <c r="E101" s="5">
        <v>189</v>
      </c>
    </row>
    <row r="102" spans="1:5" x14ac:dyDescent="0.3">
      <c r="A102" t="s">
        <v>9</v>
      </c>
      <c r="B102" t="s">
        <v>34</v>
      </c>
      <c r="C102" t="s">
        <v>16</v>
      </c>
      <c r="D102" s="4">
        <v>938</v>
      </c>
      <c r="E102" s="5">
        <v>189</v>
      </c>
    </row>
    <row r="103" spans="1:5" x14ac:dyDescent="0.3">
      <c r="A103" t="s">
        <v>9</v>
      </c>
      <c r="B103" t="s">
        <v>36</v>
      </c>
      <c r="C103" t="s">
        <v>32</v>
      </c>
      <c r="D103" s="4">
        <v>2954</v>
      </c>
      <c r="E103" s="5">
        <v>189</v>
      </c>
    </row>
    <row r="104" spans="1:5" x14ac:dyDescent="0.3">
      <c r="A104" t="s">
        <v>41</v>
      </c>
      <c r="B104" t="s">
        <v>35</v>
      </c>
      <c r="C104" t="s">
        <v>15</v>
      </c>
      <c r="D104" s="4">
        <v>2114</v>
      </c>
      <c r="E104" s="5">
        <v>186</v>
      </c>
    </row>
    <row r="105" spans="1:5" x14ac:dyDescent="0.3">
      <c r="A105" t="s">
        <v>8</v>
      </c>
      <c r="B105" t="s">
        <v>39</v>
      </c>
      <c r="C105" t="s">
        <v>30</v>
      </c>
      <c r="D105" s="4">
        <v>7021</v>
      </c>
      <c r="E105" s="5">
        <v>183</v>
      </c>
    </row>
    <row r="106" spans="1:5" x14ac:dyDescent="0.3">
      <c r="A106" t="s">
        <v>2</v>
      </c>
      <c r="B106" t="s">
        <v>38</v>
      </c>
      <c r="C106" t="s">
        <v>28</v>
      </c>
      <c r="D106" s="4">
        <v>6580</v>
      </c>
      <c r="E106" s="5">
        <v>183</v>
      </c>
    </row>
    <row r="107" spans="1:5" x14ac:dyDescent="0.3">
      <c r="A107" t="s">
        <v>7</v>
      </c>
      <c r="B107" t="s">
        <v>36</v>
      </c>
      <c r="C107" t="s">
        <v>18</v>
      </c>
      <c r="D107" s="4">
        <v>2646</v>
      </c>
      <c r="E107" s="5">
        <v>177</v>
      </c>
    </row>
    <row r="108" spans="1:5" x14ac:dyDescent="0.3">
      <c r="A108" t="s">
        <v>41</v>
      </c>
      <c r="B108" t="s">
        <v>37</v>
      </c>
      <c r="C108" t="s">
        <v>26</v>
      </c>
      <c r="D108" s="4">
        <v>2324</v>
      </c>
      <c r="E108" s="5">
        <v>177</v>
      </c>
    </row>
    <row r="109" spans="1:5" x14ac:dyDescent="0.3">
      <c r="A109" t="s">
        <v>6</v>
      </c>
      <c r="B109" t="s">
        <v>35</v>
      </c>
      <c r="C109" t="s">
        <v>27</v>
      </c>
      <c r="D109" s="4">
        <v>3864</v>
      </c>
      <c r="E109" s="5">
        <v>177</v>
      </c>
    </row>
    <row r="110" spans="1:5" x14ac:dyDescent="0.3">
      <c r="A110" t="s">
        <v>41</v>
      </c>
      <c r="B110" t="s">
        <v>34</v>
      </c>
      <c r="C110" t="s">
        <v>33</v>
      </c>
      <c r="D110" s="4">
        <v>7847</v>
      </c>
      <c r="E110" s="5">
        <v>174</v>
      </c>
    </row>
    <row r="111" spans="1:5" x14ac:dyDescent="0.3">
      <c r="A111" t="s">
        <v>9</v>
      </c>
      <c r="B111" t="s">
        <v>34</v>
      </c>
      <c r="C111" t="s">
        <v>17</v>
      </c>
      <c r="D111" s="4">
        <v>707</v>
      </c>
      <c r="E111" s="5">
        <v>174</v>
      </c>
    </row>
    <row r="112" spans="1:5" x14ac:dyDescent="0.3">
      <c r="A112" t="s">
        <v>40</v>
      </c>
      <c r="B112" t="s">
        <v>35</v>
      </c>
      <c r="C112" t="s">
        <v>16</v>
      </c>
      <c r="D112" s="4">
        <v>4725</v>
      </c>
      <c r="E112" s="5">
        <v>174</v>
      </c>
    </row>
    <row r="113" spans="1:5" x14ac:dyDescent="0.3">
      <c r="A113" t="s">
        <v>41</v>
      </c>
      <c r="B113" t="s">
        <v>36</v>
      </c>
      <c r="C113" t="s">
        <v>30</v>
      </c>
      <c r="D113" s="4">
        <v>6118</v>
      </c>
      <c r="E113" s="5">
        <v>174</v>
      </c>
    </row>
    <row r="114" spans="1:5" x14ac:dyDescent="0.3">
      <c r="A114" t="s">
        <v>3</v>
      </c>
      <c r="B114" t="s">
        <v>39</v>
      </c>
      <c r="C114" t="s">
        <v>26</v>
      </c>
      <c r="D114" s="4">
        <v>4956</v>
      </c>
      <c r="E114" s="5">
        <v>171</v>
      </c>
    </row>
    <row r="115" spans="1:5" x14ac:dyDescent="0.3">
      <c r="A115" t="s">
        <v>5</v>
      </c>
      <c r="B115" t="s">
        <v>39</v>
      </c>
      <c r="C115" t="s">
        <v>24</v>
      </c>
      <c r="D115" s="4">
        <v>4018</v>
      </c>
      <c r="E115" s="5">
        <v>171</v>
      </c>
    </row>
    <row r="116" spans="1:5" x14ac:dyDescent="0.3">
      <c r="A116" t="s">
        <v>3</v>
      </c>
      <c r="B116" t="s">
        <v>39</v>
      </c>
      <c r="C116" t="s">
        <v>16</v>
      </c>
      <c r="D116" s="4">
        <v>21</v>
      </c>
      <c r="E116" s="5">
        <v>168</v>
      </c>
    </row>
    <row r="117" spans="1:5" x14ac:dyDescent="0.3">
      <c r="A117" t="s">
        <v>8</v>
      </c>
      <c r="B117" t="s">
        <v>35</v>
      </c>
      <c r="C117" t="s">
        <v>29</v>
      </c>
      <c r="D117" s="4">
        <v>2023</v>
      </c>
      <c r="E117" s="5">
        <v>168</v>
      </c>
    </row>
    <row r="118" spans="1:5" x14ac:dyDescent="0.3">
      <c r="A118" t="s">
        <v>5</v>
      </c>
      <c r="B118" t="s">
        <v>38</v>
      </c>
      <c r="C118" t="s">
        <v>19</v>
      </c>
      <c r="D118" s="4">
        <v>5474</v>
      </c>
      <c r="E118" s="5">
        <v>168</v>
      </c>
    </row>
    <row r="119" spans="1:5" x14ac:dyDescent="0.3">
      <c r="A119" t="s">
        <v>3</v>
      </c>
      <c r="B119" t="s">
        <v>36</v>
      </c>
      <c r="C119" t="s">
        <v>23</v>
      </c>
      <c r="D119" s="4">
        <v>3773</v>
      </c>
      <c r="E119" s="5">
        <v>165</v>
      </c>
    </row>
    <row r="120" spans="1:5" x14ac:dyDescent="0.3">
      <c r="A120" t="s">
        <v>2</v>
      </c>
      <c r="B120" t="s">
        <v>39</v>
      </c>
      <c r="C120" t="s">
        <v>20</v>
      </c>
      <c r="D120" s="4">
        <v>9443</v>
      </c>
      <c r="E120" s="5">
        <v>162</v>
      </c>
    </row>
    <row r="121" spans="1:5" x14ac:dyDescent="0.3">
      <c r="A121" t="s">
        <v>40</v>
      </c>
      <c r="B121" t="s">
        <v>34</v>
      </c>
      <c r="C121" t="s">
        <v>19</v>
      </c>
      <c r="D121" s="4">
        <v>4018</v>
      </c>
      <c r="E121" s="5">
        <v>162</v>
      </c>
    </row>
    <row r="122" spans="1:5" x14ac:dyDescent="0.3">
      <c r="A122" t="s">
        <v>3</v>
      </c>
      <c r="B122" t="s">
        <v>36</v>
      </c>
      <c r="C122" t="s">
        <v>28</v>
      </c>
      <c r="D122" s="4">
        <v>973</v>
      </c>
      <c r="E122" s="5">
        <v>162</v>
      </c>
    </row>
    <row r="123" spans="1:5" x14ac:dyDescent="0.3">
      <c r="A123" t="s">
        <v>9</v>
      </c>
      <c r="B123" t="s">
        <v>35</v>
      </c>
      <c r="C123" t="s">
        <v>26</v>
      </c>
      <c r="D123" s="4">
        <v>98</v>
      </c>
      <c r="E123" s="5">
        <v>159</v>
      </c>
    </row>
    <row r="124" spans="1:5" x14ac:dyDescent="0.3">
      <c r="A124" t="s">
        <v>40</v>
      </c>
      <c r="B124" t="s">
        <v>34</v>
      </c>
      <c r="C124" t="s">
        <v>33</v>
      </c>
      <c r="D124" s="4">
        <v>3794</v>
      </c>
      <c r="E124" s="5">
        <v>159</v>
      </c>
    </row>
    <row r="125" spans="1:5" x14ac:dyDescent="0.3">
      <c r="A125" t="s">
        <v>40</v>
      </c>
      <c r="B125" t="s">
        <v>34</v>
      </c>
      <c r="C125" t="s">
        <v>17</v>
      </c>
      <c r="D125" s="4">
        <v>5019</v>
      </c>
      <c r="E125" s="5">
        <v>156</v>
      </c>
    </row>
    <row r="126" spans="1:5" x14ac:dyDescent="0.3">
      <c r="A126" t="s">
        <v>6</v>
      </c>
      <c r="B126" t="s">
        <v>36</v>
      </c>
      <c r="C126" t="s">
        <v>17</v>
      </c>
      <c r="D126" s="4">
        <v>4970</v>
      </c>
      <c r="E126" s="5">
        <v>156</v>
      </c>
    </row>
    <row r="127" spans="1:5" x14ac:dyDescent="0.3">
      <c r="A127" t="s">
        <v>9</v>
      </c>
      <c r="B127" t="s">
        <v>37</v>
      </c>
      <c r="C127" t="s">
        <v>25</v>
      </c>
      <c r="D127" s="4">
        <v>4305</v>
      </c>
      <c r="E127" s="5">
        <v>156</v>
      </c>
    </row>
    <row r="128" spans="1:5" x14ac:dyDescent="0.3">
      <c r="A128" t="s">
        <v>2</v>
      </c>
      <c r="B128" t="s">
        <v>38</v>
      </c>
      <c r="C128" t="s">
        <v>23</v>
      </c>
      <c r="D128" s="4">
        <v>4417</v>
      </c>
      <c r="E128" s="5">
        <v>153</v>
      </c>
    </row>
    <row r="129" spans="1:5" x14ac:dyDescent="0.3">
      <c r="A129" t="s">
        <v>9</v>
      </c>
      <c r="B129" t="s">
        <v>34</v>
      </c>
      <c r="C129" t="s">
        <v>28</v>
      </c>
      <c r="D129" s="4">
        <v>14329</v>
      </c>
      <c r="E129" s="5">
        <v>150</v>
      </c>
    </row>
    <row r="130" spans="1:5" x14ac:dyDescent="0.3">
      <c r="A130" t="s">
        <v>8</v>
      </c>
      <c r="B130" t="s">
        <v>37</v>
      </c>
      <c r="C130" t="s">
        <v>30</v>
      </c>
      <c r="D130" s="4">
        <v>42</v>
      </c>
      <c r="E130" s="5">
        <v>150</v>
      </c>
    </row>
    <row r="131" spans="1:5" x14ac:dyDescent="0.3">
      <c r="A131" t="s">
        <v>6</v>
      </c>
      <c r="B131" t="s">
        <v>34</v>
      </c>
      <c r="C131" t="s">
        <v>17</v>
      </c>
      <c r="D131" s="4">
        <v>3759</v>
      </c>
      <c r="E131" s="5">
        <v>150</v>
      </c>
    </row>
    <row r="132" spans="1:5" x14ac:dyDescent="0.3">
      <c r="A132" t="s">
        <v>8</v>
      </c>
      <c r="B132" t="s">
        <v>36</v>
      </c>
      <c r="C132" t="s">
        <v>23</v>
      </c>
      <c r="D132" s="4">
        <v>5019</v>
      </c>
      <c r="E132" s="5">
        <v>150</v>
      </c>
    </row>
    <row r="133" spans="1:5" x14ac:dyDescent="0.3">
      <c r="A133" t="s">
        <v>9</v>
      </c>
      <c r="B133" t="s">
        <v>35</v>
      </c>
      <c r="C133" t="s">
        <v>4</v>
      </c>
      <c r="D133" s="4">
        <v>959</v>
      </c>
      <c r="E133" s="5">
        <v>147</v>
      </c>
    </row>
    <row r="134" spans="1:5" x14ac:dyDescent="0.3">
      <c r="A134" t="s">
        <v>3</v>
      </c>
      <c r="B134" t="s">
        <v>37</v>
      </c>
      <c r="C134" t="s">
        <v>17</v>
      </c>
      <c r="D134" s="4">
        <v>3983</v>
      </c>
      <c r="E134" s="5">
        <v>144</v>
      </c>
    </row>
    <row r="135" spans="1:5" x14ac:dyDescent="0.3">
      <c r="A135" t="s">
        <v>41</v>
      </c>
      <c r="B135" t="s">
        <v>34</v>
      </c>
      <c r="C135" t="s">
        <v>22</v>
      </c>
      <c r="D135" s="4">
        <v>336</v>
      </c>
      <c r="E135" s="5">
        <v>144</v>
      </c>
    </row>
    <row r="136" spans="1:5" x14ac:dyDescent="0.3">
      <c r="A136" t="s">
        <v>2</v>
      </c>
      <c r="B136" t="s">
        <v>39</v>
      </c>
      <c r="C136" t="s">
        <v>28</v>
      </c>
      <c r="D136" s="4">
        <v>6027</v>
      </c>
      <c r="E136" s="5">
        <v>144</v>
      </c>
    </row>
    <row r="137" spans="1:5" x14ac:dyDescent="0.3">
      <c r="A137" t="s">
        <v>9</v>
      </c>
      <c r="B137" t="s">
        <v>35</v>
      </c>
      <c r="C137" t="s">
        <v>27</v>
      </c>
      <c r="D137" s="4">
        <v>2429</v>
      </c>
      <c r="E137" s="5">
        <v>144</v>
      </c>
    </row>
    <row r="138" spans="1:5" x14ac:dyDescent="0.3">
      <c r="A138" t="s">
        <v>10</v>
      </c>
      <c r="B138" t="s">
        <v>38</v>
      </c>
      <c r="C138" t="s">
        <v>22</v>
      </c>
      <c r="D138" s="4">
        <v>2205</v>
      </c>
      <c r="E138" s="5">
        <v>141</v>
      </c>
    </row>
    <row r="139" spans="1:5" x14ac:dyDescent="0.3">
      <c r="A139" t="s">
        <v>2</v>
      </c>
      <c r="B139" t="s">
        <v>39</v>
      </c>
      <c r="C139" t="s">
        <v>22</v>
      </c>
      <c r="D139" s="4">
        <v>1568</v>
      </c>
      <c r="E139" s="5">
        <v>141</v>
      </c>
    </row>
    <row r="140" spans="1:5" x14ac:dyDescent="0.3">
      <c r="A140" t="s">
        <v>7</v>
      </c>
      <c r="B140" t="s">
        <v>34</v>
      </c>
      <c r="C140" t="s">
        <v>20</v>
      </c>
      <c r="D140" s="4">
        <v>2205</v>
      </c>
      <c r="E140" s="5">
        <v>138</v>
      </c>
    </row>
    <row r="141" spans="1:5" x14ac:dyDescent="0.3">
      <c r="A141" t="s">
        <v>2</v>
      </c>
      <c r="B141" t="s">
        <v>37</v>
      </c>
      <c r="C141" t="s">
        <v>18</v>
      </c>
      <c r="D141" s="4">
        <v>11571</v>
      </c>
      <c r="E141" s="5">
        <v>138</v>
      </c>
    </row>
    <row r="142" spans="1:5" x14ac:dyDescent="0.3">
      <c r="A142" t="s">
        <v>40</v>
      </c>
      <c r="B142" t="s">
        <v>34</v>
      </c>
      <c r="C142" t="s">
        <v>27</v>
      </c>
      <c r="D142" s="4">
        <v>2289</v>
      </c>
      <c r="E142" s="5">
        <v>135</v>
      </c>
    </row>
    <row r="143" spans="1:5" x14ac:dyDescent="0.3">
      <c r="A143" t="s">
        <v>6</v>
      </c>
      <c r="B143" t="s">
        <v>38</v>
      </c>
      <c r="C143" t="s">
        <v>33</v>
      </c>
      <c r="D143" s="4">
        <v>959</v>
      </c>
      <c r="E143" s="5">
        <v>135</v>
      </c>
    </row>
    <row r="144" spans="1:5" x14ac:dyDescent="0.3">
      <c r="A144" t="s">
        <v>40</v>
      </c>
      <c r="B144" t="s">
        <v>39</v>
      </c>
      <c r="C144" t="s">
        <v>29</v>
      </c>
      <c r="D144" s="4">
        <v>0</v>
      </c>
      <c r="E144" s="5">
        <v>135</v>
      </c>
    </row>
    <row r="145" spans="1:5" x14ac:dyDescent="0.3">
      <c r="A145" t="s">
        <v>6</v>
      </c>
      <c r="B145" t="s">
        <v>36</v>
      </c>
      <c r="C145" t="s">
        <v>29</v>
      </c>
      <c r="D145" s="4">
        <v>1400</v>
      </c>
      <c r="E145" s="5">
        <v>135</v>
      </c>
    </row>
    <row r="146" spans="1:5" x14ac:dyDescent="0.3">
      <c r="A146" t="s">
        <v>41</v>
      </c>
      <c r="B146" t="s">
        <v>35</v>
      </c>
      <c r="C146" t="s">
        <v>27</v>
      </c>
      <c r="D146" s="4">
        <v>847</v>
      </c>
      <c r="E146" s="5">
        <v>129</v>
      </c>
    </row>
    <row r="147" spans="1:5" x14ac:dyDescent="0.3">
      <c r="A147" t="s">
        <v>8</v>
      </c>
      <c r="B147" t="s">
        <v>35</v>
      </c>
      <c r="C147" t="s">
        <v>33</v>
      </c>
      <c r="D147" s="4">
        <v>357</v>
      </c>
      <c r="E147" s="5">
        <v>126</v>
      </c>
    </row>
    <row r="148" spans="1:5" x14ac:dyDescent="0.3">
      <c r="A148" t="s">
        <v>40</v>
      </c>
      <c r="B148" t="s">
        <v>35</v>
      </c>
      <c r="C148" t="s">
        <v>29</v>
      </c>
      <c r="D148" s="4">
        <v>1617</v>
      </c>
      <c r="E148" s="5">
        <v>126</v>
      </c>
    </row>
    <row r="149" spans="1:5" x14ac:dyDescent="0.3">
      <c r="A149" t="s">
        <v>41</v>
      </c>
      <c r="B149" t="s">
        <v>34</v>
      </c>
      <c r="C149" t="s">
        <v>23</v>
      </c>
      <c r="D149" s="4">
        <v>4935</v>
      </c>
      <c r="E149" s="5">
        <v>126</v>
      </c>
    </row>
    <row r="150" spans="1:5" x14ac:dyDescent="0.3">
      <c r="A150" t="s">
        <v>10</v>
      </c>
      <c r="B150" t="s">
        <v>38</v>
      </c>
      <c r="C150" t="s">
        <v>4</v>
      </c>
      <c r="D150" s="4">
        <v>6860</v>
      </c>
      <c r="E150" s="5">
        <v>126</v>
      </c>
    </row>
    <row r="151" spans="1:5" x14ac:dyDescent="0.3">
      <c r="A151" t="s">
        <v>2</v>
      </c>
      <c r="B151" t="s">
        <v>39</v>
      </c>
      <c r="C151" t="s">
        <v>33</v>
      </c>
      <c r="D151" s="4">
        <v>4018</v>
      </c>
      <c r="E151" s="5">
        <v>126</v>
      </c>
    </row>
    <row r="152" spans="1:5" x14ac:dyDescent="0.3">
      <c r="A152" t="s">
        <v>10</v>
      </c>
      <c r="B152" t="s">
        <v>38</v>
      </c>
      <c r="C152" t="s">
        <v>13</v>
      </c>
      <c r="D152" s="4">
        <v>63</v>
      </c>
      <c r="E152" s="5">
        <v>123</v>
      </c>
    </row>
    <row r="153" spans="1:5" x14ac:dyDescent="0.3">
      <c r="A153" t="s">
        <v>41</v>
      </c>
      <c r="B153" t="s">
        <v>37</v>
      </c>
      <c r="C153" t="s">
        <v>20</v>
      </c>
      <c r="D153" s="4">
        <v>3388</v>
      </c>
      <c r="E153" s="5">
        <v>123</v>
      </c>
    </row>
    <row r="154" spans="1:5" x14ac:dyDescent="0.3">
      <c r="A154" t="s">
        <v>6</v>
      </c>
      <c r="B154" t="s">
        <v>38</v>
      </c>
      <c r="C154" t="s">
        <v>13</v>
      </c>
      <c r="D154" s="4">
        <v>2317</v>
      </c>
      <c r="E154" s="5">
        <v>123</v>
      </c>
    </row>
    <row r="155" spans="1:5" x14ac:dyDescent="0.3">
      <c r="A155" t="s">
        <v>6</v>
      </c>
      <c r="B155" t="s">
        <v>34</v>
      </c>
      <c r="C155" t="s">
        <v>32</v>
      </c>
      <c r="D155" s="4">
        <v>6734</v>
      </c>
      <c r="E155" s="5">
        <v>123</v>
      </c>
    </row>
    <row r="156" spans="1:5" x14ac:dyDescent="0.3">
      <c r="A156" t="s">
        <v>6</v>
      </c>
      <c r="B156" t="s">
        <v>35</v>
      </c>
      <c r="C156" t="s">
        <v>30</v>
      </c>
      <c r="D156" s="4">
        <v>4781</v>
      </c>
      <c r="E156" s="5">
        <v>123</v>
      </c>
    </row>
    <row r="157" spans="1:5" x14ac:dyDescent="0.3">
      <c r="A157" t="s">
        <v>9</v>
      </c>
      <c r="B157" t="s">
        <v>38</v>
      </c>
      <c r="C157" t="s">
        <v>16</v>
      </c>
      <c r="D157" s="4">
        <v>2646</v>
      </c>
      <c r="E157" s="5">
        <v>120</v>
      </c>
    </row>
    <row r="158" spans="1:5" x14ac:dyDescent="0.3">
      <c r="A158" t="s">
        <v>6</v>
      </c>
      <c r="B158" t="s">
        <v>36</v>
      </c>
      <c r="C158" t="s">
        <v>4</v>
      </c>
      <c r="D158" s="4">
        <v>10073</v>
      </c>
      <c r="E158" s="5">
        <v>120</v>
      </c>
    </row>
    <row r="159" spans="1:5" x14ac:dyDescent="0.3">
      <c r="A159" t="s">
        <v>2</v>
      </c>
      <c r="B159" t="s">
        <v>34</v>
      </c>
      <c r="C159" t="s">
        <v>19</v>
      </c>
      <c r="D159" s="4">
        <v>7511</v>
      </c>
      <c r="E159" s="5">
        <v>120</v>
      </c>
    </row>
    <row r="160" spans="1:5" x14ac:dyDescent="0.3">
      <c r="A160" t="s">
        <v>2</v>
      </c>
      <c r="B160" t="s">
        <v>39</v>
      </c>
      <c r="C160" t="s">
        <v>16</v>
      </c>
      <c r="D160" s="4">
        <v>2016</v>
      </c>
      <c r="E160" s="5">
        <v>117</v>
      </c>
    </row>
    <row r="161" spans="1:5" x14ac:dyDescent="0.3">
      <c r="A161" t="s">
        <v>3</v>
      </c>
      <c r="B161" t="s">
        <v>34</v>
      </c>
      <c r="C161" t="s">
        <v>23</v>
      </c>
      <c r="D161" s="4">
        <v>2212</v>
      </c>
      <c r="E161" s="5">
        <v>117</v>
      </c>
    </row>
    <row r="162" spans="1:5" x14ac:dyDescent="0.3">
      <c r="A162" t="s">
        <v>7</v>
      </c>
      <c r="B162" t="s">
        <v>36</v>
      </c>
      <c r="C162" t="s">
        <v>31</v>
      </c>
      <c r="D162" s="4">
        <v>2149</v>
      </c>
      <c r="E162" s="5">
        <v>117</v>
      </c>
    </row>
    <row r="163" spans="1:5" x14ac:dyDescent="0.3">
      <c r="A163" t="s">
        <v>40</v>
      </c>
      <c r="B163" t="s">
        <v>37</v>
      </c>
      <c r="C163" t="s">
        <v>30</v>
      </c>
      <c r="D163" s="4">
        <v>1624</v>
      </c>
      <c r="E163" s="5">
        <v>114</v>
      </c>
    </row>
    <row r="164" spans="1:5" x14ac:dyDescent="0.3">
      <c r="A164" t="s">
        <v>7</v>
      </c>
      <c r="B164" t="s">
        <v>35</v>
      </c>
      <c r="C164" t="s">
        <v>24</v>
      </c>
      <c r="D164" s="4">
        <v>2793</v>
      </c>
      <c r="E164" s="5">
        <v>114</v>
      </c>
    </row>
    <row r="165" spans="1:5" x14ac:dyDescent="0.3">
      <c r="A165" t="s">
        <v>9</v>
      </c>
      <c r="B165" t="s">
        <v>36</v>
      </c>
      <c r="C165" t="s">
        <v>25</v>
      </c>
      <c r="D165" s="4">
        <v>2142</v>
      </c>
      <c r="E165" s="5">
        <v>114</v>
      </c>
    </row>
    <row r="166" spans="1:5" x14ac:dyDescent="0.3">
      <c r="A166" t="s">
        <v>7</v>
      </c>
      <c r="B166" t="s">
        <v>37</v>
      </c>
      <c r="C166" t="s">
        <v>17</v>
      </c>
      <c r="D166" s="4">
        <v>4487</v>
      </c>
      <c r="E166" s="5">
        <v>111</v>
      </c>
    </row>
    <row r="167" spans="1:5" x14ac:dyDescent="0.3">
      <c r="A167" t="s">
        <v>5</v>
      </c>
      <c r="B167" t="s">
        <v>36</v>
      </c>
      <c r="C167" t="s">
        <v>30</v>
      </c>
      <c r="D167" s="4">
        <v>1526</v>
      </c>
      <c r="E167" s="5">
        <v>105</v>
      </c>
    </row>
    <row r="168" spans="1:5" x14ac:dyDescent="0.3">
      <c r="A168" t="s">
        <v>41</v>
      </c>
      <c r="B168" t="s">
        <v>37</v>
      </c>
      <c r="C168" t="s">
        <v>24</v>
      </c>
      <c r="D168" s="4">
        <v>6398</v>
      </c>
      <c r="E168" s="5">
        <v>102</v>
      </c>
    </row>
    <row r="169" spans="1:5" x14ac:dyDescent="0.3">
      <c r="A169" t="s">
        <v>5</v>
      </c>
      <c r="B169" t="s">
        <v>34</v>
      </c>
      <c r="C169" t="s">
        <v>29</v>
      </c>
      <c r="D169" s="4">
        <v>2891</v>
      </c>
      <c r="E169" s="5">
        <v>102</v>
      </c>
    </row>
    <row r="170" spans="1:5" x14ac:dyDescent="0.3">
      <c r="A170" t="s">
        <v>6</v>
      </c>
      <c r="B170" t="s">
        <v>37</v>
      </c>
      <c r="C170" t="s">
        <v>18</v>
      </c>
      <c r="D170" s="4">
        <v>1505</v>
      </c>
      <c r="E170" s="5">
        <v>102</v>
      </c>
    </row>
    <row r="171" spans="1:5" x14ac:dyDescent="0.3">
      <c r="A171" t="s">
        <v>40</v>
      </c>
      <c r="B171" t="s">
        <v>38</v>
      </c>
      <c r="C171" t="s">
        <v>4</v>
      </c>
      <c r="D171" s="4">
        <v>6125</v>
      </c>
      <c r="E171" s="5">
        <v>102</v>
      </c>
    </row>
    <row r="172" spans="1:5" x14ac:dyDescent="0.3">
      <c r="A172" t="s">
        <v>3</v>
      </c>
      <c r="B172" t="s">
        <v>39</v>
      </c>
      <c r="C172" t="s">
        <v>28</v>
      </c>
      <c r="D172" s="4">
        <v>1652</v>
      </c>
      <c r="E172" s="5">
        <v>102</v>
      </c>
    </row>
    <row r="173" spans="1:5" x14ac:dyDescent="0.3">
      <c r="A173" t="s">
        <v>9</v>
      </c>
      <c r="B173" t="s">
        <v>38</v>
      </c>
      <c r="C173" t="s">
        <v>25</v>
      </c>
      <c r="D173" s="4">
        <v>3850</v>
      </c>
      <c r="E173" s="5">
        <v>102</v>
      </c>
    </row>
    <row r="174" spans="1:5" x14ac:dyDescent="0.3">
      <c r="A174" t="s">
        <v>9</v>
      </c>
      <c r="B174" t="s">
        <v>38</v>
      </c>
      <c r="C174" t="s">
        <v>26</v>
      </c>
      <c r="D174" s="4">
        <v>2436</v>
      </c>
      <c r="E174" s="5">
        <v>99</v>
      </c>
    </row>
    <row r="175" spans="1:5" x14ac:dyDescent="0.3">
      <c r="A175" t="s">
        <v>41</v>
      </c>
      <c r="B175" t="s">
        <v>35</v>
      </c>
      <c r="C175" t="s">
        <v>19</v>
      </c>
      <c r="D175" s="4">
        <v>609</v>
      </c>
      <c r="E175" s="5">
        <v>99</v>
      </c>
    </row>
    <row r="176" spans="1:5" x14ac:dyDescent="0.3">
      <c r="A176" t="s">
        <v>7</v>
      </c>
      <c r="B176" t="s">
        <v>34</v>
      </c>
      <c r="C176" t="s">
        <v>25</v>
      </c>
      <c r="D176" s="4">
        <v>1568</v>
      </c>
      <c r="E176" s="5">
        <v>96</v>
      </c>
    </row>
    <row r="177" spans="1:5" x14ac:dyDescent="0.3">
      <c r="A177" t="s">
        <v>9</v>
      </c>
      <c r="B177" t="s">
        <v>37</v>
      </c>
      <c r="C177" t="s">
        <v>20</v>
      </c>
      <c r="D177" s="4">
        <v>7273</v>
      </c>
      <c r="E177" s="5">
        <v>96</v>
      </c>
    </row>
    <row r="178" spans="1:5" x14ac:dyDescent="0.3">
      <c r="A178" t="s">
        <v>10</v>
      </c>
      <c r="B178" t="s">
        <v>35</v>
      </c>
      <c r="C178" t="s">
        <v>14</v>
      </c>
      <c r="D178" s="4">
        <v>3472</v>
      </c>
      <c r="E178" s="5">
        <v>96</v>
      </c>
    </row>
    <row r="179" spans="1:5" x14ac:dyDescent="0.3">
      <c r="A179" t="s">
        <v>9</v>
      </c>
      <c r="B179" t="s">
        <v>37</v>
      </c>
      <c r="C179" t="s">
        <v>23</v>
      </c>
      <c r="D179" s="4">
        <v>2737</v>
      </c>
      <c r="E179" s="5">
        <v>93</v>
      </c>
    </row>
    <row r="180" spans="1:5" x14ac:dyDescent="0.3">
      <c r="A180" t="s">
        <v>10</v>
      </c>
      <c r="B180" t="s">
        <v>34</v>
      </c>
      <c r="C180" t="s">
        <v>25</v>
      </c>
      <c r="D180" s="4">
        <v>1428</v>
      </c>
      <c r="E180" s="5">
        <v>93</v>
      </c>
    </row>
    <row r="181" spans="1:5" x14ac:dyDescent="0.3">
      <c r="A181" t="s">
        <v>5</v>
      </c>
      <c r="B181" t="s">
        <v>34</v>
      </c>
      <c r="C181" t="s">
        <v>33</v>
      </c>
      <c r="D181" s="4">
        <v>1652</v>
      </c>
      <c r="E181" s="5">
        <v>93</v>
      </c>
    </row>
    <row r="182" spans="1:5" x14ac:dyDescent="0.3">
      <c r="A182" t="s">
        <v>40</v>
      </c>
      <c r="B182" t="s">
        <v>37</v>
      </c>
      <c r="C182" t="s">
        <v>27</v>
      </c>
      <c r="D182" s="4">
        <v>6132</v>
      </c>
      <c r="E182" s="5">
        <v>93</v>
      </c>
    </row>
    <row r="183" spans="1:5" x14ac:dyDescent="0.3">
      <c r="A183" t="s">
        <v>3</v>
      </c>
      <c r="B183" t="s">
        <v>34</v>
      </c>
      <c r="C183" t="s">
        <v>17</v>
      </c>
      <c r="D183" s="4">
        <v>2919</v>
      </c>
      <c r="E183" s="5">
        <v>93</v>
      </c>
    </row>
    <row r="184" spans="1:5" x14ac:dyDescent="0.3">
      <c r="A184" t="s">
        <v>9</v>
      </c>
      <c r="B184" t="s">
        <v>34</v>
      </c>
      <c r="C184" t="s">
        <v>23</v>
      </c>
      <c r="D184" s="4">
        <v>8155</v>
      </c>
      <c r="E184" s="5">
        <v>90</v>
      </c>
    </row>
    <row r="185" spans="1:5" x14ac:dyDescent="0.3">
      <c r="A185" t="s">
        <v>40</v>
      </c>
      <c r="B185" t="s">
        <v>36</v>
      </c>
      <c r="C185" t="s">
        <v>33</v>
      </c>
      <c r="D185" s="4">
        <v>9772</v>
      </c>
      <c r="E185" s="5">
        <v>90</v>
      </c>
    </row>
    <row r="186" spans="1:5" x14ac:dyDescent="0.3">
      <c r="A186" t="s">
        <v>40</v>
      </c>
      <c r="B186" t="s">
        <v>38</v>
      </c>
      <c r="C186" t="s">
        <v>25</v>
      </c>
      <c r="D186" s="4">
        <v>2541</v>
      </c>
      <c r="E186" s="5">
        <v>90</v>
      </c>
    </row>
    <row r="187" spans="1:5" x14ac:dyDescent="0.3">
      <c r="A187" t="s">
        <v>6</v>
      </c>
      <c r="B187" t="s">
        <v>37</v>
      </c>
      <c r="C187" t="s">
        <v>31</v>
      </c>
      <c r="D187" s="4">
        <v>7693</v>
      </c>
      <c r="E187" s="5">
        <v>87</v>
      </c>
    </row>
    <row r="188" spans="1:5" x14ac:dyDescent="0.3">
      <c r="A188" t="s">
        <v>7</v>
      </c>
      <c r="B188" t="s">
        <v>36</v>
      </c>
      <c r="C188" t="s">
        <v>32</v>
      </c>
      <c r="D188" s="4">
        <v>280</v>
      </c>
      <c r="E188" s="5">
        <v>87</v>
      </c>
    </row>
    <row r="189" spans="1:5" x14ac:dyDescent="0.3">
      <c r="A189" t="s">
        <v>40</v>
      </c>
      <c r="B189" t="s">
        <v>38</v>
      </c>
      <c r="C189" t="s">
        <v>26</v>
      </c>
      <c r="D189" s="4">
        <v>609</v>
      </c>
      <c r="E189" s="5">
        <v>87</v>
      </c>
    </row>
    <row r="190" spans="1:5" x14ac:dyDescent="0.3">
      <c r="A190" t="s">
        <v>9</v>
      </c>
      <c r="B190" t="s">
        <v>38</v>
      </c>
      <c r="C190" t="s">
        <v>33</v>
      </c>
      <c r="D190" s="4">
        <v>9506</v>
      </c>
      <c r="E190" s="5">
        <v>87</v>
      </c>
    </row>
    <row r="191" spans="1:5" x14ac:dyDescent="0.3">
      <c r="A191" t="s">
        <v>10</v>
      </c>
      <c r="B191" t="s">
        <v>34</v>
      </c>
      <c r="C191" t="s">
        <v>17</v>
      </c>
      <c r="D191" s="4">
        <v>700</v>
      </c>
      <c r="E191" s="5">
        <v>87</v>
      </c>
    </row>
    <row r="192" spans="1:5" x14ac:dyDescent="0.3">
      <c r="A192" t="s">
        <v>8</v>
      </c>
      <c r="B192" t="s">
        <v>37</v>
      </c>
      <c r="C192" t="s">
        <v>21</v>
      </c>
      <c r="D192" s="4">
        <v>434</v>
      </c>
      <c r="E192" s="5">
        <v>87</v>
      </c>
    </row>
    <row r="193" spans="1:5" x14ac:dyDescent="0.3">
      <c r="A193" t="s">
        <v>8</v>
      </c>
      <c r="B193" t="s">
        <v>38</v>
      </c>
      <c r="C193" t="s">
        <v>22</v>
      </c>
      <c r="D193" s="4">
        <v>168</v>
      </c>
      <c r="E193" s="5">
        <v>84</v>
      </c>
    </row>
    <row r="194" spans="1:5" x14ac:dyDescent="0.3">
      <c r="A194" t="s">
        <v>41</v>
      </c>
      <c r="B194" t="s">
        <v>36</v>
      </c>
      <c r="C194" t="s">
        <v>32</v>
      </c>
      <c r="D194" s="4">
        <v>10304</v>
      </c>
      <c r="E194" s="5">
        <v>84</v>
      </c>
    </row>
    <row r="195" spans="1:5" x14ac:dyDescent="0.3">
      <c r="A195" t="s">
        <v>5</v>
      </c>
      <c r="B195" t="s">
        <v>35</v>
      </c>
      <c r="C195" t="s">
        <v>22</v>
      </c>
      <c r="D195" s="4">
        <v>490</v>
      </c>
      <c r="E195" s="5">
        <v>84</v>
      </c>
    </row>
    <row r="196" spans="1:5" x14ac:dyDescent="0.3">
      <c r="A196" t="s">
        <v>2</v>
      </c>
      <c r="B196" t="s">
        <v>39</v>
      </c>
      <c r="C196" t="s">
        <v>27</v>
      </c>
      <c r="D196" s="4">
        <v>7812</v>
      </c>
      <c r="E196" s="5">
        <v>81</v>
      </c>
    </row>
    <row r="197" spans="1:5" x14ac:dyDescent="0.3">
      <c r="A197" t="s">
        <v>6</v>
      </c>
      <c r="B197" t="s">
        <v>37</v>
      </c>
      <c r="C197" t="s">
        <v>30</v>
      </c>
      <c r="D197" s="4">
        <v>560</v>
      </c>
      <c r="E197" s="5">
        <v>81</v>
      </c>
    </row>
    <row r="198" spans="1:5" x14ac:dyDescent="0.3">
      <c r="A198" t="s">
        <v>8</v>
      </c>
      <c r="B198" t="s">
        <v>35</v>
      </c>
      <c r="C198" t="s">
        <v>30</v>
      </c>
      <c r="D198" s="4">
        <v>3598</v>
      </c>
      <c r="E198" s="5">
        <v>81</v>
      </c>
    </row>
    <row r="199" spans="1:5" x14ac:dyDescent="0.3">
      <c r="A199" t="s">
        <v>5</v>
      </c>
      <c r="B199" t="s">
        <v>39</v>
      </c>
      <c r="C199" t="s">
        <v>22</v>
      </c>
      <c r="D199" s="4">
        <v>6909</v>
      </c>
      <c r="E199" s="5">
        <v>81</v>
      </c>
    </row>
    <row r="200" spans="1:5" x14ac:dyDescent="0.3">
      <c r="A200" t="s">
        <v>3</v>
      </c>
      <c r="B200" t="s">
        <v>35</v>
      </c>
      <c r="C200" t="s">
        <v>23</v>
      </c>
      <c r="D200" s="4">
        <v>2023</v>
      </c>
      <c r="E200" s="5">
        <v>78</v>
      </c>
    </row>
    <row r="201" spans="1:5" x14ac:dyDescent="0.3">
      <c r="A201" t="s">
        <v>8</v>
      </c>
      <c r="B201" t="s">
        <v>38</v>
      </c>
      <c r="C201" t="s">
        <v>21</v>
      </c>
      <c r="D201" s="4">
        <v>6433</v>
      </c>
      <c r="E201" s="5">
        <v>78</v>
      </c>
    </row>
    <row r="202" spans="1:5" x14ac:dyDescent="0.3">
      <c r="A202" t="s">
        <v>7</v>
      </c>
      <c r="B202" t="s">
        <v>38</v>
      </c>
      <c r="C202" t="s">
        <v>14</v>
      </c>
      <c r="D202" s="4">
        <v>1281</v>
      </c>
      <c r="E202" s="5">
        <v>75</v>
      </c>
    </row>
    <row r="203" spans="1:5" x14ac:dyDescent="0.3">
      <c r="A203" t="s">
        <v>7</v>
      </c>
      <c r="B203" t="s">
        <v>34</v>
      </c>
      <c r="C203" t="s">
        <v>32</v>
      </c>
      <c r="D203" s="4">
        <v>3262</v>
      </c>
      <c r="E203" s="5">
        <v>75</v>
      </c>
    </row>
    <row r="204" spans="1:5" x14ac:dyDescent="0.3">
      <c r="A204" t="s">
        <v>6</v>
      </c>
      <c r="B204" t="s">
        <v>34</v>
      </c>
      <c r="C204" t="s">
        <v>29</v>
      </c>
      <c r="D204" s="4">
        <v>3339</v>
      </c>
      <c r="E204" s="5">
        <v>75</v>
      </c>
    </row>
    <row r="205" spans="1:5" x14ac:dyDescent="0.3">
      <c r="A205" t="s">
        <v>2</v>
      </c>
      <c r="B205" t="s">
        <v>36</v>
      </c>
      <c r="C205" t="s">
        <v>29</v>
      </c>
      <c r="D205" s="4">
        <v>8211</v>
      </c>
      <c r="E205" s="5">
        <v>75</v>
      </c>
    </row>
    <row r="206" spans="1:5" x14ac:dyDescent="0.3">
      <c r="A206" t="s">
        <v>6</v>
      </c>
      <c r="B206" t="s">
        <v>38</v>
      </c>
      <c r="C206" t="s">
        <v>25</v>
      </c>
      <c r="D206" s="4">
        <v>469</v>
      </c>
      <c r="E206" s="5">
        <v>75</v>
      </c>
    </row>
    <row r="207" spans="1:5" x14ac:dyDescent="0.3">
      <c r="A207" t="s">
        <v>5</v>
      </c>
      <c r="B207" t="s">
        <v>37</v>
      </c>
      <c r="C207" t="s">
        <v>22</v>
      </c>
      <c r="D207" s="4">
        <v>518</v>
      </c>
      <c r="E207" s="5">
        <v>75</v>
      </c>
    </row>
    <row r="208" spans="1:5" x14ac:dyDescent="0.3">
      <c r="A208" t="s">
        <v>40</v>
      </c>
      <c r="B208" t="s">
        <v>34</v>
      </c>
      <c r="C208" t="s">
        <v>23</v>
      </c>
      <c r="D208" s="4">
        <v>2779</v>
      </c>
      <c r="E208" s="5">
        <v>75</v>
      </c>
    </row>
    <row r="209" spans="1:5" x14ac:dyDescent="0.3">
      <c r="A209" t="s">
        <v>6</v>
      </c>
      <c r="B209" t="s">
        <v>34</v>
      </c>
      <c r="C209" t="s">
        <v>16</v>
      </c>
      <c r="D209" s="4">
        <v>2219</v>
      </c>
      <c r="E209" s="5">
        <v>75</v>
      </c>
    </row>
    <row r="210" spans="1:5" x14ac:dyDescent="0.3">
      <c r="A210" t="s">
        <v>10</v>
      </c>
      <c r="B210" t="s">
        <v>36</v>
      </c>
      <c r="C210" t="s">
        <v>13</v>
      </c>
      <c r="D210" s="4">
        <v>945</v>
      </c>
      <c r="E210" s="5">
        <v>75</v>
      </c>
    </row>
    <row r="211" spans="1:5" x14ac:dyDescent="0.3">
      <c r="A211" t="s">
        <v>41</v>
      </c>
      <c r="B211" t="s">
        <v>39</v>
      </c>
      <c r="C211" t="s">
        <v>14</v>
      </c>
      <c r="D211" s="4">
        <v>3976</v>
      </c>
      <c r="E211" s="5">
        <v>72</v>
      </c>
    </row>
    <row r="212" spans="1:5" x14ac:dyDescent="0.3">
      <c r="A212" t="s">
        <v>10</v>
      </c>
      <c r="B212" t="s">
        <v>36</v>
      </c>
      <c r="C212" t="s">
        <v>27</v>
      </c>
      <c r="D212" s="4">
        <v>1407</v>
      </c>
      <c r="E212" s="5">
        <v>72</v>
      </c>
    </row>
    <row r="213" spans="1:5" x14ac:dyDescent="0.3">
      <c r="A213" t="s">
        <v>9</v>
      </c>
      <c r="B213" t="s">
        <v>39</v>
      </c>
      <c r="C213" t="s">
        <v>25</v>
      </c>
      <c r="D213" s="4">
        <v>3192</v>
      </c>
      <c r="E213" s="5">
        <v>72</v>
      </c>
    </row>
    <row r="214" spans="1:5" x14ac:dyDescent="0.3">
      <c r="A214" t="s">
        <v>40</v>
      </c>
      <c r="B214" t="s">
        <v>37</v>
      </c>
      <c r="C214" t="s">
        <v>29</v>
      </c>
      <c r="D214" s="4">
        <v>9002</v>
      </c>
      <c r="E214" s="5">
        <v>72</v>
      </c>
    </row>
    <row r="215" spans="1:5" x14ac:dyDescent="0.3">
      <c r="A215" t="s">
        <v>41</v>
      </c>
      <c r="B215" t="s">
        <v>35</v>
      </c>
      <c r="C215" t="s">
        <v>13</v>
      </c>
      <c r="D215" s="4">
        <v>4760</v>
      </c>
      <c r="E215" s="5">
        <v>69</v>
      </c>
    </row>
    <row r="216" spans="1:5" x14ac:dyDescent="0.3">
      <c r="A216" t="s">
        <v>3</v>
      </c>
      <c r="B216" t="s">
        <v>35</v>
      </c>
      <c r="C216" t="s">
        <v>29</v>
      </c>
      <c r="D216" s="4">
        <v>2114</v>
      </c>
      <c r="E216" s="5">
        <v>66</v>
      </c>
    </row>
    <row r="217" spans="1:5" x14ac:dyDescent="0.3">
      <c r="A217" t="s">
        <v>6</v>
      </c>
      <c r="B217" t="s">
        <v>36</v>
      </c>
      <c r="C217" t="s">
        <v>21</v>
      </c>
      <c r="D217" s="4">
        <v>497</v>
      </c>
      <c r="E217" s="5">
        <v>63</v>
      </c>
    </row>
    <row r="218" spans="1:5" x14ac:dyDescent="0.3">
      <c r="A218" t="s">
        <v>7</v>
      </c>
      <c r="B218" t="s">
        <v>35</v>
      </c>
      <c r="C218" t="s">
        <v>14</v>
      </c>
      <c r="D218" s="4">
        <v>4606</v>
      </c>
      <c r="E218" s="5">
        <v>63</v>
      </c>
    </row>
    <row r="219" spans="1:5" x14ac:dyDescent="0.3">
      <c r="A219" t="s">
        <v>5</v>
      </c>
      <c r="B219" t="s">
        <v>36</v>
      </c>
      <c r="C219" t="s">
        <v>13</v>
      </c>
      <c r="D219" s="4">
        <v>6146</v>
      </c>
      <c r="E219" s="5">
        <v>63</v>
      </c>
    </row>
    <row r="220" spans="1:5" x14ac:dyDescent="0.3">
      <c r="A220" t="s">
        <v>6</v>
      </c>
      <c r="B220" t="s">
        <v>39</v>
      </c>
      <c r="C220" t="s">
        <v>30</v>
      </c>
      <c r="D220" s="4">
        <v>1638</v>
      </c>
      <c r="E220" s="5">
        <v>63</v>
      </c>
    </row>
    <row r="221" spans="1:5" x14ac:dyDescent="0.3">
      <c r="A221" t="s">
        <v>8</v>
      </c>
      <c r="B221" t="s">
        <v>38</v>
      </c>
      <c r="C221" t="s">
        <v>27</v>
      </c>
      <c r="D221" s="4">
        <v>2268</v>
      </c>
      <c r="E221" s="5">
        <v>63</v>
      </c>
    </row>
    <row r="222" spans="1:5" x14ac:dyDescent="0.3">
      <c r="A222" t="s">
        <v>9</v>
      </c>
      <c r="B222" t="s">
        <v>38</v>
      </c>
      <c r="C222" t="s">
        <v>24</v>
      </c>
      <c r="D222" s="4">
        <v>4137</v>
      </c>
      <c r="E222" s="5">
        <v>60</v>
      </c>
    </row>
    <row r="223" spans="1:5" x14ac:dyDescent="0.3">
      <c r="A223" t="s">
        <v>9</v>
      </c>
      <c r="B223" t="s">
        <v>36</v>
      </c>
      <c r="C223" t="s">
        <v>30</v>
      </c>
      <c r="D223" s="4">
        <v>9051</v>
      </c>
      <c r="E223" s="5">
        <v>57</v>
      </c>
    </row>
    <row r="224" spans="1:5" x14ac:dyDescent="0.3">
      <c r="A224" t="s">
        <v>6</v>
      </c>
      <c r="B224" t="s">
        <v>38</v>
      </c>
      <c r="C224" t="s">
        <v>31</v>
      </c>
      <c r="D224" s="4">
        <v>2681</v>
      </c>
      <c r="E224" s="5">
        <v>54</v>
      </c>
    </row>
    <row r="225" spans="1:5" x14ac:dyDescent="0.3">
      <c r="A225" t="s">
        <v>2</v>
      </c>
      <c r="B225" t="s">
        <v>34</v>
      </c>
      <c r="C225" t="s">
        <v>13</v>
      </c>
      <c r="D225" s="4">
        <v>252</v>
      </c>
      <c r="E225" s="5">
        <v>54</v>
      </c>
    </row>
    <row r="226" spans="1:5" x14ac:dyDescent="0.3">
      <c r="A226" t="s">
        <v>5</v>
      </c>
      <c r="B226" t="s">
        <v>38</v>
      </c>
      <c r="C226" t="s">
        <v>13</v>
      </c>
      <c r="D226" s="4">
        <v>7189</v>
      </c>
      <c r="E226" s="5">
        <v>54</v>
      </c>
    </row>
    <row r="227" spans="1:5" x14ac:dyDescent="0.3">
      <c r="A227" t="s">
        <v>3</v>
      </c>
      <c r="B227" t="s">
        <v>34</v>
      </c>
      <c r="C227" t="s">
        <v>26</v>
      </c>
      <c r="D227" s="4">
        <v>3108</v>
      </c>
      <c r="E227" s="5">
        <v>54</v>
      </c>
    </row>
    <row r="228" spans="1:5" x14ac:dyDescent="0.3">
      <c r="A228" t="s">
        <v>2</v>
      </c>
      <c r="B228" t="s">
        <v>37</v>
      </c>
      <c r="C228" t="s">
        <v>14</v>
      </c>
      <c r="D228" s="4">
        <v>1057</v>
      </c>
      <c r="E228" s="5">
        <v>54</v>
      </c>
    </row>
    <row r="229" spans="1:5" x14ac:dyDescent="0.3">
      <c r="A229" t="s">
        <v>7</v>
      </c>
      <c r="B229" t="s">
        <v>37</v>
      </c>
      <c r="C229" t="s">
        <v>30</v>
      </c>
      <c r="D229" s="4">
        <v>6454</v>
      </c>
      <c r="E229" s="5">
        <v>54</v>
      </c>
    </row>
    <row r="230" spans="1:5" x14ac:dyDescent="0.3">
      <c r="A230" t="s">
        <v>2</v>
      </c>
      <c r="B230" t="s">
        <v>38</v>
      </c>
      <c r="C230" t="s">
        <v>13</v>
      </c>
      <c r="D230" s="4">
        <v>56</v>
      </c>
      <c r="E230" s="5">
        <v>51</v>
      </c>
    </row>
    <row r="231" spans="1:5" x14ac:dyDescent="0.3">
      <c r="A231" t="s">
        <v>5</v>
      </c>
      <c r="B231" t="s">
        <v>39</v>
      </c>
      <c r="C231" t="s">
        <v>26</v>
      </c>
      <c r="D231" s="4">
        <v>5236</v>
      </c>
      <c r="E231" s="5">
        <v>51</v>
      </c>
    </row>
    <row r="232" spans="1:5" x14ac:dyDescent="0.3">
      <c r="A232" t="s">
        <v>40</v>
      </c>
      <c r="B232" t="s">
        <v>38</v>
      </c>
      <c r="C232" t="s">
        <v>24</v>
      </c>
      <c r="D232" s="4">
        <v>623</v>
      </c>
      <c r="E232" s="5">
        <v>51</v>
      </c>
    </row>
    <row r="233" spans="1:5" x14ac:dyDescent="0.3">
      <c r="A233" t="s">
        <v>3</v>
      </c>
      <c r="B233" t="s">
        <v>39</v>
      </c>
      <c r="C233" t="s">
        <v>29</v>
      </c>
      <c r="D233" s="4">
        <v>3640</v>
      </c>
      <c r="E233" s="5">
        <v>51</v>
      </c>
    </row>
    <row r="234" spans="1:5" x14ac:dyDescent="0.3">
      <c r="A234" t="s">
        <v>5</v>
      </c>
      <c r="B234" t="s">
        <v>37</v>
      </c>
      <c r="C234" t="s">
        <v>31</v>
      </c>
      <c r="D234" s="4">
        <v>182</v>
      </c>
      <c r="E234" s="5">
        <v>48</v>
      </c>
    </row>
    <row r="235" spans="1:5" x14ac:dyDescent="0.3">
      <c r="A235" t="s">
        <v>7</v>
      </c>
      <c r="B235" t="s">
        <v>34</v>
      </c>
      <c r="C235" t="s">
        <v>33</v>
      </c>
      <c r="D235" s="4">
        <v>2226</v>
      </c>
      <c r="E235" s="5">
        <v>48</v>
      </c>
    </row>
    <row r="236" spans="1:5" x14ac:dyDescent="0.3">
      <c r="A236" t="s">
        <v>40</v>
      </c>
      <c r="B236" t="s">
        <v>34</v>
      </c>
      <c r="C236" t="s">
        <v>26</v>
      </c>
      <c r="D236" s="4">
        <v>6748</v>
      </c>
      <c r="E236" s="5">
        <v>48</v>
      </c>
    </row>
    <row r="237" spans="1:5" x14ac:dyDescent="0.3">
      <c r="A237" t="s">
        <v>6</v>
      </c>
      <c r="B237" t="s">
        <v>34</v>
      </c>
      <c r="C237" t="s">
        <v>4</v>
      </c>
      <c r="D237" s="4">
        <v>525</v>
      </c>
      <c r="E237" s="5">
        <v>48</v>
      </c>
    </row>
    <row r="238" spans="1:5" x14ac:dyDescent="0.3">
      <c r="A238" t="s">
        <v>7</v>
      </c>
      <c r="B238" t="s">
        <v>37</v>
      </c>
      <c r="C238" t="s">
        <v>33</v>
      </c>
      <c r="D238" s="4">
        <v>6391</v>
      </c>
      <c r="E238" s="5">
        <v>48</v>
      </c>
    </row>
    <row r="239" spans="1:5" x14ac:dyDescent="0.3">
      <c r="A239" t="s">
        <v>2</v>
      </c>
      <c r="B239" t="s">
        <v>36</v>
      </c>
      <c r="C239" t="s">
        <v>17</v>
      </c>
      <c r="D239" s="4">
        <v>189</v>
      </c>
      <c r="E239" s="5">
        <v>48</v>
      </c>
    </row>
    <row r="240" spans="1:5" x14ac:dyDescent="0.3">
      <c r="A240" t="s">
        <v>40</v>
      </c>
      <c r="B240" t="s">
        <v>35</v>
      </c>
      <c r="C240" t="s">
        <v>24</v>
      </c>
      <c r="D240" s="4">
        <v>1638</v>
      </c>
      <c r="E240" s="5">
        <v>48</v>
      </c>
    </row>
    <row r="241" spans="1:5" x14ac:dyDescent="0.3">
      <c r="A241" t="s">
        <v>8</v>
      </c>
      <c r="B241" t="s">
        <v>37</v>
      </c>
      <c r="C241" t="s">
        <v>26</v>
      </c>
      <c r="D241" s="4">
        <v>6279</v>
      </c>
      <c r="E241" s="5">
        <v>45</v>
      </c>
    </row>
    <row r="242" spans="1:5" x14ac:dyDescent="0.3">
      <c r="A242" t="s">
        <v>40</v>
      </c>
      <c r="B242" t="s">
        <v>38</v>
      </c>
      <c r="C242" t="s">
        <v>29</v>
      </c>
      <c r="D242" s="4">
        <v>2541</v>
      </c>
      <c r="E242" s="5">
        <v>45</v>
      </c>
    </row>
    <row r="243" spans="1:5" x14ac:dyDescent="0.3">
      <c r="A243" t="s">
        <v>9</v>
      </c>
      <c r="B243" t="s">
        <v>37</v>
      </c>
      <c r="C243" t="s">
        <v>28</v>
      </c>
      <c r="D243" s="4">
        <v>2919</v>
      </c>
      <c r="E243" s="5">
        <v>45</v>
      </c>
    </row>
    <row r="244" spans="1:5" x14ac:dyDescent="0.3">
      <c r="A244" t="s">
        <v>5</v>
      </c>
      <c r="B244" t="s">
        <v>38</v>
      </c>
      <c r="C244" t="s">
        <v>25</v>
      </c>
      <c r="D244" s="4">
        <v>7483</v>
      </c>
      <c r="E244" s="5">
        <v>45</v>
      </c>
    </row>
    <row r="245" spans="1:5" x14ac:dyDescent="0.3">
      <c r="A245" t="s">
        <v>7</v>
      </c>
      <c r="B245" t="s">
        <v>36</v>
      </c>
      <c r="C245" t="s">
        <v>22</v>
      </c>
      <c r="D245" s="4">
        <v>8435</v>
      </c>
      <c r="E245" s="5">
        <v>42</v>
      </c>
    </row>
    <row r="246" spans="1:5" x14ac:dyDescent="0.3">
      <c r="A246" t="s">
        <v>3</v>
      </c>
      <c r="B246" t="s">
        <v>34</v>
      </c>
      <c r="C246" t="s">
        <v>25</v>
      </c>
      <c r="D246" s="4">
        <v>6300</v>
      </c>
      <c r="E246" s="5">
        <v>42</v>
      </c>
    </row>
    <row r="247" spans="1:5" x14ac:dyDescent="0.3">
      <c r="A247" t="s">
        <v>40</v>
      </c>
      <c r="B247" t="s">
        <v>39</v>
      </c>
      <c r="C247" t="s">
        <v>15</v>
      </c>
      <c r="D247" s="4">
        <v>5775</v>
      </c>
      <c r="E247" s="5">
        <v>42</v>
      </c>
    </row>
    <row r="248" spans="1:5" x14ac:dyDescent="0.3">
      <c r="A248" t="s">
        <v>2</v>
      </c>
      <c r="B248" t="s">
        <v>37</v>
      </c>
      <c r="C248" t="s">
        <v>15</v>
      </c>
      <c r="D248" s="4">
        <v>2863</v>
      </c>
      <c r="E248" s="5">
        <v>42</v>
      </c>
    </row>
    <row r="249" spans="1:5" x14ac:dyDescent="0.3">
      <c r="A249" t="s">
        <v>5</v>
      </c>
      <c r="B249" t="s">
        <v>36</v>
      </c>
      <c r="C249" t="s">
        <v>16</v>
      </c>
      <c r="D249" s="4">
        <v>16184</v>
      </c>
      <c r="E249" s="5">
        <v>39</v>
      </c>
    </row>
    <row r="250" spans="1:5" x14ac:dyDescent="0.3">
      <c r="A250" t="s">
        <v>41</v>
      </c>
      <c r="B250" t="s">
        <v>34</v>
      </c>
      <c r="C250" t="s">
        <v>17</v>
      </c>
      <c r="D250" s="4">
        <v>1463</v>
      </c>
      <c r="E250" s="5">
        <v>39</v>
      </c>
    </row>
    <row r="251" spans="1:5" x14ac:dyDescent="0.3">
      <c r="A251" t="s">
        <v>3</v>
      </c>
      <c r="B251" t="s">
        <v>36</v>
      </c>
      <c r="C251" t="s">
        <v>25</v>
      </c>
      <c r="D251" s="4">
        <v>3339</v>
      </c>
      <c r="E251" s="5">
        <v>39</v>
      </c>
    </row>
    <row r="252" spans="1:5" x14ac:dyDescent="0.3">
      <c r="A252" t="s">
        <v>7</v>
      </c>
      <c r="B252" t="s">
        <v>34</v>
      </c>
      <c r="C252" t="s">
        <v>17</v>
      </c>
      <c r="D252" s="4">
        <v>7777</v>
      </c>
      <c r="E252" s="5">
        <v>39</v>
      </c>
    </row>
    <row r="253" spans="1:5" x14ac:dyDescent="0.3">
      <c r="A253" t="s">
        <v>40</v>
      </c>
      <c r="B253" t="s">
        <v>38</v>
      </c>
      <c r="C253" t="s">
        <v>31</v>
      </c>
      <c r="D253" s="4">
        <v>1988</v>
      </c>
      <c r="E253" s="5">
        <v>39</v>
      </c>
    </row>
    <row r="254" spans="1:5" x14ac:dyDescent="0.3">
      <c r="A254" t="s">
        <v>3</v>
      </c>
      <c r="B254" t="s">
        <v>36</v>
      </c>
      <c r="C254" t="s">
        <v>16</v>
      </c>
      <c r="D254" s="4">
        <v>9198</v>
      </c>
      <c r="E254" s="5">
        <v>36</v>
      </c>
    </row>
    <row r="255" spans="1:5" x14ac:dyDescent="0.3">
      <c r="A255" t="s">
        <v>6</v>
      </c>
      <c r="B255" t="s">
        <v>38</v>
      </c>
      <c r="C255" t="s">
        <v>21</v>
      </c>
      <c r="D255" s="4">
        <v>7322</v>
      </c>
      <c r="E255" s="5">
        <v>36</v>
      </c>
    </row>
    <row r="256" spans="1:5" x14ac:dyDescent="0.3">
      <c r="A256" t="s">
        <v>2</v>
      </c>
      <c r="B256" t="s">
        <v>39</v>
      </c>
      <c r="C256" t="s">
        <v>15</v>
      </c>
      <c r="D256" s="4">
        <v>4802</v>
      </c>
      <c r="E256" s="5">
        <v>36</v>
      </c>
    </row>
    <row r="257" spans="1:5" x14ac:dyDescent="0.3">
      <c r="A257" t="s">
        <v>40</v>
      </c>
      <c r="B257" t="s">
        <v>36</v>
      </c>
      <c r="C257" t="s">
        <v>4</v>
      </c>
      <c r="D257" s="4">
        <v>217</v>
      </c>
      <c r="E257" s="5">
        <v>36</v>
      </c>
    </row>
    <row r="258" spans="1:5" x14ac:dyDescent="0.3">
      <c r="A258" t="s">
        <v>2</v>
      </c>
      <c r="B258" t="s">
        <v>39</v>
      </c>
      <c r="C258" t="s">
        <v>23</v>
      </c>
      <c r="D258" s="4">
        <v>630</v>
      </c>
      <c r="E258" s="5">
        <v>36</v>
      </c>
    </row>
    <row r="259" spans="1:5" x14ac:dyDescent="0.3">
      <c r="A259" t="s">
        <v>10</v>
      </c>
      <c r="B259" t="s">
        <v>37</v>
      </c>
      <c r="C259" t="s">
        <v>23</v>
      </c>
      <c r="D259" s="4">
        <v>4683</v>
      </c>
      <c r="E259" s="5">
        <v>30</v>
      </c>
    </row>
    <row r="260" spans="1:5" x14ac:dyDescent="0.3">
      <c r="A260" t="s">
        <v>40</v>
      </c>
      <c r="B260" t="s">
        <v>36</v>
      </c>
      <c r="C260" t="s">
        <v>25</v>
      </c>
      <c r="D260" s="4">
        <v>5439</v>
      </c>
      <c r="E260" s="5">
        <v>30</v>
      </c>
    </row>
    <row r="261" spans="1:5" x14ac:dyDescent="0.3">
      <c r="A261" t="s">
        <v>8</v>
      </c>
      <c r="B261" t="s">
        <v>37</v>
      </c>
      <c r="C261" t="s">
        <v>15</v>
      </c>
      <c r="D261" s="4">
        <v>9709</v>
      </c>
      <c r="E261" s="5">
        <v>30</v>
      </c>
    </row>
    <row r="262" spans="1:5" x14ac:dyDescent="0.3">
      <c r="A262" t="s">
        <v>10</v>
      </c>
      <c r="B262" t="s">
        <v>39</v>
      </c>
      <c r="C262" t="s">
        <v>33</v>
      </c>
      <c r="D262" s="4">
        <v>12950</v>
      </c>
      <c r="E262" s="5">
        <v>30</v>
      </c>
    </row>
    <row r="263" spans="1:5" x14ac:dyDescent="0.3">
      <c r="A263" t="s">
        <v>6</v>
      </c>
      <c r="B263" t="s">
        <v>36</v>
      </c>
      <c r="C263" t="s">
        <v>13</v>
      </c>
      <c r="D263" s="4">
        <v>4319</v>
      </c>
      <c r="E263" s="5">
        <v>30</v>
      </c>
    </row>
    <row r="264" spans="1:5" x14ac:dyDescent="0.3">
      <c r="A264" t="s">
        <v>40</v>
      </c>
      <c r="B264" t="s">
        <v>39</v>
      </c>
      <c r="C264" t="s">
        <v>27</v>
      </c>
      <c r="D264" s="4">
        <v>6370</v>
      </c>
      <c r="E264" s="5">
        <v>30</v>
      </c>
    </row>
    <row r="265" spans="1:5" x14ac:dyDescent="0.3">
      <c r="A265" t="s">
        <v>6</v>
      </c>
      <c r="B265" t="s">
        <v>39</v>
      </c>
      <c r="C265" t="s">
        <v>17</v>
      </c>
      <c r="D265" s="4">
        <v>6048</v>
      </c>
      <c r="E265" s="5">
        <v>27</v>
      </c>
    </row>
    <row r="266" spans="1:5" x14ac:dyDescent="0.3">
      <c r="A266" t="s">
        <v>9</v>
      </c>
      <c r="B266" t="s">
        <v>34</v>
      </c>
      <c r="C266" t="s">
        <v>21</v>
      </c>
      <c r="D266" s="4">
        <v>6832</v>
      </c>
      <c r="E266" s="5">
        <v>27</v>
      </c>
    </row>
    <row r="267" spans="1:5" x14ac:dyDescent="0.3">
      <c r="A267" t="s">
        <v>7</v>
      </c>
      <c r="B267" t="s">
        <v>35</v>
      </c>
      <c r="C267" t="s">
        <v>16</v>
      </c>
      <c r="D267" s="4">
        <v>2135</v>
      </c>
      <c r="E267" s="5">
        <v>27</v>
      </c>
    </row>
    <row r="268" spans="1:5" x14ac:dyDescent="0.3">
      <c r="A268" t="s">
        <v>8</v>
      </c>
      <c r="B268" t="s">
        <v>39</v>
      </c>
      <c r="C268" t="s">
        <v>26</v>
      </c>
      <c r="D268" s="4">
        <v>1561</v>
      </c>
      <c r="E268" s="5">
        <v>27</v>
      </c>
    </row>
    <row r="269" spans="1:5" x14ac:dyDescent="0.3">
      <c r="A269" t="s">
        <v>10</v>
      </c>
      <c r="B269" t="s">
        <v>37</v>
      </c>
      <c r="C269" t="s">
        <v>28</v>
      </c>
      <c r="D269" s="4">
        <v>3059</v>
      </c>
      <c r="E269" s="5">
        <v>27</v>
      </c>
    </row>
    <row r="270" spans="1:5" x14ac:dyDescent="0.3">
      <c r="A270" t="s">
        <v>8</v>
      </c>
      <c r="B270" t="s">
        <v>39</v>
      </c>
      <c r="C270" t="s">
        <v>18</v>
      </c>
      <c r="D270" s="4">
        <v>9660</v>
      </c>
      <c r="E270" s="5">
        <v>27</v>
      </c>
    </row>
    <row r="271" spans="1:5" x14ac:dyDescent="0.3">
      <c r="A271" t="s">
        <v>7</v>
      </c>
      <c r="B271" t="s">
        <v>34</v>
      </c>
      <c r="C271" t="s">
        <v>15</v>
      </c>
      <c r="D271" s="4">
        <v>3829</v>
      </c>
      <c r="E271" s="5">
        <v>24</v>
      </c>
    </row>
    <row r="272" spans="1:5" x14ac:dyDescent="0.3">
      <c r="A272" t="s">
        <v>10</v>
      </c>
      <c r="B272" t="s">
        <v>34</v>
      </c>
      <c r="C272" t="s">
        <v>22</v>
      </c>
      <c r="D272" s="4">
        <v>4053</v>
      </c>
      <c r="E272" s="5">
        <v>24</v>
      </c>
    </row>
    <row r="273" spans="1:5" x14ac:dyDescent="0.3">
      <c r="A273" t="s">
        <v>5</v>
      </c>
      <c r="B273" t="s">
        <v>34</v>
      </c>
      <c r="C273" t="s">
        <v>27</v>
      </c>
      <c r="D273" s="4">
        <v>6986</v>
      </c>
      <c r="E273" s="5">
        <v>21</v>
      </c>
    </row>
    <row r="274" spans="1:5" x14ac:dyDescent="0.3">
      <c r="A274" t="s">
        <v>5</v>
      </c>
      <c r="B274" t="s">
        <v>38</v>
      </c>
      <c r="C274" t="s">
        <v>32</v>
      </c>
      <c r="D274" s="4">
        <v>5075</v>
      </c>
      <c r="E274" s="5">
        <v>21</v>
      </c>
    </row>
    <row r="275" spans="1:5" x14ac:dyDescent="0.3">
      <c r="A275" t="s">
        <v>40</v>
      </c>
      <c r="B275" t="s">
        <v>37</v>
      </c>
      <c r="C275" t="s">
        <v>19</v>
      </c>
      <c r="D275" s="4">
        <v>7693</v>
      </c>
      <c r="E275" s="5">
        <v>21</v>
      </c>
    </row>
    <row r="276" spans="1:5" x14ac:dyDescent="0.3">
      <c r="A276" t="s">
        <v>2</v>
      </c>
      <c r="B276" t="s">
        <v>36</v>
      </c>
      <c r="C276" t="s">
        <v>16</v>
      </c>
      <c r="D276" s="4">
        <v>11417</v>
      </c>
      <c r="E276" s="5">
        <v>21</v>
      </c>
    </row>
    <row r="277" spans="1:5" x14ac:dyDescent="0.3">
      <c r="A277" t="s">
        <v>7</v>
      </c>
      <c r="B277" t="s">
        <v>35</v>
      </c>
      <c r="C277" t="s">
        <v>27</v>
      </c>
      <c r="D277" s="4">
        <v>2478</v>
      </c>
      <c r="E277" s="5">
        <v>21</v>
      </c>
    </row>
    <row r="278" spans="1:5" x14ac:dyDescent="0.3">
      <c r="A278" t="s">
        <v>41</v>
      </c>
      <c r="B278" t="s">
        <v>38</v>
      </c>
      <c r="C278" t="s">
        <v>25</v>
      </c>
      <c r="D278" s="4">
        <v>154</v>
      </c>
      <c r="E278" s="5">
        <v>21</v>
      </c>
    </row>
    <row r="279" spans="1:5" x14ac:dyDescent="0.3">
      <c r="A279" t="s">
        <v>5</v>
      </c>
      <c r="B279" t="s">
        <v>37</v>
      </c>
      <c r="C279" t="s">
        <v>25</v>
      </c>
      <c r="D279" s="4">
        <v>8813</v>
      </c>
      <c r="E279" s="5">
        <v>21</v>
      </c>
    </row>
    <row r="280" spans="1:5" x14ac:dyDescent="0.3">
      <c r="A280" t="s">
        <v>2</v>
      </c>
      <c r="B280" t="s">
        <v>37</v>
      </c>
      <c r="C280" t="s">
        <v>19</v>
      </c>
      <c r="D280" s="4">
        <v>238</v>
      </c>
      <c r="E280" s="5">
        <v>18</v>
      </c>
    </row>
    <row r="281" spans="1:5" x14ac:dyDescent="0.3">
      <c r="A281" t="s">
        <v>3</v>
      </c>
      <c r="B281" t="s">
        <v>36</v>
      </c>
      <c r="C281" t="s">
        <v>19</v>
      </c>
      <c r="D281" s="4">
        <v>1281</v>
      </c>
      <c r="E281" s="5">
        <v>18</v>
      </c>
    </row>
    <row r="282" spans="1:5" x14ac:dyDescent="0.3">
      <c r="A282" t="s">
        <v>3</v>
      </c>
      <c r="B282" t="s">
        <v>34</v>
      </c>
      <c r="C282" t="s">
        <v>20</v>
      </c>
      <c r="D282" s="4">
        <v>2583</v>
      </c>
      <c r="E282" s="5">
        <v>18</v>
      </c>
    </row>
    <row r="283" spans="1:5" x14ac:dyDescent="0.3">
      <c r="A283" t="s">
        <v>5</v>
      </c>
      <c r="B283" t="s">
        <v>36</v>
      </c>
      <c r="C283" t="s">
        <v>23</v>
      </c>
      <c r="D283" s="4">
        <v>6314</v>
      </c>
      <c r="E283" s="5">
        <v>15</v>
      </c>
    </row>
    <row r="284" spans="1:5" x14ac:dyDescent="0.3">
      <c r="A284" t="s">
        <v>2</v>
      </c>
      <c r="B284" t="s">
        <v>35</v>
      </c>
      <c r="C284" t="s">
        <v>19</v>
      </c>
      <c r="D284" s="4">
        <v>553</v>
      </c>
      <c r="E284" s="5">
        <v>15</v>
      </c>
    </row>
    <row r="285" spans="1:5" x14ac:dyDescent="0.3">
      <c r="A285" t="s">
        <v>6</v>
      </c>
      <c r="B285" t="s">
        <v>34</v>
      </c>
      <c r="C285" t="s">
        <v>15</v>
      </c>
      <c r="D285" s="4">
        <v>1442</v>
      </c>
      <c r="E285" s="5">
        <v>15</v>
      </c>
    </row>
    <row r="286" spans="1:5" x14ac:dyDescent="0.3">
      <c r="A286" t="s">
        <v>5</v>
      </c>
      <c r="B286" t="s">
        <v>35</v>
      </c>
      <c r="C286" t="s">
        <v>18</v>
      </c>
      <c r="D286" s="4">
        <v>2415</v>
      </c>
      <c r="E286" s="5">
        <v>15</v>
      </c>
    </row>
    <row r="287" spans="1:5" x14ac:dyDescent="0.3">
      <c r="A287" t="s">
        <v>5</v>
      </c>
      <c r="B287" t="s">
        <v>37</v>
      </c>
      <c r="C287" t="s">
        <v>14</v>
      </c>
      <c r="D287" s="4">
        <v>4991</v>
      </c>
      <c r="E287" s="5">
        <v>12</v>
      </c>
    </row>
    <row r="288" spans="1:5" x14ac:dyDescent="0.3">
      <c r="A288" t="s">
        <v>40</v>
      </c>
      <c r="B288" t="s">
        <v>39</v>
      </c>
      <c r="C288" t="s">
        <v>22</v>
      </c>
      <c r="D288" s="4">
        <v>5817</v>
      </c>
      <c r="E288" s="5">
        <v>12</v>
      </c>
    </row>
    <row r="289" spans="1:5" x14ac:dyDescent="0.3">
      <c r="A289" t="s">
        <v>6</v>
      </c>
      <c r="B289" t="s">
        <v>36</v>
      </c>
      <c r="C289" t="s">
        <v>32</v>
      </c>
      <c r="D289" s="4">
        <v>6118</v>
      </c>
      <c r="E289" s="5">
        <v>9</v>
      </c>
    </row>
    <row r="290" spans="1:5" x14ac:dyDescent="0.3">
      <c r="A290" t="s">
        <v>9</v>
      </c>
      <c r="B290" t="s">
        <v>38</v>
      </c>
      <c r="C290" t="s">
        <v>17</v>
      </c>
      <c r="D290" s="4">
        <v>2408</v>
      </c>
      <c r="E290" s="5">
        <v>9</v>
      </c>
    </row>
    <row r="291" spans="1:5" x14ac:dyDescent="0.3">
      <c r="A291" t="s">
        <v>41</v>
      </c>
      <c r="B291" t="s">
        <v>37</v>
      </c>
      <c r="C291" t="s">
        <v>21</v>
      </c>
      <c r="D291" s="4">
        <v>2933</v>
      </c>
      <c r="E291" s="5">
        <v>9</v>
      </c>
    </row>
    <row r="292" spans="1:5" x14ac:dyDescent="0.3">
      <c r="A292" t="s">
        <v>5</v>
      </c>
      <c r="B292" t="s">
        <v>35</v>
      </c>
      <c r="C292" t="s">
        <v>4</v>
      </c>
      <c r="D292" s="4">
        <v>2744</v>
      </c>
      <c r="E292" s="5">
        <v>9</v>
      </c>
    </row>
    <row r="293" spans="1:5" x14ac:dyDescent="0.3">
      <c r="A293" t="s">
        <v>10</v>
      </c>
      <c r="B293" t="s">
        <v>34</v>
      </c>
      <c r="C293" t="s">
        <v>26</v>
      </c>
      <c r="D293" s="4">
        <v>4991</v>
      </c>
      <c r="E293" s="5">
        <v>9</v>
      </c>
    </row>
    <row r="294" spans="1:5" x14ac:dyDescent="0.3">
      <c r="A294" t="s">
        <v>6</v>
      </c>
      <c r="B294" t="s">
        <v>38</v>
      </c>
      <c r="C294" t="s">
        <v>16</v>
      </c>
      <c r="D294" s="4">
        <v>938</v>
      </c>
      <c r="E294" s="5">
        <v>6</v>
      </c>
    </row>
    <row r="295" spans="1:5" x14ac:dyDescent="0.3">
      <c r="A295" t="s">
        <v>10</v>
      </c>
      <c r="B295" t="s">
        <v>35</v>
      </c>
      <c r="C295" t="s">
        <v>15</v>
      </c>
      <c r="D295" s="4">
        <v>2562</v>
      </c>
      <c r="E295" s="5">
        <v>6</v>
      </c>
    </row>
    <row r="296" spans="1:5" x14ac:dyDescent="0.3">
      <c r="A296" t="s">
        <v>6</v>
      </c>
      <c r="B296" t="s">
        <v>37</v>
      </c>
      <c r="C296" t="s">
        <v>26</v>
      </c>
      <c r="D296" s="4">
        <v>6818</v>
      </c>
      <c r="E296" s="5">
        <v>6</v>
      </c>
    </row>
    <row r="297" spans="1:5" x14ac:dyDescent="0.3">
      <c r="A297" t="s">
        <v>2</v>
      </c>
      <c r="B297" t="s">
        <v>38</v>
      </c>
      <c r="C297" t="s">
        <v>4</v>
      </c>
      <c r="D297" s="4">
        <v>3549</v>
      </c>
      <c r="E297" s="5">
        <v>3</v>
      </c>
    </row>
    <row r="298" spans="1:5" x14ac:dyDescent="0.3">
      <c r="A298" t="s">
        <v>41</v>
      </c>
      <c r="B298" t="s">
        <v>38</v>
      </c>
      <c r="C298" t="s">
        <v>22</v>
      </c>
      <c r="D298" s="4">
        <v>5915</v>
      </c>
      <c r="E298" s="5">
        <v>3</v>
      </c>
    </row>
    <row r="299" spans="1:5" x14ac:dyDescent="0.3">
      <c r="A299" t="s">
        <v>5</v>
      </c>
      <c r="B299" t="s">
        <v>36</v>
      </c>
      <c r="C299" t="s">
        <v>18</v>
      </c>
      <c r="D299" s="4">
        <v>6111</v>
      </c>
      <c r="E299" s="5">
        <v>3</v>
      </c>
    </row>
    <row r="300" spans="1:5" x14ac:dyDescent="0.3">
      <c r="A300" t="s">
        <v>6</v>
      </c>
      <c r="B300" t="s">
        <v>39</v>
      </c>
      <c r="C300" t="s">
        <v>24</v>
      </c>
      <c r="D300" s="4">
        <v>2989</v>
      </c>
      <c r="E300" s="5">
        <v>3</v>
      </c>
    </row>
    <row r="301" spans="1:5" x14ac:dyDescent="0.3">
      <c r="A301" t="s">
        <v>7</v>
      </c>
      <c r="B301" t="s">
        <v>37</v>
      </c>
      <c r="C301" t="s">
        <v>26</v>
      </c>
      <c r="D301" s="4">
        <v>5306</v>
      </c>
      <c r="E301" s="5">
        <v>0</v>
      </c>
    </row>
  </sheetData>
  <mergeCells count="3">
    <mergeCell ref="P22:X22"/>
    <mergeCell ref="P10:X10"/>
    <mergeCell ref="P11:U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FF3C-1F88-4898-8488-BD92B1209700}">
  <dimension ref="B4:C17"/>
  <sheetViews>
    <sheetView workbookViewId="0">
      <selection activeCell="B6" sqref="B6"/>
    </sheetView>
  </sheetViews>
  <sheetFormatPr defaultRowHeight="14.4" x14ac:dyDescent="0.3"/>
  <cols>
    <col min="2" max="2" width="15.5546875" bestFit="1" customWidth="1"/>
    <col min="3" max="3" width="14.44140625" bestFit="1" customWidth="1"/>
  </cols>
  <sheetData>
    <row r="4" spans="2:3" x14ac:dyDescent="0.3">
      <c r="B4" s="15" t="s">
        <v>71</v>
      </c>
      <c r="C4" t="s">
        <v>73</v>
      </c>
    </row>
    <row r="5" spans="2:3" x14ac:dyDescent="0.3">
      <c r="B5" s="16" t="s">
        <v>38</v>
      </c>
      <c r="C5">
        <v>25221</v>
      </c>
    </row>
    <row r="6" spans="2:3" x14ac:dyDescent="0.3">
      <c r="B6" s="18" t="s">
        <v>5</v>
      </c>
      <c r="C6">
        <v>25221</v>
      </c>
    </row>
    <row r="7" spans="2:3" x14ac:dyDescent="0.3">
      <c r="B7" s="16" t="s">
        <v>36</v>
      </c>
      <c r="C7">
        <v>39620</v>
      </c>
    </row>
    <row r="8" spans="2:3" x14ac:dyDescent="0.3">
      <c r="B8" s="18" t="s">
        <v>5</v>
      </c>
      <c r="C8">
        <v>39620</v>
      </c>
    </row>
    <row r="9" spans="2:3" x14ac:dyDescent="0.3">
      <c r="B9" s="16" t="s">
        <v>34</v>
      </c>
      <c r="C9">
        <v>41559</v>
      </c>
    </row>
    <row r="10" spans="2:3" x14ac:dyDescent="0.3">
      <c r="B10" s="18" t="s">
        <v>5</v>
      </c>
      <c r="C10">
        <v>41559</v>
      </c>
    </row>
    <row r="11" spans="2:3" x14ac:dyDescent="0.3">
      <c r="B11" s="16" t="s">
        <v>37</v>
      </c>
      <c r="C11">
        <v>43568</v>
      </c>
    </row>
    <row r="12" spans="2:3" x14ac:dyDescent="0.3">
      <c r="B12" s="18" t="s">
        <v>7</v>
      </c>
      <c r="C12">
        <v>43568</v>
      </c>
    </row>
    <row r="13" spans="2:3" x14ac:dyDescent="0.3">
      <c r="B13" s="16" t="s">
        <v>39</v>
      </c>
      <c r="C13">
        <v>45752</v>
      </c>
    </row>
    <row r="14" spans="2:3" x14ac:dyDescent="0.3">
      <c r="B14" s="18" t="s">
        <v>2</v>
      </c>
      <c r="C14">
        <v>45752</v>
      </c>
    </row>
    <row r="15" spans="2:3" x14ac:dyDescent="0.3">
      <c r="B15" s="16" t="s">
        <v>35</v>
      </c>
      <c r="C15">
        <v>38325</v>
      </c>
    </row>
    <row r="16" spans="2:3" x14ac:dyDescent="0.3">
      <c r="B16" s="18" t="s">
        <v>40</v>
      </c>
      <c r="C16">
        <v>38325</v>
      </c>
    </row>
    <row r="17" spans="2:3" x14ac:dyDescent="0.3">
      <c r="B17" s="16" t="s">
        <v>72</v>
      </c>
      <c r="C17">
        <v>234045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129A-050C-4FC4-9616-A8291C3A2756}">
  <dimension ref="A1:P301"/>
  <sheetViews>
    <sheetView topLeftCell="A266" workbookViewId="0">
      <selection sqref="A1:F301"/>
    </sheetView>
  </sheetViews>
  <sheetFormatPr defaultRowHeight="14.4" x14ac:dyDescent="0.3"/>
  <cols>
    <col min="15" max="15" width="20.21875" bestFit="1" customWidth="1"/>
    <col min="16" max="18" width="10" bestFit="1" customWidth="1"/>
  </cols>
  <sheetData>
    <row r="1" spans="1:16" x14ac:dyDescent="0.3">
      <c r="A1" s="6" t="s">
        <v>11</v>
      </c>
      <c r="B1" s="6" t="s">
        <v>12</v>
      </c>
      <c r="C1" s="6" t="s">
        <v>0</v>
      </c>
      <c r="D1" s="10" t="s">
        <v>1</v>
      </c>
      <c r="E1" s="10" t="s">
        <v>50</v>
      </c>
      <c r="F1" s="6" t="s">
        <v>75</v>
      </c>
    </row>
    <row r="2" spans="1:16" x14ac:dyDescent="0.3">
      <c r="A2" t="s">
        <v>40</v>
      </c>
      <c r="B2" t="s">
        <v>37</v>
      </c>
      <c r="C2" t="s">
        <v>30</v>
      </c>
      <c r="D2" s="4">
        <v>1624</v>
      </c>
      <c r="E2" s="5">
        <v>114</v>
      </c>
      <c r="F2">
        <f>E2*VLOOKUP(C2,products[],2,FALSE)</f>
        <v>1651.8600000000001</v>
      </c>
      <c r="O2" s="15" t="s">
        <v>71</v>
      </c>
      <c r="P2" t="s">
        <v>76</v>
      </c>
    </row>
    <row r="3" spans="1:16" x14ac:dyDescent="0.3">
      <c r="A3" t="s">
        <v>8</v>
      </c>
      <c r="B3" t="s">
        <v>35</v>
      </c>
      <c r="C3" t="s">
        <v>32</v>
      </c>
      <c r="D3" s="4">
        <v>6706</v>
      </c>
      <c r="E3" s="5">
        <v>459</v>
      </c>
      <c r="F3">
        <f>E3*VLOOKUP(C3,products[],2,FALSE)</f>
        <v>3970.3500000000004</v>
      </c>
      <c r="O3" s="16" t="s">
        <v>14</v>
      </c>
      <c r="P3">
        <v>19525.600000000002</v>
      </c>
    </row>
    <row r="4" spans="1:16" x14ac:dyDescent="0.3">
      <c r="A4" t="s">
        <v>9</v>
      </c>
      <c r="B4" t="s">
        <v>35</v>
      </c>
      <c r="C4" t="s">
        <v>4</v>
      </c>
      <c r="D4" s="4">
        <v>959</v>
      </c>
      <c r="E4" s="5">
        <v>147</v>
      </c>
      <c r="F4">
        <f>E4*VLOOKUP(C4,products[],2,FALSE)</f>
        <v>1746.3600000000001</v>
      </c>
      <c r="O4" s="16" t="s">
        <v>30</v>
      </c>
      <c r="P4">
        <v>25899.020000000011</v>
      </c>
    </row>
    <row r="5" spans="1:16" x14ac:dyDescent="0.3">
      <c r="A5" t="s">
        <v>41</v>
      </c>
      <c r="B5" t="s">
        <v>36</v>
      </c>
      <c r="C5" t="s">
        <v>18</v>
      </c>
      <c r="D5" s="4">
        <v>9632</v>
      </c>
      <c r="E5" s="5">
        <v>288</v>
      </c>
      <c r="F5">
        <f>E5*VLOOKUP(C5,products[],2,FALSE)</f>
        <v>1863.36</v>
      </c>
      <c r="O5" s="16" t="s">
        <v>24</v>
      </c>
      <c r="P5">
        <v>30189.32</v>
      </c>
    </row>
    <row r="6" spans="1:16" x14ac:dyDescent="0.3">
      <c r="A6" t="s">
        <v>6</v>
      </c>
      <c r="B6" t="s">
        <v>39</v>
      </c>
      <c r="C6" t="s">
        <v>25</v>
      </c>
      <c r="D6" s="4">
        <v>2100</v>
      </c>
      <c r="E6" s="5">
        <v>414</v>
      </c>
      <c r="F6">
        <f>E6*VLOOKUP(C6,products[],2,FALSE)</f>
        <v>5444.1</v>
      </c>
      <c r="O6" s="16" t="s">
        <v>19</v>
      </c>
      <c r="P6">
        <v>29800.160000000003</v>
      </c>
    </row>
    <row r="7" spans="1:16" x14ac:dyDescent="0.3">
      <c r="A7" t="s">
        <v>40</v>
      </c>
      <c r="B7" t="s">
        <v>35</v>
      </c>
      <c r="C7" t="s">
        <v>33</v>
      </c>
      <c r="D7" s="4">
        <v>8869</v>
      </c>
      <c r="E7" s="5">
        <v>432</v>
      </c>
      <c r="F7">
        <f>E7*VLOOKUP(C7,products[],2,FALSE)</f>
        <v>5343.8399999999992</v>
      </c>
      <c r="O7" s="16" t="s">
        <v>22</v>
      </c>
      <c r="P7">
        <v>46234.960000000006</v>
      </c>
    </row>
    <row r="8" spans="1:16" x14ac:dyDescent="0.3">
      <c r="A8" t="s">
        <v>6</v>
      </c>
      <c r="B8" t="s">
        <v>38</v>
      </c>
      <c r="C8" t="s">
        <v>31</v>
      </c>
      <c r="D8" s="4">
        <v>2681</v>
      </c>
      <c r="E8" s="5">
        <v>54</v>
      </c>
      <c r="F8">
        <f>E8*VLOOKUP(C8,products[],2,FALSE)</f>
        <v>312.66000000000003</v>
      </c>
      <c r="O8" s="16" t="s">
        <v>4</v>
      </c>
      <c r="P8">
        <v>14946.919999999998</v>
      </c>
    </row>
    <row r="9" spans="1:16" x14ac:dyDescent="0.3">
      <c r="A9" t="s">
        <v>8</v>
      </c>
      <c r="B9" t="s">
        <v>35</v>
      </c>
      <c r="C9" t="s">
        <v>22</v>
      </c>
      <c r="D9" s="4">
        <v>5012</v>
      </c>
      <c r="E9" s="5">
        <v>210</v>
      </c>
      <c r="F9">
        <f>E9*VLOOKUP(C9,products[],2,FALSE)</f>
        <v>2051.6999999999998</v>
      </c>
      <c r="O9" s="16" t="s">
        <v>26</v>
      </c>
      <c r="P9">
        <v>58277.8</v>
      </c>
    </row>
    <row r="10" spans="1:16" x14ac:dyDescent="0.3">
      <c r="A10" t="s">
        <v>7</v>
      </c>
      <c r="B10" t="s">
        <v>38</v>
      </c>
      <c r="C10" t="s">
        <v>14</v>
      </c>
      <c r="D10" s="4">
        <v>1281</v>
      </c>
      <c r="E10" s="5">
        <v>75</v>
      </c>
      <c r="F10">
        <f>E10*VLOOKUP(C10,products[],2,FALSE)</f>
        <v>877.5</v>
      </c>
      <c r="O10" s="16" t="s">
        <v>28</v>
      </c>
      <c r="P10">
        <v>39084.340000000004</v>
      </c>
    </row>
    <row r="11" spans="1:16" x14ac:dyDescent="0.3">
      <c r="A11" t="s">
        <v>5</v>
      </c>
      <c r="B11" t="s">
        <v>37</v>
      </c>
      <c r="C11" t="s">
        <v>14</v>
      </c>
      <c r="D11" s="4">
        <v>4991</v>
      </c>
      <c r="E11" s="5">
        <v>12</v>
      </c>
      <c r="F11">
        <f>E11*VLOOKUP(C11,products[],2,FALSE)</f>
        <v>140.39999999999998</v>
      </c>
      <c r="O11" s="16" t="s">
        <v>32</v>
      </c>
      <c r="P11">
        <v>52063.35</v>
      </c>
    </row>
    <row r="12" spans="1:16" x14ac:dyDescent="0.3">
      <c r="A12" t="s">
        <v>2</v>
      </c>
      <c r="B12" t="s">
        <v>39</v>
      </c>
      <c r="C12" t="s">
        <v>25</v>
      </c>
      <c r="D12" s="4">
        <v>1785</v>
      </c>
      <c r="E12" s="5">
        <v>462</v>
      </c>
      <c r="F12">
        <f>E12*VLOOKUP(C12,products[],2,FALSE)</f>
        <v>6075.3</v>
      </c>
      <c r="O12" s="16" t="s">
        <v>18</v>
      </c>
      <c r="P12">
        <v>40814.559999999998</v>
      </c>
    </row>
    <row r="13" spans="1:16" x14ac:dyDescent="0.3">
      <c r="A13" t="s">
        <v>3</v>
      </c>
      <c r="B13" t="s">
        <v>37</v>
      </c>
      <c r="C13" t="s">
        <v>17</v>
      </c>
      <c r="D13" s="4">
        <v>3983</v>
      </c>
      <c r="E13" s="5">
        <v>144</v>
      </c>
      <c r="F13">
        <f>E13*VLOOKUP(C13,products[],2,FALSE)</f>
        <v>447.84</v>
      </c>
      <c r="O13" s="16" t="s">
        <v>17</v>
      </c>
      <c r="P13">
        <v>56471.590000000004</v>
      </c>
    </row>
    <row r="14" spans="1:16" x14ac:dyDescent="0.3">
      <c r="A14" t="s">
        <v>9</v>
      </c>
      <c r="B14" t="s">
        <v>38</v>
      </c>
      <c r="C14" t="s">
        <v>16</v>
      </c>
      <c r="D14" s="4">
        <v>2646</v>
      </c>
      <c r="E14" s="5">
        <v>120</v>
      </c>
      <c r="F14">
        <f>E14*VLOOKUP(C14,products[],2,FALSE)</f>
        <v>1054.8</v>
      </c>
      <c r="O14" s="16" t="s">
        <v>23</v>
      </c>
      <c r="P14">
        <v>44884.12</v>
      </c>
    </row>
    <row r="15" spans="1:16" x14ac:dyDescent="0.3">
      <c r="A15" t="s">
        <v>2</v>
      </c>
      <c r="B15" t="s">
        <v>34</v>
      </c>
      <c r="C15" t="s">
        <v>13</v>
      </c>
      <c r="D15" s="4">
        <v>252</v>
      </c>
      <c r="E15" s="5">
        <v>54</v>
      </c>
      <c r="F15">
        <f>E15*VLOOKUP(C15,products[],2,FALSE)</f>
        <v>503.82</v>
      </c>
      <c r="O15" s="16" t="s">
        <v>29</v>
      </c>
      <c r="P15">
        <v>36700.840000000004</v>
      </c>
    </row>
    <row r="16" spans="1:16" x14ac:dyDescent="0.3">
      <c r="A16" t="s">
        <v>3</v>
      </c>
      <c r="B16" t="s">
        <v>35</v>
      </c>
      <c r="C16" t="s">
        <v>25</v>
      </c>
      <c r="D16" s="4">
        <v>2464</v>
      </c>
      <c r="E16" s="5">
        <v>234</v>
      </c>
      <c r="F16">
        <f>E16*VLOOKUP(C16,products[],2,FALSE)</f>
        <v>3077.1</v>
      </c>
      <c r="O16" s="16" t="s">
        <v>13</v>
      </c>
      <c r="P16">
        <v>29721.27</v>
      </c>
    </row>
    <row r="17" spans="1:16" x14ac:dyDescent="0.3">
      <c r="A17" t="s">
        <v>3</v>
      </c>
      <c r="B17" t="s">
        <v>35</v>
      </c>
      <c r="C17" t="s">
        <v>29</v>
      </c>
      <c r="D17" s="4">
        <v>2114</v>
      </c>
      <c r="E17" s="5">
        <v>66</v>
      </c>
      <c r="F17">
        <f>E17*VLOOKUP(C17,products[],2,FALSE)</f>
        <v>472.56</v>
      </c>
      <c r="O17" s="16" t="s">
        <v>16</v>
      </c>
      <c r="P17">
        <v>43177.340000000004</v>
      </c>
    </row>
    <row r="18" spans="1:16" x14ac:dyDescent="0.3">
      <c r="A18" t="s">
        <v>6</v>
      </c>
      <c r="B18" t="s">
        <v>37</v>
      </c>
      <c r="C18" t="s">
        <v>31</v>
      </c>
      <c r="D18" s="4">
        <v>7693</v>
      </c>
      <c r="E18" s="5">
        <v>87</v>
      </c>
      <c r="F18">
        <f>E18*VLOOKUP(C18,products[],2,FALSE)</f>
        <v>503.73</v>
      </c>
      <c r="O18" s="16" t="s">
        <v>20</v>
      </c>
      <c r="P18">
        <v>31390.480000000003</v>
      </c>
    </row>
    <row r="19" spans="1:16" x14ac:dyDescent="0.3">
      <c r="A19" t="s">
        <v>5</v>
      </c>
      <c r="B19" t="s">
        <v>34</v>
      </c>
      <c r="C19" t="s">
        <v>20</v>
      </c>
      <c r="D19" s="4">
        <v>15610</v>
      </c>
      <c r="E19" s="5">
        <v>339</v>
      </c>
      <c r="F19">
        <f>E19*VLOOKUP(C19,products[],2,FALSE)</f>
        <v>3600.18</v>
      </c>
      <c r="O19" s="16" t="s">
        <v>27</v>
      </c>
      <c r="P19">
        <v>19572.14</v>
      </c>
    </row>
    <row r="20" spans="1:16" x14ac:dyDescent="0.3">
      <c r="A20" t="s">
        <v>41</v>
      </c>
      <c r="B20" t="s">
        <v>34</v>
      </c>
      <c r="C20" t="s">
        <v>22</v>
      </c>
      <c r="D20" s="4">
        <v>336</v>
      </c>
      <c r="E20" s="5">
        <v>144</v>
      </c>
      <c r="F20">
        <f>E20*VLOOKUP(C20,products[],2,FALSE)</f>
        <v>1406.8799999999999</v>
      </c>
      <c r="O20" s="16" t="s">
        <v>33</v>
      </c>
      <c r="P20">
        <v>46226.020000000004</v>
      </c>
    </row>
    <row r="21" spans="1:16" x14ac:dyDescent="0.3">
      <c r="A21" t="s">
        <v>2</v>
      </c>
      <c r="B21" t="s">
        <v>39</v>
      </c>
      <c r="C21" t="s">
        <v>20</v>
      </c>
      <c r="D21" s="4">
        <v>9443</v>
      </c>
      <c r="E21" s="5">
        <v>162</v>
      </c>
      <c r="F21">
        <f>E21*VLOOKUP(C21,products[],2,FALSE)</f>
        <v>1720.4399999999998</v>
      </c>
      <c r="O21" s="16" t="s">
        <v>15</v>
      </c>
      <c r="P21">
        <v>50988.91</v>
      </c>
    </row>
    <row r="22" spans="1:16" x14ac:dyDescent="0.3">
      <c r="A22" t="s">
        <v>9</v>
      </c>
      <c r="B22" t="s">
        <v>34</v>
      </c>
      <c r="C22" t="s">
        <v>23</v>
      </c>
      <c r="D22" s="4">
        <v>8155</v>
      </c>
      <c r="E22" s="5">
        <v>90</v>
      </c>
      <c r="F22">
        <f>E22*VLOOKUP(C22,products[],2,FALSE)</f>
        <v>584.1</v>
      </c>
      <c r="O22" s="16" t="s">
        <v>31</v>
      </c>
      <c r="P22">
        <v>29518.43</v>
      </c>
    </row>
    <row r="23" spans="1:16" x14ac:dyDescent="0.3">
      <c r="A23" t="s">
        <v>8</v>
      </c>
      <c r="B23" t="s">
        <v>38</v>
      </c>
      <c r="C23" t="s">
        <v>23</v>
      </c>
      <c r="D23" s="4">
        <v>1701</v>
      </c>
      <c r="E23" s="5">
        <v>234</v>
      </c>
      <c r="F23">
        <f>E23*VLOOKUP(C23,products[],2,FALSE)</f>
        <v>1518.66</v>
      </c>
      <c r="O23" s="16" t="s">
        <v>21</v>
      </c>
      <c r="P23">
        <v>26000</v>
      </c>
    </row>
    <row r="24" spans="1:16" x14ac:dyDescent="0.3">
      <c r="A24" t="s">
        <v>10</v>
      </c>
      <c r="B24" t="s">
        <v>38</v>
      </c>
      <c r="C24" t="s">
        <v>22</v>
      </c>
      <c r="D24" s="4">
        <v>2205</v>
      </c>
      <c r="E24" s="5">
        <v>141</v>
      </c>
      <c r="F24">
        <f>E24*VLOOKUP(C24,products[],2,FALSE)</f>
        <v>1377.57</v>
      </c>
      <c r="O24" s="16" t="s">
        <v>25</v>
      </c>
      <c r="P24">
        <v>29678.099999999995</v>
      </c>
    </row>
    <row r="25" spans="1:16" x14ac:dyDescent="0.3">
      <c r="A25" t="s">
        <v>8</v>
      </c>
      <c r="B25" t="s">
        <v>37</v>
      </c>
      <c r="C25" t="s">
        <v>19</v>
      </c>
      <c r="D25" s="4">
        <v>1771</v>
      </c>
      <c r="E25" s="5">
        <v>204</v>
      </c>
      <c r="F25">
        <f>E25*VLOOKUP(C25,products[],2,FALSE)</f>
        <v>1558.56</v>
      </c>
      <c r="O25" s="16" t="s">
        <v>72</v>
      </c>
      <c r="P25">
        <v>801165.2699999999</v>
      </c>
    </row>
    <row r="26" spans="1:16" x14ac:dyDescent="0.3">
      <c r="A26" t="s">
        <v>41</v>
      </c>
      <c r="B26" t="s">
        <v>35</v>
      </c>
      <c r="C26" t="s">
        <v>15</v>
      </c>
      <c r="D26" s="4">
        <v>2114</v>
      </c>
      <c r="E26" s="5">
        <v>186</v>
      </c>
      <c r="F26">
        <f>E26*VLOOKUP(C26,products[],2,FALSE)</f>
        <v>2181.7800000000002</v>
      </c>
    </row>
    <row r="27" spans="1:16" x14ac:dyDescent="0.3">
      <c r="A27" t="s">
        <v>41</v>
      </c>
      <c r="B27" t="s">
        <v>36</v>
      </c>
      <c r="C27" t="s">
        <v>13</v>
      </c>
      <c r="D27" s="4">
        <v>10311</v>
      </c>
      <c r="E27" s="5">
        <v>231</v>
      </c>
      <c r="F27">
        <f>E27*VLOOKUP(C27,products[],2,FALSE)</f>
        <v>2155.23</v>
      </c>
    </row>
    <row r="28" spans="1:16" x14ac:dyDescent="0.3">
      <c r="A28" t="s">
        <v>3</v>
      </c>
      <c r="B28" t="s">
        <v>39</v>
      </c>
      <c r="C28" t="s">
        <v>16</v>
      </c>
      <c r="D28" s="4">
        <v>21</v>
      </c>
      <c r="E28" s="5">
        <v>168</v>
      </c>
      <c r="F28">
        <f>E28*VLOOKUP(C28,products[],2,FALSE)</f>
        <v>1476.7199999999998</v>
      </c>
    </row>
    <row r="29" spans="1:16" x14ac:dyDescent="0.3">
      <c r="A29" t="s">
        <v>10</v>
      </c>
      <c r="B29" t="s">
        <v>35</v>
      </c>
      <c r="C29" t="s">
        <v>20</v>
      </c>
      <c r="D29" s="4">
        <v>1974</v>
      </c>
      <c r="E29" s="5">
        <v>195</v>
      </c>
      <c r="F29">
        <f>E29*VLOOKUP(C29,products[],2,FALSE)</f>
        <v>2070.8999999999996</v>
      </c>
    </row>
    <row r="30" spans="1:16" x14ac:dyDescent="0.3">
      <c r="A30" t="s">
        <v>5</v>
      </c>
      <c r="B30" t="s">
        <v>36</v>
      </c>
      <c r="C30" t="s">
        <v>23</v>
      </c>
      <c r="D30" s="4">
        <v>6314</v>
      </c>
      <c r="E30" s="5">
        <v>15</v>
      </c>
      <c r="F30">
        <f>E30*VLOOKUP(C30,products[],2,FALSE)</f>
        <v>97.350000000000009</v>
      </c>
    </row>
    <row r="31" spans="1:16" x14ac:dyDescent="0.3">
      <c r="A31" t="s">
        <v>10</v>
      </c>
      <c r="B31" t="s">
        <v>37</v>
      </c>
      <c r="C31" t="s">
        <v>23</v>
      </c>
      <c r="D31" s="4">
        <v>4683</v>
      </c>
      <c r="E31" s="5">
        <v>30</v>
      </c>
      <c r="F31">
        <f>E31*VLOOKUP(C31,products[],2,FALSE)</f>
        <v>194.70000000000002</v>
      </c>
    </row>
    <row r="32" spans="1:16" x14ac:dyDescent="0.3">
      <c r="A32" t="s">
        <v>41</v>
      </c>
      <c r="B32" t="s">
        <v>37</v>
      </c>
      <c r="C32" t="s">
        <v>24</v>
      </c>
      <c r="D32" s="4">
        <v>6398</v>
      </c>
      <c r="E32" s="5">
        <v>102</v>
      </c>
      <c r="F32">
        <f>E32*VLOOKUP(C32,products[],2,FALSE)</f>
        <v>506.94</v>
      </c>
    </row>
    <row r="33" spans="1:6" x14ac:dyDescent="0.3">
      <c r="A33" t="s">
        <v>2</v>
      </c>
      <c r="B33" t="s">
        <v>35</v>
      </c>
      <c r="C33" t="s">
        <v>19</v>
      </c>
      <c r="D33" s="4">
        <v>553</v>
      </c>
      <c r="E33" s="5">
        <v>15</v>
      </c>
      <c r="F33">
        <f>E33*VLOOKUP(C33,products[],2,FALSE)</f>
        <v>114.6</v>
      </c>
    </row>
    <row r="34" spans="1:6" x14ac:dyDescent="0.3">
      <c r="A34" t="s">
        <v>8</v>
      </c>
      <c r="B34" t="s">
        <v>39</v>
      </c>
      <c r="C34" t="s">
        <v>30</v>
      </c>
      <c r="D34" s="4">
        <v>7021</v>
      </c>
      <c r="E34" s="5">
        <v>183</v>
      </c>
      <c r="F34">
        <f>E34*VLOOKUP(C34,products[],2,FALSE)</f>
        <v>2651.67</v>
      </c>
    </row>
    <row r="35" spans="1:6" x14ac:dyDescent="0.3">
      <c r="A35" t="s">
        <v>40</v>
      </c>
      <c r="B35" t="s">
        <v>39</v>
      </c>
      <c r="C35" t="s">
        <v>22</v>
      </c>
      <c r="D35" s="4">
        <v>5817</v>
      </c>
      <c r="E35" s="5">
        <v>12</v>
      </c>
      <c r="F35">
        <f>E35*VLOOKUP(C35,products[],2,FALSE)</f>
        <v>117.24</v>
      </c>
    </row>
    <row r="36" spans="1:6" x14ac:dyDescent="0.3">
      <c r="A36" t="s">
        <v>41</v>
      </c>
      <c r="B36" t="s">
        <v>39</v>
      </c>
      <c r="C36" t="s">
        <v>14</v>
      </c>
      <c r="D36" s="4">
        <v>3976</v>
      </c>
      <c r="E36" s="5">
        <v>72</v>
      </c>
      <c r="F36">
        <f>E36*VLOOKUP(C36,products[],2,FALSE)</f>
        <v>842.4</v>
      </c>
    </row>
    <row r="37" spans="1:6" x14ac:dyDescent="0.3">
      <c r="A37" t="s">
        <v>6</v>
      </c>
      <c r="B37" t="s">
        <v>38</v>
      </c>
      <c r="C37" t="s">
        <v>27</v>
      </c>
      <c r="D37" s="4">
        <v>1134</v>
      </c>
      <c r="E37" s="5">
        <v>282</v>
      </c>
      <c r="F37">
        <f>E37*VLOOKUP(C37,products[],2,FALSE)</f>
        <v>4717.8599999999997</v>
      </c>
    </row>
    <row r="38" spans="1:6" x14ac:dyDescent="0.3">
      <c r="A38" t="s">
        <v>2</v>
      </c>
      <c r="B38" t="s">
        <v>39</v>
      </c>
      <c r="C38" t="s">
        <v>28</v>
      </c>
      <c r="D38" s="4">
        <v>6027</v>
      </c>
      <c r="E38" s="5">
        <v>144</v>
      </c>
      <c r="F38">
        <f>E38*VLOOKUP(C38,products[],2,FALSE)</f>
        <v>1494.72</v>
      </c>
    </row>
    <row r="39" spans="1:6" x14ac:dyDescent="0.3">
      <c r="A39" t="s">
        <v>6</v>
      </c>
      <c r="B39" t="s">
        <v>37</v>
      </c>
      <c r="C39" t="s">
        <v>16</v>
      </c>
      <c r="D39" s="4">
        <v>1904</v>
      </c>
      <c r="E39" s="5">
        <v>405</v>
      </c>
      <c r="F39">
        <f>E39*VLOOKUP(C39,products[],2,FALSE)</f>
        <v>3559.95</v>
      </c>
    </row>
    <row r="40" spans="1:6" x14ac:dyDescent="0.3">
      <c r="A40" t="s">
        <v>7</v>
      </c>
      <c r="B40" t="s">
        <v>34</v>
      </c>
      <c r="C40" t="s">
        <v>32</v>
      </c>
      <c r="D40" s="4">
        <v>3262</v>
      </c>
      <c r="E40" s="5">
        <v>75</v>
      </c>
      <c r="F40">
        <f>E40*VLOOKUP(C40,products[],2,FALSE)</f>
        <v>648.75</v>
      </c>
    </row>
    <row r="41" spans="1:6" x14ac:dyDescent="0.3">
      <c r="A41" t="s">
        <v>40</v>
      </c>
      <c r="B41" t="s">
        <v>34</v>
      </c>
      <c r="C41" t="s">
        <v>27</v>
      </c>
      <c r="D41" s="4">
        <v>2289</v>
      </c>
      <c r="E41" s="5">
        <v>135</v>
      </c>
      <c r="F41">
        <f>E41*VLOOKUP(C41,products[],2,FALSE)</f>
        <v>2258.5500000000002</v>
      </c>
    </row>
    <row r="42" spans="1:6" x14ac:dyDescent="0.3">
      <c r="A42" t="s">
        <v>5</v>
      </c>
      <c r="B42" t="s">
        <v>34</v>
      </c>
      <c r="C42" t="s">
        <v>27</v>
      </c>
      <c r="D42" s="4">
        <v>6986</v>
      </c>
      <c r="E42" s="5">
        <v>21</v>
      </c>
      <c r="F42">
        <f>E42*VLOOKUP(C42,products[],2,FALSE)</f>
        <v>351.33</v>
      </c>
    </row>
    <row r="43" spans="1:6" x14ac:dyDescent="0.3">
      <c r="A43" t="s">
        <v>2</v>
      </c>
      <c r="B43" t="s">
        <v>38</v>
      </c>
      <c r="C43" t="s">
        <v>23</v>
      </c>
      <c r="D43" s="4">
        <v>4417</v>
      </c>
      <c r="E43" s="5">
        <v>153</v>
      </c>
      <c r="F43">
        <f>E43*VLOOKUP(C43,products[],2,FALSE)</f>
        <v>992.97</v>
      </c>
    </row>
    <row r="44" spans="1:6" x14ac:dyDescent="0.3">
      <c r="A44" t="s">
        <v>6</v>
      </c>
      <c r="B44" t="s">
        <v>34</v>
      </c>
      <c r="C44" t="s">
        <v>15</v>
      </c>
      <c r="D44" s="4">
        <v>1442</v>
      </c>
      <c r="E44" s="5">
        <v>15</v>
      </c>
      <c r="F44">
        <f>E44*VLOOKUP(C44,products[],2,FALSE)</f>
        <v>175.95000000000002</v>
      </c>
    </row>
    <row r="45" spans="1:6" x14ac:dyDescent="0.3">
      <c r="A45" t="s">
        <v>3</v>
      </c>
      <c r="B45" t="s">
        <v>35</v>
      </c>
      <c r="C45" t="s">
        <v>14</v>
      </c>
      <c r="D45" s="4">
        <v>2415</v>
      </c>
      <c r="E45" s="5">
        <v>255</v>
      </c>
      <c r="F45">
        <f>E45*VLOOKUP(C45,products[],2,FALSE)</f>
        <v>2983.5</v>
      </c>
    </row>
    <row r="46" spans="1:6" x14ac:dyDescent="0.3">
      <c r="A46" t="s">
        <v>2</v>
      </c>
      <c r="B46" t="s">
        <v>37</v>
      </c>
      <c r="C46" t="s">
        <v>19</v>
      </c>
      <c r="D46" s="4">
        <v>238</v>
      </c>
      <c r="E46" s="5">
        <v>18</v>
      </c>
      <c r="F46">
        <f>E46*VLOOKUP(C46,products[],2,FALSE)</f>
        <v>137.51999999999998</v>
      </c>
    </row>
    <row r="47" spans="1:6" x14ac:dyDescent="0.3">
      <c r="A47" t="s">
        <v>6</v>
      </c>
      <c r="B47" t="s">
        <v>37</v>
      </c>
      <c r="C47" t="s">
        <v>23</v>
      </c>
      <c r="D47" s="4">
        <v>4949</v>
      </c>
      <c r="E47" s="5">
        <v>189</v>
      </c>
      <c r="F47">
        <f>E47*VLOOKUP(C47,products[],2,FALSE)</f>
        <v>1226.6100000000001</v>
      </c>
    </row>
    <row r="48" spans="1:6" x14ac:dyDescent="0.3">
      <c r="A48" t="s">
        <v>5</v>
      </c>
      <c r="B48" t="s">
        <v>38</v>
      </c>
      <c r="C48" t="s">
        <v>32</v>
      </c>
      <c r="D48" s="4">
        <v>5075</v>
      </c>
      <c r="E48" s="5">
        <v>21</v>
      </c>
      <c r="F48">
        <f>E48*VLOOKUP(C48,products[],2,FALSE)</f>
        <v>181.65</v>
      </c>
    </row>
    <row r="49" spans="1:6" x14ac:dyDescent="0.3">
      <c r="A49" t="s">
        <v>3</v>
      </c>
      <c r="B49" t="s">
        <v>36</v>
      </c>
      <c r="C49" t="s">
        <v>16</v>
      </c>
      <c r="D49" s="4">
        <v>9198</v>
      </c>
      <c r="E49" s="5">
        <v>36</v>
      </c>
      <c r="F49">
        <f>E49*VLOOKUP(C49,products[],2,FALSE)</f>
        <v>316.43999999999994</v>
      </c>
    </row>
    <row r="50" spans="1:6" x14ac:dyDescent="0.3">
      <c r="A50" t="s">
        <v>6</v>
      </c>
      <c r="B50" t="s">
        <v>34</v>
      </c>
      <c r="C50" t="s">
        <v>29</v>
      </c>
      <c r="D50" s="4">
        <v>3339</v>
      </c>
      <c r="E50" s="5">
        <v>75</v>
      </c>
      <c r="F50">
        <f>E50*VLOOKUP(C50,products[],2,FALSE)</f>
        <v>537</v>
      </c>
    </row>
    <row r="51" spans="1:6" x14ac:dyDescent="0.3">
      <c r="A51" t="s">
        <v>40</v>
      </c>
      <c r="B51" t="s">
        <v>34</v>
      </c>
      <c r="C51" t="s">
        <v>17</v>
      </c>
      <c r="D51" s="4">
        <v>5019</v>
      </c>
      <c r="E51" s="5">
        <v>156</v>
      </c>
      <c r="F51">
        <f>E51*VLOOKUP(C51,products[],2,FALSE)</f>
        <v>485.15999999999997</v>
      </c>
    </row>
    <row r="52" spans="1:6" x14ac:dyDescent="0.3">
      <c r="A52" t="s">
        <v>5</v>
      </c>
      <c r="B52" t="s">
        <v>36</v>
      </c>
      <c r="C52" t="s">
        <v>16</v>
      </c>
      <c r="D52" s="4">
        <v>16184</v>
      </c>
      <c r="E52" s="5">
        <v>39</v>
      </c>
      <c r="F52">
        <f>E52*VLOOKUP(C52,products[],2,FALSE)</f>
        <v>342.80999999999995</v>
      </c>
    </row>
    <row r="53" spans="1:6" x14ac:dyDescent="0.3">
      <c r="A53" t="s">
        <v>6</v>
      </c>
      <c r="B53" t="s">
        <v>36</v>
      </c>
      <c r="C53" t="s">
        <v>21</v>
      </c>
      <c r="D53" s="4">
        <v>497</v>
      </c>
      <c r="E53" s="5">
        <v>63</v>
      </c>
      <c r="F53">
        <f>E53*VLOOKUP(C53,products[],2,FALSE)</f>
        <v>567</v>
      </c>
    </row>
    <row r="54" spans="1:6" x14ac:dyDescent="0.3">
      <c r="A54" t="s">
        <v>2</v>
      </c>
      <c r="B54" t="s">
        <v>36</v>
      </c>
      <c r="C54" t="s">
        <v>29</v>
      </c>
      <c r="D54" s="4">
        <v>8211</v>
      </c>
      <c r="E54" s="5">
        <v>75</v>
      </c>
      <c r="F54">
        <f>E54*VLOOKUP(C54,products[],2,FALSE)</f>
        <v>537</v>
      </c>
    </row>
    <row r="55" spans="1:6" x14ac:dyDescent="0.3">
      <c r="A55" t="s">
        <v>2</v>
      </c>
      <c r="B55" t="s">
        <v>38</v>
      </c>
      <c r="C55" t="s">
        <v>28</v>
      </c>
      <c r="D55" s="4">
        <v>6580</v>
      </c>
      <c r="E55" s="5">
        <v>183</v>
      </c>
      <c r="F55">
        <f>E55*VLOOKUP(C55,products[],2,FALSE)</f>
        <v>1899.5400000000002</v>
      </c>
    </row>
    <row r="56" spans="1:6" x14ac:dyDescent="0.3">
      <c r="A56" t="s">
        <v>41</v>
      </c>
      <c r="B56" t="s">
        <v>35</v>
      </c>
      <c r="C56" t="s">
        <v>13</v>
      </c>
      <c r="D56" s="4">
        <v>4760</v>
      </c>
      <c r="E56" s="5">
        <v>69</v>
      </c>
      <c r="F56">
        <f>E56*VLOOKUP(C56,products[],2,FALSE)</f>
        <v>643.77</v>
      </c>
    </row>
    <row r="57" spans="1:6" x14ac:dyDescent="0.3">
      <c r="A57" t="s">
        <v>40</v>
      </c>
      <c r="B57" t="s">
        <v>36</v>
      </c>
      <c r="C57" t="s">
        <v>25</v>
      </c>
      <c r="D57" s="4">
        <v>5439</v>
      </c>
      <c r="E57" s="5">
        <v>30</v>
      </c>
      <c r="F57">
        <f>E57*VLOOKUP(C57,products[],2,FALSE)</f>
        <v>394.5</v>
      </c>
    </row>
    <row r="58" spans="1:6" x14ac:dyDescent="0.3">
      <c r="A58" t="s">
        <v>41</v>
      </c>
      <c r="B58" t="s">
        <v>34</v>
      </c>
      <c r="C58" t="s">
        <v>17</v>
      </c>
      <c r="D58" s="4">
        <v>1463</v>
      </c>
      <c r="E58" s="5">
        <v>39</v>
      </c>
      <c r="F58">
        <f>E58*VLOOKUP(C58,products[],2,FALSE)</f>
        <v>121.28999999999999</v>
      </c>
    </row>
    <row r="59" spans="1:6" x14ac:dyDescent="0.3">
      <c r="A59" t="s">
        <v>3</v>
      </c>
      <c r="B59" t="s">
        <v>34</v>
      </c>
      <c r="C59" t="s">
        <v>32</v>
      </c>
      <c r="D59" s="4">
        <v>7777</v>
      </c>
      <c r="E59" s="5">
        <v>504</v>
      </c>
      <c r="F59">
        <f>E59*VLOOKUP(C59,products[],2,FALSE)</f>
        <v>4359.6000000000004</v>
      </c>
    </row>
    <row r="60" spans="1:6" x14ac:dyDescent="0.3">
      <c r="A60" t="s">
        <v>9</v>
      </c>
      <c r="B60" t="s">
        <v>37</v>
      </c>
      <c r="C60" t="s">
        <v>29</v>
      </c>
      <c r="D60" s="4">
        <v>1085</v>
      </c>
      <c r="E60" s="5">
        <v>273</v>
      </c>
      <c r="F60">
        <f>E60*VLOOKUP(C60,products[],2,FALSE)</f>
        <v>1954.68</v>
      </c>
    </row>
    <row r="61" spans="1:6" x14ac:dyDescent="0.3">
      <c r="A61" t="s">
        <v>5</v>
      </c>
      <c r="B61" t="s">
        <v>37</v>
      </c>
      <c r="C61" t="s">
        <v>31</v>
      </c>
      <c r="D61" s="4">
        <v>182</v>
      </c>
      <c r="E61" s="5">
        <v>48</v>
      </c>
      <c r="F61">
        <f>E61*VLOOKUP(C61,products[],2,FALSE)</f>
        <v>277.92</v>
      </c>
    </row>
    <row r="62" spans="1:6" x14ac:dyDescent="0.3">
      <c r="A62" t="s">
        <v>6</v>
      </c>
      <c r="B62" t="s">
        <v>34</v>
      </c>
      <c r="C62" t="s">
        <v>27</v>
      </c>
      <c r="D62" s="4">
        <v>4242</v>
      </c>
      <c r="E62" s="5">
        <v>207</v>
      </c>
      <c r="F62">
        <f>E62*VLOOKUP(C62,products[],2,FALSE)</f>
        <v>3463.11</v>
      </c>
    </row>
    <row r="63" spans="1:6" x14ac:dyDescent="0.3">
      <c r="A63" t="s">
        <v>6</v>
      </c>
      <c r="B63" t="s">
        <v>36</v>
      </c>
      <c r="C63" t="s">
        <v>32</v>
      </c>
      <c r="D63" s="4">
        <v>6118</v>
      </c>
      <c r="E63" s="5">
        <v>9</v>
      </c>
      <c r="F63">
        <f>E63*VLOOKUP(C63,products[],2,FALSE)</f>
        <v>77.850000000000009</v>
      </c>
    </row>
    <row r="64" spans="1:6" x14ac:dyDescent="0.3">
      <c r="A64" t="s">
        <v>10</v>
      </c>
      <c r="B64" t="s">
        <v>36</v>
      </c>
      <c r="C64" t="s">
        <v>23</v>
      </c>
      <c r="D64" s="4">
        <v>2317</v>
      </c>
      <c r="E64" s="5">
        <v>261</v>
      </c>
      <c r="F64">
        <f>E64*VLOOKUP(C64,products[],2,FALSE)</f>
        <v>1693.89</v>
      </c>
    </row>
    <row r="65" spans="1:6" x14ac:dyDescent="0.3">
      <c r="A65" t="s">
        <v>6</v>
      </c>
      <c r="B65" t="s">
        <v>38</v>
      </c>
      <c r="C65" t="s">
        <v>16</v>
      </c>
      <c r="D65" s="4">
        <v>938</v>
      </c>
      <c r="E65" s="5">
        <v>6</v>
      </c>
      <c r="F65">
        <f>E65*VLOOKUP(C65,products[],2,FALSE)</f>
        <v>52.739999999999995</v>
      </c>
    </row>
    <row r="66" spans="1:6" x14ac:dyDescent="0.3">
      <c r="A66" t="s">
        <v>8</v>
      </c>
      <c r="B66" t="s">
        <v>37</v>
      </c>
      <c r="C66" t="s">
        <v>15</v>
      </c>
      <c r="D66" s="4">
        <v>9709</v>
      </c>
      <c r="E66" s="5">
        <v>30</v>
      </c>
      <c r="F66">
        <f>E66*VLOOKUP(C66,products[],2,FALSE)</f>
        <v>351.90000000000003</v>
      </c>
    </row>
    <row r="67" spans="1:6" x14ac:dyDescent="0.3">
      <c r="A67" t="s">
        <v>7</v>
      </c>
      <c r="B67" t="s">
        <v>34</v>
      </c>
      <c r="C67" t="s">
        <v>20</v>
      </c>
      <c r="D67" s="4">
        <v>2205</v>
      </c>
      <c r="E67" s="5">
        <v>138</v>
      </c>
      <c r="F67">
        <f>E67*VLOOKUP(C67,products[],2,FALSE)</f>
        <v>1465.56</v>
      </c>
    </row>
    <row r="68" spans="1:6" x14ac:dyDescent="0.3">
      <c r="A68" t="s">
        <v>7</v>
      </c>
      <c r="B68" t="s">
        <v>37</v>
      </c>
      <c r="C68" t="s">
        <v>17</v>
      </c>
      <c r="D68" s="4">
        <v>4487</v>
      </c>
      <c r="E68" s="5">
        <v>111</v>
      </c>
      <c r="F68">
        <f>E68*VLOOKUP(C68,products[],2,FALSE)</f>
        <v>345.21</v>
      </c>
    </row>
    <row r="69" spans="1:6" x14ac:dyDescent="0.3">
      <c r="A69" t="s">
        <v>5</v>
      </c>
      <c r="B69" t="s">
        <v>35</v>
      </c>
      <c r="C69" t="s">
        <v>18</v>
      </c>
      <c r="D69" s="4">
        <v>2415</v>
      </c>
      <c r="E69" s="5">
        <v>15</v>
      </c>
      <c r="F69">
        <f>E69*VLOOKUP(C69,products[],2,FALSE)</f>
        <v>97.05</v>
      </c>
    </row>
    <row r="70" spans="1:6" x14ac:dyDescent="0.3">
      <c r="A70" t="s">
        <v>40</v>
      </c>
      <c r="B70" t="s">
        <v>34</v>
      </c>
      <c r="C70" t="s">
        <v>19</v>
      </c>
      <c r="D70" s="4">
        <v>4018</v>
      </c>
      <c r="E70" s="5">
        <v>162</v>
      </c>
      <c r="F70">
        <f>E70*VLOOKUP(C70,products[],2,FALSE)</f>
        <v>1237.6799999999998</v>
      </c>
    </row>
    <row r="71" spans="1:6" x14ac:dyDescent="0.3">
      <c r="A71" t="s">
        <v>5</v>
      </c>
      <c r="B71" t="s">
        <v>34</v>
      </c>
      <c r="C71" t="s">
        <v>19</v>
      </c>
      <c r="D71" s="4">
        <v>861</v>
      </c>
      <c r="E71" s="5">
        <v>195</v>
      </c>
      <c r="F71">
        <f>E71*VLOOKUP(C71,products[],2,FALSE)</f>
        <v>1489.8</v>
      </c>
    </row>
    <row r="72" spans="1:6" x14ac:dyDescent="0.3">
      <c r="A72" t="s">
        <v>10</v>
      </c>
      <c r="B72" t="s">
        <v>38</v>
      </c>
      <c r="C72" t="s">
        <v>14</v>
      </c>
      <c r="D72" s="4">
        <v>5586</v>
      </c>
      <c r="E72" s="5">
        <v>525</v>
      </c>
      <c r="F72">
        <f>E72*VLOOKUP(C72,products[],2,FALSE)</f>
        <v>6142.5</v>
      </c>
    </row>
    <row r="73" spans="1:6" x14ac:dyDescent="0.3">
      <c r="A73" t="s">
        <v>7</v>
      </c>
      <c r="B73" t="s">
        <v>34</v>
      </c>
      <c r="C73" t="s">
        <v>33</v>
      </c>
      <c r="D73" s="4">
        <v>2226</v>
      </c>
      <c r="E73" s="5">
        <v>48</v>
      </c>
      <c r="F73">
        <f>E73*VLOOKUP(C73,products[],2,FALSE)</f>
        <v>593.76</v>
      </c>
    </row>
    <row r="74" spans="1:6" x14ac:dyDescent="0.3">
      <c r="A74" t="s">
        <v>9</v>
      </c>
      <c r="B74" t="s">
        <v>34</v>
      </c>
      <c r="C74" t="s">
        <v>28</v>
      </c>
      <c r="D74" s="4">
        <v>14329</v>
      </c>
      <c r="E74" s="5">
        <v>150</v>
      </c>
      <c r="F74">
        <f>E74*VLOOKUP(C74,products[],2,FALSE)</f>
        <v>1557.0000000000002</v>
      </c>
    </row>
    <row r="75" spans="1:6" x14ac:dyDescent="0.3">
      <c r="A75" t="s">
        <v>9</v>
      </c>
      <c r="B75" t="s">
        <v>34</v>
      </c>
      <c r="C75" t="s">
        <v>20</v>
      </c>
      <c r="D75" s="4">
        <v>8463</v>
      </c>
      <c r="E75" s="5">
        <v>492</v>
      </c>
      <c r="F75">
        <f>E75*VLOOKUP(C75,products[],2,FALSE)</f>
        <v>5225.04</v>
      </c>
    </row>
    <row r="76" spans="1:6" x14ac:dyDescent="0.3">
      <c r="A76" t="s">
        <v>5</v>
      </c>
      <c r="B76" t="s">
        <v>34</v>
      </c>
      <c r="C76" t="s">
        <v>29</v>
      </c>
      <c r="D76" s="4">
        <v>2891</v>
      </c>
      <c r="E76" s="5">
        <v>102</v>
      </c>
      <c r="F76">
        <f>E76*VLOOKUP(C76,products[],2,FALSE)</f>
        <v>730.32</v>
      </c>
    </row>
    <row r="77" spans="1:6" x14ac:dyDescent="0.3">
      <c r="A77" t="s">
        <v>3</v>
      </c>
      <c r="B77" t="s">
        <v>36</v>
      </c>
      <c r="C77" t="s">
        <v>23</v>
      </c>
      <c r="D77" s="4">
        <v>3773</v>
      </c>
      <c r="E77" s="5">
        <v>165</v>
      </c>
      <c r="F77">
        <f>E77*VLOOKUP(C77,products[],2,FALSE)</f>
        <v>1070.8500000000001</v>
      </c>
    </row>
    <row r="78" spans="1:6" x14ac:dyDescent="0.3">
      <c r="A78" t="s">
        <v>41</v>
      </c>
      <c r="B78" t="s">
        <v>36</v>
      </c>
      <c r="C78" t="s">
        <v>28</v>
      </c>
      <c r="D78" s="4">
        <v>854</v>
      </c>
      <c r="E78" s="5">
        <v>309</v>
      </c>
      <c r="F78">
        <f>E78*VLOOKUP(C78,products[],2,FALSE)</f>
        <v>3207.42</v>
      </c>
    </row>
    <row r="79" spans="1:6" x14ac:dyDescent="0.3">
      <c r="A79" t="s">
        <v>6</v>
      </c>
      <c r="B79" t="s">
        <v>36</v>
      </c>
      <c r="C79" t="s">
        <v>17</v>
      </c>
      <c r="D79" s="4">
        <v>4970</v>
      </c>
      <c r="E79" s="5">
        <v>156</v>
      </c>
      <c r="F79">
        <f>E79*VLOOKUP(C79,products[],2,FALSE)</f>
        <v>485.15999999999997</v>
      </c>
    </row>
    <row r="80" spans="1:6" x14ac:dyDescent="0.3">
      <c r="A80" t="s">
        <v>9</v>
      </c>
      <c r="B80" t="s">
        <v>35</v>
      </c>
      <c r="C80" t="s">
        <v>26</v>
      </c>
      <c r="D80" s="4">
        <v>98</v>
      </c>
      <c r="E80" s="5">
        <v>159</v>
      </c>
      <c r="F80">
        <f>E80*VLOOKUP(C80,products[],2,FALSE)</f>
        <v>890.4</v>
      </c>
    </row>
    <row r="81" spans="1:6" x14ac:dyDescent="0.3">
      <c r="A81" t="s">
        <v>5</v>
      </c>
      <c r="B81" t="s">
        <v>35</v>
      </c>
      <c r="C81" t="s">
        <v>15</v>
      </c>
      <c r="D81" s="4">
        <v>13391</v>
      </c>
      <c r="E81" s="5">
        <v>201</v>
      </c>
      <c r="F81">
        <f>E81*VLOOKUP(C81,products[],2,FALSE)</f>
        <v>2357.73</v>
      </c>
    </row>
    <row r="82" spans="1:6" x14ac:dyDescent="0.3">
      <c r="A82" t="s">
        <v>8</v>
      </c>
      <c r="B82" t="s">
        <v>39</v>
      </c>
      <c r="C82" t="s">
        <v>31</v>
      </c>
      <c r="D82" s="4">
        <v>8890</v>
      </c>
      <c r="E82" s="5">
        <v>210</v>
      </c>
      <c r="F82">
        <f>E82*VLOOKUP(C82,products[],2,FALSE)</f>
        <v>1215.9000000000001</v>
      </c>
    </row>
    <row r="83" spans="1:6" x14ac:dyDescent="0.3">
      <c r="A83" t="s">
        <v>2</v>
      </c>
      <c r="B83" t="s">
        <v>38</v>
      </c>
      <c r="C83" t="s">
        <v>13</v>
      </c>
      <c r="D83" s="4">
        <v>56</v>
      </c>
      <c r="E83" s="5">
        <v>51</v>
      </c>
      <c r="F83">
        <f>E83*VLOOKUP(C83,products[],2,FALSE)</f>
        <v>475.83</v>
      </c>
    </row>
    <row r="84" spans="1:6" x14ac:dyDescent="0.3">
      <c r="A84" t="s">
        <v>3</v>
      </c>
      <c r="B84" t="s">
        <v>36</v>
      </c>
      <c r="C84" t="s">
        <v>25</v>
      </c>
      <c r="D84" s="4">
        <v>3339</v>
      </c>
      <c r="E84" s="5">
        <v>39</v>
      </c>
      <c r="F84">
        <f>E84*VLOOKUP(C84,products[],2,FALSE)</f>
        <v>512.85</v>
      </c>
    </row>
    <row r="85" spans="1:6" x14ac:dyDescent="0.3">
      <c r="A85" t="s">
        <v>10</v>
      </c>
      <c r="B85" t="s">
        <v>35</v>
      </c>
      <c r="C85" t="s">
        <v>18</v>
      </c>
      <c r="D85" s="4">
        <v>3808</v>
      </c>
      <c r="E85" s="5">
        <v>279</v>
      </c>
      <c r="F85">
        <f>E85*VLOOKUP(C85,products[],2,FALSE)</f>
        <v>1805.1299999999999</v>
      </c>
    </row>
    <row r="86" spans="1:6" x14ac:dyDescent="0.3">
      <c r="A86" t="s">
        <v>10</v>
      </c>
      <c r="B86" t="s">
        <v>38</v>
      </c>
      <c r="C86" t="s">
        <v>13</v>
      </c>
      <c r="D86" s="4">
        <v>63</v>
      </c>
      <c r="E86" s="5">
        <v>123</v>
      </c>
      <c r="F86">
        <f>E86*VLOOKUP(C86,products[],2,FALSE)</f>
        <v>1147.5899999999999</v>
      </c>
    </row>
    <row r="87" spans="1:6" x14ac:dyDescent="0.3">
      <c r="A87" t="s">
        <v>2</v>
      </c>
      <c r="B87" t="s">
        <v>39</v>
      </c>
      <c r="C87" t="s">
        <v>27</v>
      </c>
      <c r="D87" s="4">
        <v>7812</v>
      </c>
      <c r="E87" s="5">
        <v>81</v>
      </c>
      <c r="F87">
        <f>E87*VLOOKUP(C87,products[],2,FALSE)</f>
        <v>1355.13</v>
      </c>
    </row>
    <row r="88" spans="1:6" x14ac:dyDescent="0.3">
      <c r="A88" t="s">
        <v>40</v>
      </c>
      <c r="B88" t="s">
        <v>37</v>
      </c>
      <c r="C88" t="s">
        <v>19</v>
      </c>
      <c r="D88" s="4">
        <v>7693</v>
      </c>
      <c r="E88" s="5">
        <v>21</v>
      </c>
      <c r="F88">
        <f>E88*VLOOKUP(C88,products[],2,FALSE)</f>
        <v>160.44</v>
      </c>
    </row>
    <row r="89" spans="1:6" x14ac:dyDescent="0.3">
      <c r="A89" t="s">
        <v>3</v>
      </c>
      <c r="B89" t="s">
        <v>36</v>
      </c>
      <c r="C89" t="s">
        <v>28</v>
      </c>
      <c r="D89" s="4">
        <v>973</v>
      </c>
      <c r="E89" s="5">
        <v>162</v>
      </c>
      <c r="F89">
        <f>E89*VLOOKUP(C89,products[],2,FALSE)</f>
        <v>1681.5600000000002</v>
      </c>
    </row>
    <row r="90" spans="1:6" x14ac:dyDescent="0.3">
      <c r="A90" t="s">
        <v>10</v>
      </c>
      <c r="B90" t="s">
        <v>35</v>
      </c>
      <c r="C90" t="s">
        <v>21</v>
      </c>
      <c r="D90" s="4">
        <v>567</v>
      </c>
      <c r="E90" s="5">
        <v>228</v>
      </c>
      <c r="F90">
        <f>E90*VLOOKUP(C90,products[],2,FALSE)</f>
        <v>2052</v>
      </c>
    </row>
    <row r="91" spans="1:6" x14ac:dyDescent="0.3">
      <c r="A91" t="s">
        <v>10</v>
      </c>
      <c r="B91" t="s">
        <v>36</v>
      </c>
      <c r="C91" t="s">
        <v>29</v>
      </c>
      <c r="D91" s="4">
        <v>2471</v>
      </c>
      <c r="E91" s="5">
        <v>342</v>
      </c>
      <c r="F91">
        <f>E91*VLOOKUP(C91,products[],2,FALSE)</f>
        <v>2448.7200000000003</v>
      </c>
    </row>
    <row r="92" spans="1:6" x14ac:dyDescent="0.3">
      <c r="A92" t="s">
        <v>5</v>
      </c>
      <c r="B92" t="s">
        <v>38</v>
      </c>
      <c r="C92" t="s">
        <v>13</v>
      </c>
      <c r="D92" s="4">
        <v>7189</v>
      </c>
      <c r="E92" s="5">
        <v>54</v>
      </c>
      <c r="F92">
        <f>E92*VLOOKUP(C92,products[],2,FALSE)</f>
        <v>503.82</v>
      </c>
    </row>
    <row r="93" spans="1:6" x14ac:dyDescent="0.3">
      <c r="A93" t="s">
        <v>41</v>
      </c>
      <c r="B93" t="s">
        <v>35</v>
      </c>
      <c r="C93" t="s">
        <v>28</v>
      </c>
      <c r="D93" s="4">
        <v>7455</v>
      </c>
      <c r="E93" s="5">
        <v>216</v>
      </c>
      <c r="F93">
        <f>E93*VLOOKUP(C93,products[],2,FALSE)</f>
        <v>2242.0800000000004</v>
      </c>
    </row>
    <row r="94" spans="1:6" x14ac:dyDescent="0.3">
      <c r="A94" t="s">
        <v>3</v>
      </c>
      <c r="B94" t="s">
        <v>34</v>
      </c>
      <c r="C94" t="s">
        <v>26</v>
      </c>
      <c r="D94" s="4">
        <v>3108</v>
      </c>
      <c r="E94" s="5">
        <v>54</v>
      </c>
      <c r="F94">
        <f>E94*VLOOKUP(C94,products[],2,FALSE)</f>
        <v>302.39999999999998</v>
      </c>
    </row>
    <row r="95" spans="1:6" x14ac:dyDescent="0.3">
      <c r="A95" t="s">
        <v>6</v>
      </c>
      <c r="B95" t="s">
        <v>38</v>
      </c>
      <c r="C95" t="s">
        <v>25</v>
      </c>
      <c r="D95" s="4">
        <v>469</v>
      </c>
      <c r="E95" s="5">
        <v>75</v>
      </c>
      <c r="F95">
        <f>E95*VLOOKUP(C95,products[],2,FALSE)</f>
        <v>986.25</v>
      </c>
    </row>
    <row r="96" spans="1:6" x14ac:dyDescent="0.3">
      <c r="A96" t="s">
        <v>9</v>
      </c>
      <c r="B96" t="s">
        <v>37</v>
      </c>
      <c r="C96" t="s">
        <v>23</v>
      </c>
      <c r="D96" s="4">
        <v>2737</v>
      </c>
      <c r="E96" s="5">
        <v>93</v>
      </c>
      <c r="F96">
        <f>E96*VLOOKUP(C96,products[],2,FALSE)</f>
        <v>603.57000000000005</v>
      </c>
    </row>
    <row r="97" spans="1:6" x14ac:dyDescent="0.3">
      <c r="A97" t="s">
        <v>9</v>
      </c>
      <c r="B97" t="s">
        <v>37</v>
      </c>
      <c r="C97" t="s">
        <v>25</v>
      </c>
      <c r="D97" s="4">
        <v>4305</v>
      </c>
      <c r="E97" s="5">
        <v>156</v>
      </c>
      <c r="F97">
        <f>E97*VLOOKUP(C97,products[],2,FALSE)</f>
        <v>2051.4</v>
      </c>
    </row>
    <row r="98" spans="1:6" x14ac:dyDescent="0.3">
      <c r="A98" t="s">
        <v>9</v>
      </c>
      <c r="B98" t="s">
        <v>38</v>
      </c>
      <c r="C98" t="s">
        <v>17</v>
      </c>
      <c r="D98" s="4">
        <v>2408</v>
      </c>
      <c r="E98" s="5">
        <v>9</v>
      </c>
      <c r="F98">
        <f>E98*VLOOKUP(C98,products[],2,FALSE)</f>
        <v>27.99</v>
      </c>
    </row>
    <row r="99" spans="1:6" x14ac:dyDescent="0.3">
      <c r="A99" t="s">
        <v>3</v>
      </c>
      <c r="B99" t="s">
        <v>36</v>
      </c>
      <c r="C99" t="s">
        <v>19</v>
      </c>
      <c r="D99" s="4">
        <v>1281</v>
      </c>
      <c r="E99" s="5">
        <v>18</v>
      </c>
      <c r="F99">
        <f>E99*VLOOKUP(C99,products[],2,FALSE)</f>
        <v>137.51999999999998</v>
      </c>
    </row>
    <row r="100" spans="1:6" x14ac:dyDescent="0.3">
      <c r="A100" t="s">
        <v>40</v>
      </c>
      <c r="B100" t="s">
        <v>35</v>
      </c>
      <c r="C100" t="s">
        <v>32</v>
      </c>
      <c r="D100" s="4">
        <v>12348</v>
      </c>
      <c r="E100" s="5">
        <v>234</v>
      </c>
      <c r="F100">
        <f>E100*VLOOKUP(C100,products[],2,FALSE)</f>
        <v>2024.1000000000001</v>
      </c>
    </row>
    <row r="101" spans="1:6" x14ac:dyDescent="0.3">
      <c r="A101" t="s">
        <v>3</v>
      </c>
      <c r="B101" t="s">
        <v>34</v>
      </c>
      <c r="C101" t="s">
        <v>28</v>
      </c>
      <c r="D101" s="4">
        <v>3689</v>
      </c>
      <c r="E101" s="5">
        <v>312</v>
      </c>
      <c r="F101">
        <f>E101*VLOOKUP(C101,products[],2,FALSE)</f>
        <v>3238.5600000000004</v>
      </c>
    </row>
    <row r="102" spans="1:6" x14ac:dyDescent="0.3">
      <c r="A102" t="s">
        <v>7</v>
      </c>
      <c r="B102" t="s">
        <v>36</v>
      </c>
      <c r="C102" t="s">
        <v>19</v>
      </c>
      <c r="D102" s="4">
        <v>2870</v>
      </c>
      <c r="E102" s="5">
        <v>300</v>
      </c>
      <c r="F102">
        <f>E102*VLOOKUP(C102,products[],2,FALSE)</f>
        <v>2292</v>
      </c>
    </row>
    <row r="103" spans="1:6" x14ac:dyDescent="0.3">
      <c r="A103" t="s">
        <v>2</v>
      </c>
      <c r="B103" t="s">
        <v>36</v>
      </c>
      <c r="C103" t="s">
        <v>27</v>
      </c>
      <c r="D103" s="4">
        <v>798</v>
      </c>
      <c r="E103" s="5">
        <v>519</v>
      </c>
      <c r="F103">
        <f>E103*VLOOKUP(C103,products[],2,FALSE)</f>
        <v>8682.8700000000008</v>
      </c>
    </row>
    <row r="104" spans="1:6" x14ac:dyDescent="0.3">
      <c r="A104" t="s">
        <v>41</v>
      </c>
      <c r="B104" t="s">
        <v>37</v>
      </c>
      <c r="C104" t="s">
        <v>21</v>
      </c>
      <c r="D104" s="4">
        <v>2933</v>
      </c>
      <c r="E104" s="5">
        <v>9</v>
      </c>
      <c r="F104">
        <f>E104*VLOOKUP(C104,products[],2,FALSE)</f>
        <v>81</v>
      </c>
    </row>
    <row r="105" spans="1:6" x14ac:dyDescent="0.3">
      <c r="A105" t="s">
        <v>5</v>
      </c>
      <c r="B105" t="s">
        <v>35</v>
      </c>
      <c r="C105" t="s">
        <v>4</v>
      </c>
      <c r="D105" s="4">
        <v>2744</v>
      </c>
      <c r="E105" s="5">
        <v>9</v>
      </c>
      <c r="F105">
        <f>E105*VLOOKUP(C105,products[],2,FALSE)</f>
        <v>106.92</v>
      </c>
    </row>
    <row r="106" spans="1:6" x14ac:dyDescent="0.3">
      <c r="A106" t="s">
        <v>40</v>
      </c>
      <c r="B106" t="s">
        <v>36</v>
      </c>
      <c r="C106" t="s">
        <v>33</v>
      </c>
      <c r="D106" s="4">
        <v>9772</v>
      </c>
      <c r="E106" s="5">
        <v>90</v>
      </c>
      <c r="F106">
        <f>E106*VLOOKUP(C106,products[],2,FALSE)</f>
        <v>1113.3</v>
      </c>
    </row>
    <row r="107" spans="1:6" x14ac:dyDescent="0.3">
      <c r="A107" t="s">
        <v>7</v>
      </c>
      <c r="B107" t="s">
        <v>34</v>
      </c>
      <c r="C107" t="s">
        <v>25</v>
      </c>
      <c r="D107" s="4">
        <v>1568</v>
      </c>
      <c r="E107" s="5">
        <v>96</v>
      </c>
      <c r="F107">
        <f>E107*VLOOKUP(C107,products[],2,FALSE)</f>
        <v>1262.4000000000001</v>
      </c>
    </row>
    <row r="108" spans="1:6" x14ac:dyDescent="0.3">
      <c r="A108" t="s">
        <v>2</v>
      </c>
      <c r="B108" t="s">
        <v>36</v>
      </c>
      <c r="C108" t="s">
        <v>16</v>
      </c>
      <c r="D108" s="4">
        <v>11417</v>
      </c>
      <c r="E108" s="5">
        <v>21</v>
      </c>
      <c r="F108">
        <f>E108*VLOOKUP(C108,products[],2,FALSE)</f>
        <v>184.58999999999997</v>
      </c>
    </row>
    <row r="109" spans="1:6" x14ac:dyDescent="0.3">
      <c r="A109" t="s">
        <v>40</v>
      </c>
      <c r="B109" t="s">
        <v>34</v>
      </c>
      <c r="C109" t="s">
        <v>26</v>
      </c>
      <c r="D109" s="4">
        <v>6748</v>
      </c>
      <c r="E109" s="5">
        <v>48</v>
      </c>
      <c r="F109">
        <f>E109*VLOOKUP(C109,products[],2,FALSE)</f>
        <v>268.79999999999995</v>
      </c>
    </row>
    <row r="110" spans="1:6" x14ac:dyDescent="0.3">
      <c r="A110" t="s">
        <v>10</v>
      </c>
      <c r="B110" t="s">
        <v>36</v>
      </c>
      <c r="C110" t="s">
        <v>27</v>
      </c>
      <c r="D110" s="4">
        <v>1407</v>
      </c>
      <c r="E110" s="5">
        <v>72</v>
      </c>
      <c r="F110">
        <f>E110*VLOOKUP(C110,products[],2,FALSE)</f>
        <v>1204.56</v>
      </c>
    </row>
    <row r="111" spans="1:6" x14ac:dyDescent="0.3">
      <c r="A111" t="s">
        <v>8</v>
      </c>
      <c r="B111" t="s">
        <v>35</v>
      </c>
      <c r="C111" t="s">
        <v>29</v>
      </c>
      <c r="D111" s="4">
        <v>2023</v>
      </c>
      <c r="E111" s="5">
        <v>168</v>
      </c>
      <c r="F111">
        <f>E111*VLOOKUP(C111,products[],2,FALSE)</f>
        <v>1202.8800000000001</v>
      </c>
    </row>
    <row r="112" spans="1:6" x14ac:dyDescent="0.3">
      <c r="A112" t="s">
        <v>5</v>
      </c>
      <c r="B112" t="s">
        <v>39</v>
      </c>
      <c r="C112" t="s">
        <v>26</v>
      </c>
      <c r="D112" s="4">
        <v>5236</v>
      </c>
      <c r="E112" s="5">
        <v>51</v>
      </c>
      <c r="F112">
        <f>E112*VLOOKUP(C112,products[],2,FALSE)</f>
        <v>285.59999999999997</v>
      </c>
    </row>
    <row r="113" spans="1:6" x14ac:dyDescent="0.3">
      <c r="A113" t="s">
        <v>41</v>
      </c>
      <c r="B113" t="s">
        <v>36</v>
      </c>
      <c r="C113" t="s">
        <v>19</v>
      </c>
      <c r="D113" s="4">
        <v>1925</v>
      </c>
      <c r="E113" s="5">
        <v>192</v>
      </c>
      <c r="F113">
        <f>E113*VLOOKUP(C113,products[],2,FALSE)</f>
        <v>1466.8799999999999</v>
      </c>
    </row>
    <row r="114" spans="1:6" x14ac:dyDescent="0.3">
      <c r="A114" t="s">
        <v>7</v>
      </c>
      <c r="B114" t="s">
        <v>37</v>
      </c>
      <c r="C114" t="s">
        <v>14</v>
      </c>
      <c r="D114" s="4">
        <v>6608</v>
      </c>
      <c r="E114" s="5">
        <v>225</v>
      </c>
      <c r="F114">
        <f>E114*VLOOKUP(C114,products[],2,FALSE)</f>
        <v>2632.5</v>
      </c>
    </row>
    <row r="115" spans="1:6" x14ac:dyDescent="0.3">
      <c r="A115" t="s">
        <v>6</v>
      </c>
      <c r="B115" t="s">
        <v>34</v>
      </c>
      <c r="C115" t="s">
        <v>26</v>
      </c>
      <c r="D115" s="4">
        <v>8008</v>
      </c>
      <c r="E115" s="5">
        <v>456</v>
      </c>
      <c r="F115">
        <f>E115*VLOOKUP(C115,products[],2,FALSE)</f>
        <v>2553.6</v>
      </c>
    </row>
    <row r="116" spans="1:6" x14ac:dyDescent="0.3">
      <c r="A116" t="s">
        <v>10</v>
      </c>
      <c r="B116" t="s">
        <v>34</v>
      </c>
      <c r="C116" t="s">
        <v>25</v>
      </c>
      <c r="D116" s="4">
        <v>1428</v>
      </c>
      <c r="E116" s="5">
        <v>93</v>
      </c>
      <c r="F116">
        <f>E116*VLOOKUP(C116,products[],2,FALSE)</f>
        <v>1222.95</v>
      </c>
    </row>
    <row r="117" spans="1:6" x14ac:dyDescent="0.3">
      <c r="A117" t="s">
        <v>6</v>
      </c>
      <c r="B117" t="s">
        <v>34</v>
      </c>
      <c r="C117" t="s">
        <v>4</v>
      </c>
      <c r="D117" s="4">
        <v>525</v>
      </c>
      <c r="E117" s="5">
        <v>48</v>
      </c>
      <c r="F117">
        <f>E117*VLOOKUP(C117,products[],2,FALSE)</f>
        <v>570.24</v>
      </c>
    </row>
    <row r="118" spans="1:6" x14ac:dyDescent="0.3">
      <c r="A118" t="s">
        <v>6</v>
      </c>
      <c r="B118" t="s">
        <v>37</v>
      </c>
      <c r="C118" t="s">
        <v>18</v>
      </c>
      <c r="D118" s="4">
        <v>1505</v>
      </c>
      <c r="E118" s="5">
        <v>102</v>
      </c>
      <c r="F118">
        <f>E118*VLOOKUP(C118,products[],2,FALSE)</f>
        <v>659.93999999999994</v>
      </c>
    </row>
    <row r="119" spans="1:6" x14ac:dyDescent="0.3">
      <c r="A119" t="s">
        <v>7</v>
      </c>
      <c r="B119" t="s">
        <v>35</v>
      </c>
      <c r="C119" t="s">
        <v>30</v>
      </c>
      <c r="D119" s="4">
        <v>6755</v>
      </c>
      <c r="E119" s="5">
        <v>252</v>
      </c>
      <c r="F119">
        <f>E119*VLOOKUP(C119,products[],2,FALSE)</f>
        <v>3651.48</v>
      </c>
    </row>
    <row r="120" spans="1:6" x14ac:dyDescent="0.3">
      <c r="A120" t="s">
        <v>2</v>
      </c>
      <c r="B120" t="s">
        <v>37</v>
      </c>
      <c r="C120" t="s">
        <v>18</v>
      </c>
      <c r="D120" s="4">
        <v>11571</v>
      </c>
      <c r="E120" s="5">
        <v>138</v>
      </c>
      <c r="F120">
        <f>E120*VLOOKUP(C120,products[],2,FALSE)</f>
        <v>892.86</v>
      </c>
    </row>
    <row r="121" spans="1:6" x14ac:dyDescent="0.3">
      <c r="A121" t="s">
        <v>40</v>
      </c>
      <c r="B121" t="s">
        <v>38</v>
      </c>
      <c r="C121" t="s">
        <v>25</v>
      </c>
      <c r="D121" s="4">
        <v>2541</v>
      </c>
      <c r="E121" s="5">
        <v>90</v>
      </c>
      <c r="F121">
        <f>E121*VLOOKUP(C121,products[],2,FALSE)</f>
        <v>1183.5</v>
      </c>
    </row>
    <row r="122" spans="1:6" x14ac:dyDescent="0.3">
      <c r="A122" t="s">
        <v>41</v>
      </c>
      <c r="B122" t="s">
        <v>37</v>
      </c>
      <c r="C122" t="s">
        <v>30</v>
      </c>
      <c r="D122" s="4">
        <v>1526</v>
      </c>
      <c r="E122" s="5">
        <v>240</v>
      </c>
      <c r="F122">
        <f>E122*VLOOKUP(C122,products[],2,FALSE)</f>
        <v>3477.6</v>
      </c>
    </row>
    <row r="123" spans="1:6" x14ac:dyDescent="0.3">
      <c r="A123" t="s">
        <v>40</v>
      </c>
      <c r="B123" t="s">
        <v>38</v>
      </c>
      <c r="C123" t="s">
        <v>4</v>
      </c>
      <c r="D123" s="4">
        <v>6125</v>
      </c>
      <c r="E123" s="5">
        <v>102</v>
      </c>
      <c r="F123">
        <f>E123*VLOOKUP(C123,products[],2,FALSE)</f>
        <v>1211.76</v>
      </c>
    </row>
    <row r="124" spans="1:6" x14ac:dyDescent="0.3">
      <c r="A124" t="s">
        <v>41</v>
      </c>
      <c r="B124" t="s">
        <v>35</v>
      </c>
      <c r="C124" t="s">
        <v>27</v>
      </c>
      <c r="D124" s="4">
        <v>847</v>
      </c>
      <c r="E124" s="5">
        <v>129</v>
      </c>
      <c r="F124">
        <f>E124*VLOOKUP(C124,products[],2,FALSE)</f>
        <v>2158.17</v>
      </c>
    </row>
    <row r="125" spans="1:6" x14ac:dyDescent="0.3">
      <c r="A125" t="s">
        <v>8</v>
      </c>
      <c r="B125" t="s">
        <v>35</v>
      </c>
      <c r="C125" t="s">
        <v>27</v>
      </c>
      <c r="D125" s="4">
        <v>4753</v>
      </c>
      <c r="E125" s="5">
        <v>300</v>
      </c>
      <c r="F125">
        <f>E125*VLOOKUP(C125,products[],2,FALSE)</f>
        <v>5019</v>
      </c>
    </row>
    <row r="126" spans="1:6" x14ac:dyDescent="0.3">
      <c r="A126" t="s">
        <v>6</v>
      </c>
      <c r="B126" t="s">
        <v>38</v>
      </c>
      <c r="C126" t="s">
        <v>33</v>
      </c>
      <c r="D126" s="4">
        <v>959</v>
      </c>
      <c r="E126" s="5">
        <v>135</v>
      </c>
      <c r="F126">
        <f>E126*VLOOKUP(C126,products[],2,FALSE)</f>
        <v>1669.9499999999998</v>
      </c>
    </row>
    <row r="127" spans="1:6" x14ac:dyDescent="0.3">
      <c r="A127" t="s">
        <v>7</v>
      </c>
      <c r="B127" t="s">
        <v>35</v>
      </c>
      <c r="C127" t="s">
        <v>24</v>
      </c>
      <c r="D127" s="4">
        <v>2793</v>
      </c>
      <c r="E127" s="5">
        <v>114</v>
      </c>
      <c r="F127">
        <f>E127*VLOOKUP(C127,products[],2,FALSE)</f>
        <v>566.57999999999993</v>
      </c>
    </row>
    <row r="128" spans="1:6" x14ac:dyDescent="0.3">
      <c r="A128" t="s">
        <v>7</v>
      </c>
      <c r="B128" t="s">
        <v>35</v>
      </c>
      <c r="C128" t="s">
        <v>14</v>
      </c>
      <c r="D128" s="4">
        <v>4606</v>
      </c>
      <c r="E128" s="5">
        <v>63</v>
      </c>
      <c r="F128">
        <f>E128*VLOOKUP(C128,products[],2,FALSE)</f>
        <v>737.09999999999991</v>
      </c>
    </row>
    <row r="129" spans="1:6" x14ac:dyDescent="0.3">
      <c r="A129" t="s">
        <v>7</v>
      </c>
      <c r="B129" t="s">
        <v>36</v>
      </c>
      <c r="C129" t="s">
        <v>29</v>
      </c>
      <c r="D129" s="4">
        <v>5551</v>
      </c>
      <c r="E129" s="5">
        <v>252</v>
      </c>
      <c r="F129">
        <f>E129*VLOOKUP(C129,products[],2,FALSE)</f>
        <v>1804.32</v>
      </c>
    </row>
    <row r="130" spans="1:6" x14ac:dyDescent="0.3">
      <c r="A130" t="s">
        <v>10</v>
      </c>
      <c r="B130" t="s">
        <v>36</v>
      </c>
      <c r="C130" t="s">
        <v>32</v>
      </c>
      <c r="D130" s="4">
        <v>6657</v>
      </c>
      <c r="E130" s="5">
        <v>303</v>
      </c>
      <c r="F130">
        <f>E130*VLOOKUP(C130,products[],2,FALSE)</f>
        <v>2620.9500000000003</v>
      </c>
    </row>
    <row r="131" spans="1:6" x14ac:dyDescent="0.3">
      <c r="A131" t="s">
        <v>7</v>
      </c>
      <c r="B131" t="s">
        <v>39</v>
      </c>
      <c r="C131" t="s">
        <v>17</v>
      </c>
      <c r="D131" s="4">
        <v>4438</v>
      </c>
      <c r="E131" s="5">
        <v>246</v>
      </c>
      <c r="F131">
        <f>E131*VLOOKUP(C131,products[],2,FALSE)</f>
        <v>765.06</v>
      </c>
    </row>
    <row r="132" spans="1:6" x14ac:dyDescent="0.3">
      <c r="A132" t="s">
        <v>8</v>
      </c>
      <c r="B132" t="s">
        <v>38</v>
      </c>
      <c r="C132" t="s">
        <v>22</v>
      </c>
      <c r="D132" s="4">
        <v>168</v>
      </c>
      <c r="E132" s="5">
        <v>84</v>
      </c>
      <c r="F132">
        <f>E132*VLOOKUP(C132,products[],2,FALSE)</f>
        <v>820.68</v>
      </c>
    </row>
    <row r="133" spans="1:6" x14ac:dyDescent="0.3">
      <c r="A133" t="s">
        <v>7</v>
      </c>
      <c r="B133" t="s">
        <v>34</v>
      </c>
      <c r="C133" t="s">
        <v>17</v>
      </c>
      <c r="D133" s="4">
        <v>7777</v>
      </c>
      <c r="E133" s="5">
        <v>39</v>
      </c>
      <c r="F133">
        <f>E133*VLOOKUP(C133,products[],2,FALSE)</f>
        <v>121.28999999999999</v>
      </c>
    </row>
    <row r="134" spans="1:6" x14ac:dyDescent="0.3">
      <c r="A134" t="s">
        <v>5</v>
      </c>
      <c r="B134" t="s">
        <v>36</v>
      </c>
      <c r="C134" t="s">
        <v>17</v>
      </c>
      <c r="D134" s="4">
        <v>3339</v>
      </c>
      <c r="E134" s="5">
        <v>348</v>
      </c>
      <c r="F134">
        <f>E134*VLOOKUP(C134,products[],2,FALSE)</f>
        <v>1082.28</v>
      </c>
    </row>
    <row r="135" spans="1:6" x14ac:dyDescent="0.3">
      <c r="A135" t="s">
        <v>7</v>
      </c>
      <c r="B135" t="s">
        <v>37</v>
      </c>
      <c r="C135" t="s">
        <v>33</v>
      </c>
      <c r="D135" s="4">
        <v>6391</v>
      </c>
      <c r="E135" s="5">
        <v>48</v>
      </c>
      <c r="F135">
        <f>E135*VLOOKUP(C135,products[],2,FALSE)</f>
        <v>593.76</v>
      </c>
    </row>
    <row r="136" spans="1:6" x14ac:dyDescent="0.3">
      <c r="A136" t="s">
        <v>5</v>
      </c>
      <c r="B136" t="s">
        <v>37</v>
      </c>
      <c r="C136" t="s">
        <v>22</v>
      </c>
      <c r="D136" s="4">
        <v>518</v>
      </c>
      <c r="E136" s="5">
        <v>75</v>
      </c>
      <c r="F136">
        <f>E136*VLOOKUP(C136,products[],2,FALSE)</f>
        <v>732.75</v>
      </c>
    </row>
    <row r="137" spans="1:6" x14ac:dyDescent="0.3">
      <c r="A137" t="s">
        <v>7</v>
      </c>
      <c r="B137" t="s">
        <v>38</v>
      </c>
      <c r="C137" t="s">
        <v>28</v>
      </c>
      <c r="D137" s="4">
        <v>5677</v>
      </c>
      <c r="E137" s="5">
        <v>258</v>
      </c>
      <c r="F137">
        <f>E137*VLOOKUP(C137,products[],2,FALSE)</f>
        <v>2678.0400000000004</v>
      </c>
    </row>
    <row r="138" spans="1:6" x14ac:dyDescent="0.3">
      <c r="A138" t="s">
        <v>6</v>
      </c>
      <c r="B138" t="s">
        <v>39</v>
      </c>
      <c r="C138" t="s">
        <v>17</v>
      </c>
      <c r="D138" s="4">
        <v>6048</v>
      </c>
      <c r="E138" s="5">
        <v>27</v>
      </c>
      <c r="F138">
        <f>E138*VLOOKUP(C138,products[],2,FALSE)</f>
        <v>83.97</v>
      </c>
    </row>
    <row r="139" spans="1:6" x14ac:dyDescent="0.3">
      <c r="A139" t="s">
        <v>8</v>
      </c>
      <c r="B139" t="s">
        <v>38</v>
      </c>
      <c r="C139" t="s">
        <v>32</v>
      </c>
      <c r="D139" s="4">
        <v>3752</v>
      </c>
      <c r="E139" s="5">
        <v>213</v>
      </c>
      <c r="F139">
        <f>E139*VLOOKUP(C139,products[],2,FALSE)</f>
        <v>1842.45</v>
      </c>
    </row>
    <row r="140" spans="1:6" x14ac:dyDescent="0.3">
      <c r="A140" t="s">
        <v>5</v>
      </c>
      <c r="B140" t="s">
        <v>35</v>
      </c>
      <c r="C140" t="s">
        <v>29</v>
      </c>
      <c r="D140" s="4">
        <v>4480</v>
      </c>
      <c r="E140" s="5">
        <v>357</v>
      </c>
      <c r="F140">
        <f>E140*VLOOKUP(C140,products[],2,FALSE)</f>
        <v>2556.12</v>
      </c>
    </row>
    <row r="141" spans="1:6" x14ac:dyDescent="0.3">
      <c r="A141" t="s">
        <v>9</v>
      </c>
      <c r="B141" t="s">
        <v>37</v>
      </c>
      <c r="C141" t="s">
        <v>4</v>
      </c>
      <c r="D141" s="4">
        <v>259</v>
      </c>
      <c r="E141" s="5">
        <v>207</v>
      </c>
      <c r="F141">
        <f>E141*VLOOKUP(C141,products[],2,FALSE)</f>
        <v>2459.1600000000003</v>
      </c>
    </row>
    <row r="142" spans="1:6" x14ac:dyDescent="0.3">
      <c r="A142" t="s">
        <v>8</v>
      </c>
      <c r="B142" t="s">
        <v>37</v>
      </c>
      <c r="C142" t="s">
        <v>30</v>
      </c>
      <c r="D142" s="4">
        <v>42</v>
      </c>
      <c r="E142" s="5">
        <v>150</v>
      </c>
      <c r="F142">
        <f>E142*VLOOKUP(C142,products[],2,FALSE)</f>
        <v>2173.5</v>
      </c>
    </row>
    <row r="143" spans="1:6" x14ac:dyDescent="0.3">
      <c r="A143" t="s">
        <v>41</v>
      </c>
      <c r="B143" t="s">
        <v>36</v>
      </c>
      <c r="C143" t="s">
        <v>26</v>
      </c>
      <c r="D143" s="4">
        <v>98</v>
      </c>
      <c r="E143" s="5">
        <v>204</v>
      </c>
      <c r="F143">
        <f>E143*VLOOKUP(C143,products[],2,FALSE)</f>
        <v>1142.3999999999999</v>
      </c>
    </row>
    <row r="144" spans="1:6" x14ac:dyDescent="0.3">
      <c r="A144" t="s">
        <v>7</v>
      </c>
      <c r="B144" t="s">
        <v>35</v>
      </c>
      <c r="C144" t="s">
        <v>27</v>
      </c>
      <c r="D144" s="4">
        <v>2478</v>
      </c>
      <c r="E144" s="5">
        <v>21</v>
      </c>
      <c r="F144">
        <f>E144*VLOOKUP(C144,products[],2,FALSE)</f>
        <v>351.33</v>
      </c>
    </row>
    <row r="145" spans="1:6" x14ac:dyDescent="0.3">
      <c r="A145" t="s">
        <v>41</v>
      </c>
      <c r="B145" t="s">
        <v>34</v>
      </c>
      <c r="C145" t="s">
        <v>33</v>
      </c>
      <c r="D145" s="4">
        <v>7847</v>
      </c>
      <c r="E145" s="5">
        <v>174</v>
      </c>
      <c r="F145">
        <f>E145*VLOOKUP(C145,products[],2,FALSE)</f>
        <v>2152.3799999999997</v>
      </c>
    </row>
    <row r="146" spans="1:6" x14ac:dyDescent="0.3">
      <c r="A146" t="s">
        <v>2</v>
      </c>
      <c r="B146" t="s">
        <v>37</v>
      </c>
      <c r="C146" t="s">
        <v>17</v>
      </c>
      <c r="D146" s="4">
        <v>9926</v>
      </c>
      <c r="E146" s="5">
        <v>201</v>
      </c>
      <c r="F146">
        <f>E146*VLOOKUP(C146,products[],2,FALSE)</f>
        <v>625.11</v>
      </c>
    </row>
    <row r="147" spans="1:6" x14ac:dyDescent="0.3">
      <c r="A147" t="s">
        <v>8</v>
      </c>
      <c r="B147" t="s">
        <v>38</v>
      </c>
      <c r="C147" t="s">
        <v>13</v>
      </c>
      <c r="D147" s="4">
        <v>819</v>
      </c>
      <c r="E147" s="5">
        <v>510</v>
      </c>
      <c r="F147">
        <f>E147*VLOOKUP(C147,products[],2,FALSE)</f>
        <v>4758.3</v>
      </c>
    </row>
    <row r="148" spans="1:6" x14ac:dyDescent="0.3">
      <c r="A148" t="s">
        <v>6</v>
      </c>
      <c r="B148" t="s">
        <v>39</v>
      </c>
      <c r="C148" t="s">
        <v>29</v>
      </c>
      <c r="D148" s="4">
        <v>3052</v>
      </c>
      <c r="E148" s="5">
        <v>378</v>
      </c>
      <c r="F148">
        <f>E148*VLOOKUP(C148,products[],2,FALSE)</f>
        <v>2706.48</v>
      </c>
    </row>
    <row r="149" spans="1:6" x14ac:dyDescent="0.3">
      <c r="A149" t="s">
        <v>9</v>
      </c>
      <c r="B149" t="s">
        <v>34</v>
      </c>
      <c r="C149" t="s">
        <v>21</v>
      </c>
      <c r="D149" s="4">
        <v>6832</v>
      </c>
      <c r="E149" s="5">
        <v>27</v>
      </c>
      <c r="F149">
        <f>E149*VLOOKUP(C149,products[],2,FALSE)</f>
        <v>243</v>
      </c>
    </row>
    <row r="150" spans="1:6" x14ac:dyDescent="0.3">
      <c r="A150" t="s">
        <v>2</v>
      </c>
      <c r="B150" t="s">
        <v>39</v>
      </c>
      <c r="C150" t="s">
        <v>16</v>
      </c>
      <c r="D150" s="4">
        <v>2016</v>
      </c>
      <c r="E150" s="5">
        <v>117</v>
      </c>
      <c r="F150">
        <f>E150*VLOOKUP(C150,products[],2,FALSE)</f>
        <v>1028.4299999999998</v>
      </c>
    </row>
    <row r="151" spans="1:6" x14ac:dyDescent="0.3">
      <c r="A151" t="s">
        <v>6</v>
      </c>
      <c r="B151" t="s">
        <v>38</v>
      </c>
      <c r="C151" t="s">
        <v>21</v>
      </c>
      <c r="D151" s="4">
        <v>7322</v>
      </c>
      <c r="E151" s="5">
        <v>36</v>
      </c>
      <c r="F151">
        <f>E151*VLOOKUP(C151,products[],2,FALSE)</f>
        <v>324</v>
      </c>
    </row>
    <row r="152" spans="1:6" x14ac:dyDescent="0.3">
      <c r="A152" t="s">
        <v>8</v>
      </c>
      <c r="B152" t="s">
        <v>35</v>
      </c>
      <c r="C152" t="s">
        <v>33</v>
      </c>
      <c r="D152" s="4">
        <v>357</v>
      </c>
      <c r="E152" s="5">
        <v>126</v>
      </c>
      <c r="F152">
        <f>E152*VLOOKUP(C152,products[],2,FALSE)</f>
        <v>1558.62</v>
      </c>
    </row>
    <row r="153" spans="1:6" x14ac:dyDescent="0.3">
      <c r="A153" t="s">
        <v>9</v>
      </c>
      <c r="B153" t="s">
        <v>39</v>
      </c>
      <c r="C153" t="s">
        <v>25</v>
      </c>
      <c r="D153" s="4">
        <v>3192</v>
      </c>
      <c r="E153" s="5">
        <v>72</v>
      </c>
      <c r="F153">
        <f>E153*VLOOKUP(C153,products[],2,FALSE)</f>
        <v>946.80000000000007</v>
      </c>
    </row>
    <row r="154" spans="1:6" x14ac:dyDescent="0.3">
      <c r="A154" t="s">
        <v>7</v>
      </c>
      <c r="B154" t="s">
        <v>36</v>
      </c>
      <c r="C154" t="s">
        <v>22</v>
      </c>
      <c r="D154" s="4">
        <v>8435</v>
      </c>
      <c r="E154" s="5">
        <v>42</v>
      </c>
      <c r="F154">
        <f>E154*VLOOKUP(C154,products[],2,FALSE)</f>
        <v>410.34</v>
      </c>
    </row>
    <row r="155" spans="1:6" x14ac:dyDescent="0.3">
      <c r="A155" t="s">
        <v>40</v>
      </c>
      <c r="B155" t="s">
        <v>39</v>
      </c>
      <c r="C155" t="s">
        <v>29</v>
      </c>
      <c r="D155" s="4">
        <v>0</v>
      </c>
      <c r="E155" s="5">
        <v>135</v>
      </c>
      <c r="F155">
        <f>E155*VLOOKUP(C155,products[],2,FALSE)</f>
        <v>966.6</v>
      </c>
    </row>
    <row r="156" spans="1:6" x14ac:dyDescent="0.3">
      <c r="A156" t="s">
        <v>7</v>
      </c>
      <c r="B156" t="s">
        <v>34</v>
      </c>
      <c r="C156" t="s">
        <v>24</v>
      </c>
      <c r="D156" s="4">
        <v>8862</v>
      </c>
      <c r="E156" s="5">
        <v>189</v>
      </c>
      <c r="F156">
        <f>E156*VLOOKUP(C156,products[],2,FALSE)</f>
        <v>939.32999999999993</v>
      </c>
    </row>
    <row r="157" spans="1:6" x14ac:dyDescent="0.3">
      <c r="A157" t="s">
        <v>6</v>
      </c>
      <c r="B157" t="s">
        <v>37</v>
      </c>
      <c r="C157" t="s">
        <v>28</v>
      </c>
      <c r="D157" s="4">
        <v>3556</v>
      </c>
      <c r="E157" s="5">
        <v>459</v>
      </c>
      <c r="F157">
        <f>E157*VLOOKUP(C157,products[],2,FALSE)</f>
        <v>4764.42</v>
      </c>
    </row>
    <row r="158" spans="1:6" x14ac:dyDescent="0.3">
      <c r="A158" t="s">
        <v>5</v>
      </c>
      <c r="B158" t="s">
        <v>34</v>
      </c>
      <c r="C158" t="s">
        <v>15</v>
      </c>
      <c r="D158" s="4">
        <v>7280</v>
      </c>
      <c r="E158" s="5">
        <v>201</v>
      </c>
      <c r="F158">
        <f>E158*VLOOKUP(C158,products[],2,FALSE)</f>
        <v>2357.73</v>
      </c>
    </row>
    <row r="159" spans="1:6" x14ac:dyDescent="0.3">
      <c r="A159" t="s">
        <v>6</v>
      </c>
      <c r="B159" t="s">
        <v>34</v>
      </c>
      <c r="C159" t="s">
        <v>30</v>
      </c>
      <c r="D159" s="4">
        <v>3402</v>
      </c>
      <c r="E159" s="5">
        <v>366</v>
      </c>
      <c r="F159">
        <f>E159*VLOOKUP(C159,products[],2,FALSE)</f>
        <v>5303.34</v>
      </c>
    </row>
    <row r="160" spans="1:6" x14ac:dyDescent="0.3">
      <c r="A160" t="s">
        <v>3</v>
      </c>
      <c r="B160" t="s">
        <v>37</v>
      </c>
      <c r="C160" t="s">
        <v>29</v>
      </c>
      <c r="D160" s="4">
        <v>4592</v>
      </c>
      <c r="E160" s="5">
        <v>324</v>
      </c>
      <c r="F160">
        <f>E160*VLOOKUP(C160,products[],2,FALSE)</f>
        <v>2319.84</v>
      </c>
    </row>
    <row r="161" spans="1:6" x14ac:dyDescent="0.3">
      <c r="A161" t="s">
        <v>9</v>
      </c>
      <c r="B161" t="s">
        <v>35</v>
      </c>
      <c r="C161" t="s">
        <v>15</v>
      </c>
      <c r="D161" s="4">
        <v>7833</v>
      </c>
      <c r="E161" s="5">
        <v>243</v>
      </c>
      <c r="F161">
        <f>E161*VLOOKUP(C161,products[],2,FALSE)</f>
        <v>2850.3900000000003</v>
      </c>
    </row>
    <row r="162" spans="1:6" x14ac:dyDescent="0.3">
      <c r="A162" t="s">
        <v>2</v>
      </c>
      <c r="B162" t="s">
        <v>39</v>
      </c>
      <c r="C162" t="s">
        <v>21</v>
      </c>
      <c r="D162" s="4">
        <v>7651</v>
      </c>
      <c r="E162" s="5">
        <v>213</v>
      </c>
      <c r="F162">
        <f>E162*VLOOKUP(C162,products[],2,FALSE)</f>
        <v>1917</v>
      </c>
    </row>
    <row r="163" spans="1:6" x14ac:dyDescent="0.3">
      <c r="A163" t="s">
        <v>40</v>
      </c>
      <c r="B163" t="s">
        <v>35</v>
      </c>
      <c r="C163" t="s">
        <v>30</v>
      </c>
      <c r="D163" s="4">
        <v>2275</v>
      </c>
      <c r="E163" s="5">
        <v>447</v>
      </c>
      <c r="F163">
        <f>E163*VLOOKUP(C163,products[],2,FALSE)</f>
        <v>6477.03</v>
      </c>
    </row>
    <row r="164" spans="1:6" x14ac:dyDescent="0.3">
      <c r="A164" t="s">
        <v>40</v>
      </c>
      <c r="B164" t="s">
        <v>38</v>
      </c>
      <c r="C164" t="s">
        <v>13</v>
      </c>
      <c r="D164" s="4">
        <v>5670</v>
      </c>
      <c r="E164" s="5">
        <v>297</v>
      </c>
      <c r="F164">
        <f>E164*VLOOKUP(C164,products[],2,FALSE)</f>
        <v>2771.01</v>
      </c>
    </row>
    <row r="165" spans="1:6" x14ac:dyDescent="0.3">
      <c r="A165" t="s">
        <v>7</v>
      </c>
      <c r="B165" t="s">
        <v>35</v>
      </c>
      <c r="C165" t="s">
        <v>16</v>
      </c>
      <c r="D165" s="4">
        <v>2135</v>
      </c>
      <c r="E165" s="5">
        <v>27</v>
      </c>
      <c r="F165">
        <f>E165*VLOOKUP(C165,products[],2,FALSE)</f>
        <v>237.32999999999998</v>
      </c>
    </row>
    <row r="166" spans="1:6" x14ac:dyDescent="0.3">
      <c r="A166" t="s">
        <v>40</v>
      </c>
      <c r="B166" t="s">
        <v>34</v>
      </c>
      <c r="C166" t="s">
        <v>23</v>
      </c>
      <c r="D166" s="4">
        <v>2779</v>
      </c>
      <c r="E166" s="5">
        <v>75</v>
      </c>
      <c r="F166">
        <f>E166*VLOOKUP(C166,products[],2,FALSE)</f>
        <v>486.75</v>
      </c>
    </row>
    <row r="167" spans="1:6" x14ac:dyDescent="0.3">
      <c r="A167" t="s">
        <v>10</v>
      </c>
      <c r="B167" t="s">
        <v>39</v>
      </c>
      <c r="C167" t="s">
        <v>33</v>
      </c>
      <c r="D167" s="4">
        <v>12950</v>
      </c>
      <c r="E167" s="5">
        <v>30</v>
      </c>
      <c r="F167">
        <f>E167*VLOOKUP(C167,products[],2,FALSE)</f>
        <v>371.09999999999997</v>
      </c>
    </row>
    <row r="168" spans="1:6" x14ac:dyDescent="0.3">
      <c r="A168" t="s">
        <v>7</v>
      </c>
      <c r="B168" t="s">
        <v>36</v>
      </c>
      <c r="C168" t="s">
        <v>18</v>
      </c>
      <c r="D168" s="4">
        <v>2646</v>
      </c>
      <c r="E168" s="5">
        <v>177</v>
      </c>
      <c r="F168">
        <f>E168*VLOOKUP(C168,products[],2,FALSE)</f>
        <v>1145.19</v>
      </c>
    </row>
    <row r="169" spans="1:6" x14ac:dyDescent="0.3">
      <c r="A169" t="s">
        <v>40</v>
      </c>
      <c r="B169" t="s">
        <v>34</v>
      </c>
      <c r="C169" t="s">
        <v>33</v>
      </c>
      <c r="D169" s="4">
        <v>3794</v>
      </c>
      <c r="E169" s="5">
        <v>159</v>
      </c>
      <c r="F169">
        <f>E169*VLOOKUP(C169,products[],2,FALSE)</f>
        <v>1966.83</v>
      </c>
    </row>
    <row r="170" spans="1:6" x14ac:dyDescent="0.3">
      <c r="A170" t="s">
        <v>3</v>
      </c>
      <c r="B170" t="s">
        <v>35</v>
      </c>
      <c r="C170" t="s">
        <v>33</v>
      </c>
      <c r="D170" s="4">
        <v>819</v>
      </c>
      <c r="E170" s="5">
        <v>306</v>
      </c>
      <c r="F170">
        <f>E170*VLOOKUP(C170,products[],2,FALSE)</f>
        <v>3785.22</v>
      </c>
    </row>
    <row r="171" spans="1:6" x14ac:dyDescent="0.3">
      <c r="A171" t="s">
        <v>3</v>
      </c>
      <c r="B171" t="s">
        <v>34</v>
      </c>
      <c r="C171" t="s">
        <v>20</v>
      </c>
      <c r="D171" s="4">
        <v>2583</v>
      </c>
      <c r="E171" s="5">
        <v>18</v>
      </c>
      <c r="F171">
        <f>E171*VLOOKUP(C171,products[],2,FALSE)</f>
        <v>191.16</v>
      </c>
    </row>
    <row r="172" spans="1:6" x14ac:dyDescent="0.3">
      <c r="A172" t="s">
        <v>7</v>
      </c>
      <c r="B172" t="s">
        <v>35</v>
      </c>
      <c r="C172" t="s">
        <v>19</v>
      </c>
      <c r="D172" s="4">
        <v>4585</v>
      </c>
      <c r="E172" s="5">
        <v>240</v>
      </c>
      <c r="F172">
        <f>E172*VLOOKUP(C172,products[],2,FALSE)</f>
        <v>1833.6</v>
      </c>
    </row>
    <row r="173" spans="1:6" x14ac:dyDescent="0.3">
      <c r="A173" t="s">
        <v>5</v>
      </c>
      <c r="B173" t="s">
        <v>34</v>
      </c>
      <c r="C173" t="s">
        <v>33</v>
      </c>
      <c r="D173" s="4">
        <v>1652</v>
      </c>
      <c r="E173" s="5">
        <v>93</v>
      </c>
      <c r="F173">
        <f>E173*VLOOKUP(C173,products[],2,FALSE)</f>
        <v>1150.4099999999999</v>
      </c>
    </row>
    <row r="174" spans="1:6" x14ac:dyDescent="0.3">
      <c r="A174" t="s">
        <v>10</v>
      </c>
      <c r="B174" t="s">
        <v>34</v>
      </c>
      <c r="C174" t="s">
        <v>26</v>
      </c>
      <c r="D174" s="4">
        <v>4991</v>
      </c>
      <c r="E174" s="5">
        <v>9</v>
      </c>
      <c r="F174">
        <f>E174*VLOOKUP(C174,products[],2,FALSE)</f>
        <v>50.4</v>
      </c>
    </row>
    <row r="175" spans="1:6" x14ac:dyDescent="0.3">
      <c r="A175" t="s">
        <v>8</v>
      </c>
      <c r="B175" t="s">
        <v>34</v>
      </c>
      <c r="C175" t="s">
        <v>16</v>
      </c>
      <c r="D175" s="4">
        <v>2009</v>
      </c>
      <c r="E175" s="5">
        <v>219</v>
      </c>
      <c r="F175">
        <f>E175*VLOOKUP(C175,products[],2,FALSE)</f>
        <v>1925.0099999999998</v>
      </c>
    </row>
    <row r="176" spans="1:6" x14ac:dyDescent="0.3">
      <c r="A176" t="s">
        <v>2</v>
      </c>
      <c r="B176" t="s">
        <v>39</v>
      </c>
      <c r="C176" t="s">
        <v>22</v>
      </c>
      <c r="D176" s="4">
        <v>1568</v>
      </c>
      <c r="E176" s="5">
        <v>141</v>
      </c>
      <c r="F176">
        <f>E176*VLOOKUP(C176,products[],2,FALSE)</f>
        <v>1377.57</v>
      </c>
    </row>
    <row r="177" spans="1:6" x14ac:dyDescent="0.3">
      <c r="A177" t="s">
        <v>41</v>
      </c>
      <c r="B177" t="s">
        <v>37</v>
      </c>
      <c r="C177" t="s">
        <v>20</v>
      </c>
      <c r="D177" s="4">
        <v>3388</v>
      </c>
      <c r="E177" s="5">
        <v>123</v>
      </c>
      <c r="F177">
        <f>E177*VLOOKUP(C177,products[],2,FALSE)</f>
        <v>1306.26</v>
      </c>
    </row>
    <row r="178" spans="1:6" x14ac:dyDescent="0.3">
      <c r="A178" t="s">
        <v>40</v>
      </c>
      <c r="B178" t="s">
        <v>38</v>
      </c>
      <c r="C178" t="s">
        <v>24</v>
      </c>
      <c r="D178" s="4">
        <v>623</v>
      </c>
      <c r="E178" s="5">
        <v>51</v>
      </c>
      <c r="F178">
        <f>E178*VLOOKUP(C178,products[],2,FALSE)</f>
        <v>253.47</v>
      </c>
    </row>
    <row r="179" spans="1:6" x14ac:dyDescent="0.3">
      <c r="A179" t="s">
        <v>6</v>
      </c>
      <c r="B179" t="s">
        <v>36</v>
      </c>
      <c r="C179" t="s">
        <v>4</v>
      </c>
      <c r="D179" s="4">
        <v>10073</v>
      </c>
      <c r="E179" s="5">
        <v>120</v>
      </c>
      <c r="F179">
        <f>E179*VLOOKUP(C179,products[],2,FALSE)</f>
        <v>1425.6000000000001</v>
      </c>
    </row>
    <row r="180" spans="1:6" x14ac:dyDescent="0.3">
      <c r="A180" t="s">
        <v>8</v>
      </c>
      <c r="B180" t="s">
        <v>39</v>
      </c>
      <c r="C180" t="s">
        <v>26</v>
      </c>
      <c r="D180" s="4">
        <v>1561</v>
      </c>
      <c r="E180" s="5">
        <v>27</v>
      </c>
      <c r="F180">
        <f>E180*VLOOKUP(C180,products[],2,FALSE)</f>
        <v>151.19999999999999</v>
      </c>
    </row>
    <row r="181" spans="1:6" x14ac:dyDescent="0.3">
      <c r="A181" t="s">
        <v>9</v>
      </c>
      <c r="B181" t="s">
        <v>36</v>
      </c>
      <c r="C181" t="s">
        <v>27</v>
      </c>
      <c r="D181" s="4">
        <v>11522</v>
      </c>
      <c r="E181" s="5">
        <v>204</v>
      </c>
      <c r="F181">
        <f>E181*VLOOKUP(C181,products[],2,FALSE)</f>
        <v>3412.92</v>
      </c>
    </row>
    <row r="182" spans="1:6" x14ac:dyDescent="0.3">
      <c r="A182" t="s">
        <v>6</v>
      </c>
      <c r="B182" t="s">
        <v>38</v>
      </c>
      <c r="C182" t="s">
        <v>13</v>
      </c>
      <c r="D182" s="4">
        <v>2317</v>
      </c>
      <c r="E182" s="5">
        <v>123</v>
      </c>
      <c r="F182">
        <f>E182*VLOOKUP(C182,products[],2,FALSE)</f>
        <v>1147.5899999999999</v>
      </c>
    </row>
    <row r="183" spans="1:6" x14ac:dyDescent="0.3">
      <c r="A183" t="s">
        <v>10</v>
      </c>
      <c r="B183" t="s">
        <v>37</v>
      </c>
      <c r="C183" t="s">
        <v>28</v>
      </c>
      <c r="D183" s="4">
        <v>3059</v>
      </c>
      <c r="E183" s="5">
        <v>27</v>
      </c>
      <c r="F183">
        <f>E183*VLOOKUP(C183,products[],2,FALSE)</f>
        <v>280.26000000000005</v>
      </c>
    </row>
    <row r="184" spans="1:6" x14ac:dyDescent="0.3">
      <c r="A184" t="s">
        <v>41</v>
      </c>
      <c r="B184" t="s">
        <v>37</v>
      </c>
      <c r="C184" t="s">
        <v>26</v>
      </c>
      <c r="D184" s="4">
        <v>2324</v>
      </c>
      <c r="E184" s="5">
        <v>177</v>
      </c>
      <c r="F184">
        <f>E184*VLOOKUP(C184,products[],2,FALSE)</f>
        <v>991.19999999999993</v>
      </c>
    </row>
    <row r="185" spans="1:6" x14ac:dyDescent="0.3">
      <c r="A185" t="s">
        <v>3</v>
      </c>
      <c r="B185" t="s">
        <v>39</v>
      </c>
      <c r="C185" t="s">
        <v>26</v>
      </c>
      <c r="D185" s="4">
        <v>4956</v>
      </c>
      <c r="E185" s="5">
        <v>171</v>
      </c>
      <c r="F185">
        <f>E185*VLOOKUP(C185,products[],2,FALSE)</f>
        <v>957.59999999999991</v>
      </c>
    </row>
    <row r="186" spans="1:6" x14ac:dyDescent="0.3">
      <c r="A186" t="s">
        <v>10</v>
      </c>
      <c r="B186" t="s">
        <v>34</v>
      </c>
      <c r="C186" t="s">
        <v>19</v>
      </c>
      <c r="D186" s="4">
        <v>5355</v>
      </c>
      <c r="E186" s="5">
        <v>204</v>
      </c>
      <c r="F186">
        <f>E186*VLOOKUP(C186,products[],2,FALSE)</f>
        <v>1558.56</v>
      </c>
    </row>
    <row r="187" spans="1:6" x14ac:dyDescent="0.3">
      <c r="A187" t="s">
        <v>3</v>
      </c>
      <c r="B187" t="s">
        <v>34</v>
      </c>
      <c r="C187" t="s">
        <v>14</v>
      </c>
      <c r="D187" s="4">
        <v>7259</v>
      </c>
      <c r="E187" s="5">
        <v>276</v>
      </c>
      <c r="F187">
        <f>E187*VLOOKUP(C187,products[],2,FALSE)</f>
        <v>3229.2</v>
      </c>
    </row>
    <row r="188" spans="1:6" x14ac:dyDescent="0.3">
      <c r="A188" t="s">
        <v>8</v>
      </c>
      <c r="B188" t="s">
        <v>37</v>
      </c>
      <c r="C188" t="s">
        <v>26</v>
      </c>
      <c r="D188" s="4">
        <v>6279</v>
      </c>
      <c r="E188" s="5">
        <v>45</v>
      </c>
      <c r="F188">
        <f>E188*VLOOKUP(C188,products[],2,FALSE)</f>
        <v>251.99999999999997</v>
      </c>
    </row>
    <row r="189" spans="1:6" x14ac:dyDescent="0.3">
      <c r="A189" t="s">
        <v>40</v>
      </c>
      <c r="B189" t="s">
        <v>38</v>
      </c>
      <c r="C189" t="s">
        <v>29</v>
      </c>
      <c r="D189" s="4">
        <v>2541</v>
      </c>
      <c r="E189" s="5">
        <v>45</v>
      </c>
      <c r="F189">
        <f>E189*VLOOKUP(C189,products[],2,FALSE)</f>
        <v>322.2</v>
      </c>
    </row>
    <row r="190" spans="1:6" x14ac:dyDescent="0.3">
      <c r="A190" t="s">
        <v>6</v>
      </c>
      <c r="B190" t="s">
        <v>35</v>
      </c>
      <c r="C190" t="s">
        <v>27</v>
      </c>
      <c r="D190" s="4">
        <v>3864</v>
      </c>
      <c r="E190" s="5">
        <v>177</v>
      </c>
      <c r="F190">
        <f>E190*VLOOKUP(C190,products[],2,FALSE)</f>
        <v>2961.21</v>
      </c>
    </row>
    <row r="191" spans="1:6" x14ac:dyDescent="0.3">
      <c r="A191" t="s">
        <v>5</v>
      </c>
      <c r="B191" t="s">
        <v>36</v>
      </c>
      <c r="C191" t="s">
        <v>13</v>
      </c>
      <c r="D191" s="4">
        <v>6146</v>
      </c>
      <c r="E191" s="5">
        <v>63</v>
      </c>
      <c r="F191">
        <f>E191*VLOOKUP(C191,products[],2,FALSE)</f>
        <v>587.79</v>
      </c>
    </row>
    <row r="192" spans="1:6" x14ac:dyDescent="0.3">
      <c r="A192" t="s">
        <v>9</v>
      </c>
      <c r="B192" t="s">
        <v>39</v>
      </c>
      <c r="C192" t="s">
        <v>18</v>
      </c>
      <c r="D192" s="4">
        <v>2639</v>
      </c>
      <c r="E192" s="5">
        <v>204</v>
      </c>
      <c r="F192">
        <f>E192*VLOOKUP(C192,products[],2,FALSE)</f>
        <v>1319.8799999999999</v>
      </c>
    </row>
    <row r="193" spans="1:6" x14ac:dyDescent="0.3">
      <c r="A193" t="s">
        <v>8</v>
      </c>
      <c r="B193" t="s">
        <v>37</v>
      </c>
      <c r="C193" t="s">
        <v>22</v>
      </c>
      <c r="D193" s="4">
        <v>1890</v>
      </c>
      <c r="E193" s="5">
        <v>195</v>
      </c>
      <c r="F193">
        <f>E193*VLOOKUP(C193,products[],2,FALSE)</f>
        <v>1905.1499999999999</v>
      </c>
    </row>
    <row r="194" spans="1:6" x14ac:dyDescent="0.3">
      <c r="A194" t="s">
        <v>7</v>
      </c>
      <c r="B194" t="s">
        <v>34</v>
      </c>
      <c r="C194" t="s">
        <v>14</v>
      </c>
      <c r="D194" s="4">
        <v>1932</v>
      </c>
      <c r="E194" s="5">
        <v>369</v>
      </c>
      <c r="F194">
        <f>E194*VLOOKUP(C194,products[],2,FALSE)</f>
        <v>4317.3</v>
      </c>
    </row>
    <row r="195" spans="1:6" x14ac:dyDescent="0.3">
      <c r="A195" t="s">
        <v>3</v>
      </c>
      <c r="B195" t="s">
        <v>34</v>
      </c>
      <c r="C195" t="s">
        <v>25</v>
      </c>
      <c r="D195" s="4">
        <v>6300</v>
      </c>
      <c r="E195" s="5">
        <v>42</v>
      </c>
      <c r="F195">
        <f>E195*VLOOKUP(C195,products[],2,FALSE)</f>
        <v>552.30000000000007</v>
      </c>
    </row>
    <row r="196" spans="1:6" x14ac:dyDescent="0.3">
      <c r="A196" t="s">
        <v>6</v>
      </c>
      <c r="B196" t="s">
        <v>37</v>
      </c>
      <c r="C196" t="s">
        <v>30</v>
      </c>
      <c r="D196" s="4">
        <v>560</v>
      </c>
      <c r="E196" s="5">
        <v>81</v>
      </c>
      <c r="F196">
        <f>E196*VLOOKUP(C196,products[],2,FALSE)</f>
        <v>1173.69</v>
      </c>
    </row>
    <row r="197" spans="1:6" x14ac:dyDescent="0.3">
      <c r="A197" t="s">
        <v>9</v>
      </c>
      <c r="B197" t="s">
        <v>37</v>
      </c>
      <c r="C197" t="s">
        <v>26</v>
      </c>
      <c r="D197" s="4">
        <v>2856</v>
      </c>
      <c r="E197" s="5">
        <v>246</v>
      </c>
      <c r="F197">
        <f>E197*VLOOKUP(C197,products[],2,FALSE)</f>
        <v>1377.6</v>
      </c>
    </row>
    <row r="198" spans="1:6" x14ac:dyDescent="0.3">
      <c r="A198" t="s">
        <v>9</v>
      </c>
      <c r="B198" t="s">
        <v>34</v>
      </c>
      <c r="C198" t="s">
        <v>17</v>
      </c>
      <c r="D198" s="4">
        <v>707</v>
      </c>
      <c r="E198" s="5">
        <v>174</v>
      </c>
      <c r="F198">
        <f>E198*VLOOKUP(C198,products[],2,FALSE)</f>
        <v>541.14</v>
      </c>
    </row>
    <row r="199" spans="1:6" x14ac:dyDescent="0.3">
      <c r="A199" t="s">
        <v>8</v>
      </c>
      <c r="B199" t="s">
        <v>35</v>
      </c>
      <c r="C199" t="s">
        <v>30</v>
      </c>
      <c r="D199" s="4">
        <v>3598</v>
      </c>
      <c r="E199" s="5">
        <v>81</v>
      </c>
      <c r="F199">
        <f>E199*VLOOKUP(C199,products[],2,FALSE)</f>
        <v>1173.69</v>
      </c>
    </row>
    <row r="200" spans="1:6" x14ac:dyDescent="0.3">
      <c r="A200" t="s">
        <v>40</v>
      </c>
      <c r="B200" t="s">
        <v>35</v>
      </c>
      <c r="C200" t="s">
        <v>22</v>
      </c>
      <c r="D200" s="4">
        <v>6853</v>
      </c>
      <c r="E200" s="5">
        <v>372</v>
      </c>
      <c r="F200">
        <f>E200*VLOOKUP(C200,products[],2,FALSE)</f>
        <v>3634.44</v>
      </c>
    </row>
    <row r="201" spans="1:6" x14ac:dyDescent="0.3">
      <c r="A201" t="s">
        <v>40</v>
      </c>
      <c r="B201" t="s">
        <v>35</v>
      </c>
      <c r="C201" t="s">
        <v>16</v>
      </c>
      <c r="D201" s="4">
        <v>4725</v>
      </c>
      <c r="E201" s="5">
        <v>174</v>
      </c>
      <c r="F201">
        <f>E201*VLOOKUP(C201,products[],2,FALSE)</f>
        <v>1529.4599999999998</v>
      </c>
    </row>
    <row r="202" spans="1:6" x14ac:dyDescent="0.3">
      <c r="A202" t="s">
        <v>41</v>
      </c>
      <c r="B202" t="s">
        <v>36</v>
      </c>
      <c r="C202" t="s">
        <v>32</v>
      </c>
      <c r="D202" s="4">
        <v>10304</v>
      </c>
      <c r="E202" s="5">
        <v>84</v>
      </c>
      <c r="F202">
        <f>E202*VLOOKUP(C202,products[],2,FALSE)</f>
        <v>726.6</v>
      </c>
    </row>
    <row r="203" spans="1:6" x14ac:dyDescent="0.3">
      <c r="A203" t="s">
        <v>41</v>
      </c>
      <c r="B203" t="s">
        <v>34</v>
      </c>
      <c r="C203" t="s">
        <v>16</v>
      </c>
      <c r="D203" s="4">
        <v>1274</v>
      </c>
      <c r="E203" s="5">
        <v>225</v>
      </c>
      <c r="F203">
        <f>E203*VLOOKUP(C203,products[],2,FALSE)</f>
        <v>1977.7499999999998</v>
      </c>
    </row>
    <row r="204" spans="1:6" x14ac:dyDescent="0.3">
      <c r="A204" t="s">
        <v>5</v>
      </c>
      <c r="B204" t="s">
        <v>36</v>
      </c>
      <c r="C204" t="s">
        <v>30</v>
      </c>
      <c r="D204" s="4">
        <v>1526</v>
      </c>
      <c r="E204" s="5">
        <v>105</v>
      </c>
      <c r="F204">
        <f>E204*VLOOKUP(C204,products[],2,FALSE)</f>
        <v>1521.45</v>
      </c>
    </row>
    <row r="205" spans="1:6" x14ac:dyDescent="0.3">
      <c r="A205" t="s">
        <v>40</v>
      </c>
      <c r="B205" t="s">
        <v>39</v>
      </c>
      <c r="C205" t="s">
        <v>28</v>
      </c>
      <c r="D205" s="4">
        <v>3101</v>
      </c>
      <c r="E205" s="5">
        <v>225</v>
      </c>
      <c r="F205">
        <f>E205*VLOOKUP(C205,products[],2,FALSE)</f>
        <v>2335.5</v>
      </c>
    </row>
    <row r="206" spans="1:6" x14ac:dyDescent="0.3">
      <c r="A206" t="s">
        <v>2</v>
      </c>
      <c r="B206" t="s">
        <v>37</v>
      </c>
      <c r="C206" t="s">
        <v>14</v>
      </c>
      <c r="D206" s="4">
        <v>1057</v>
      </c>
      <c r="E206" s="5">
        <v>54</v>
      </c>
      <c r="F206">
        <f>E206*VLOOKUP(C206,products[],2,FALSE)</f>
        <v>631.79999999999995</v>
      </c>
    </row>
    <row r="207" spans="1:6" x14ac:dyDescent="0.3">
      <c r="A207" t="s">
        <v>7</v>
      </c>
      <c r="B207" t="s">
        <v>37</v>
      </c>
      <c r="C207" t="s">
        <v>26</v>
      </c>
      <c r="D207" s="4">
        <v>5306</v>
      </c>
      <c r="E207" s="5">
        <v>0</v>
      </c>
      <c r="F207">
        <f>E207*VLOOKUP(C207,products[],2,FALSE)</f>
        <v>0</v>
      </c>
    </row>
    <row r="208" spans="1:6" x14ac:dyDescent="0.3">
      <c r="A208" t="s">
        <v>5</v>
      </c>
      <c r="B208" t="s">
        <v>39</v>
      </c>
      <c r="C208" t="s">
        <v>24</v>
      </c>
      <c r="D208" s="4">
        <v>4018</v>
      </c>
      <c r="E208" s="5">
        <v>171</v>
      </c>
      <c r="F208">
        <f>E208*VLOOKUP(C208,products[],2,FALSE)</f>
        <v>849.87</v>
      </c>
    </row>
    <row r="209" spans="1:6" x14ac:dyDescent="0.3">
      <c r="A209" t="s">
        <v>9</v>
      </c>
      <c r="B209" t="s">
        <v>34</v>
      </c>
      <c r="C209" t="s">
        <v>16</v>
      </c>
      <c r="D209" s="4">
        <v>938</v>
      </c>
      <c r="E209" s="5">
        <v>189</v>
      </c>
      <c r="F209">
        <f>E209*VLOOKUP(C209,products[],2,FALSE)</f>
        <v>1661.31</v>
      </c>
    </row>
    <row r="210" spans="1:6" x14ac:dyDescent="0.3">
      <c r="A210" t="s">
        <v>7</v>
      </c>
      <c r="B210" t="s">
        <v>38</v>
      </c>
      <c r="C210" t="s">
        <v>18</v>
      </c>
      <c r="D210" s="4">
        <v>1778</v>
      </c>
      <c r="E210" s="5">
        <v>270</v>
      </c>
      <c r="F210">
        <f>E210*VLOOKUP(C210,products[],2,FALSE)</f>
        <v>1746.8999999999999</v>
      </c>
    </row>
    <row r="211" spans="1:6" x14ac:dyDescent="0.3">
      <c r="A211" t="s">
        <v>6</v>
      </c>
      <c r="B211" t="s">
        <v>39</v>
      </c>
      <c r="C211" t="s">
        <v>30</v>
      </c>
      <c r="D211" s="4">
        <v>1638</v>
      </c>
      <c r="E211" s="5">
        <v>63</v>
      </c>
      <c r="F211">
        <f>E211*VLOOKUP(C211,products[],2,FALSE)</f>
        <v>912.87</v>
      </c>
    </row>
    <row r="212" spans="1:6" x14ac:dyDescent="0.3">
      <c r="A212" t="s">
        <v>41</v>
      </c>
      <c r="B212" t="s">
        <v>38</v>
      </c>
      <c r="C212" t="s">
        <v>25</v>
      </c>
      <c r="D212" s="4">
        <v>154</v>
      </c>
      <c r="E212" s="5">
        <v>21</v>
      </c>
      <c r="F212">
        <f>E212*VLOOKUP(C212,products[],2,FALSE)</f>
        <v>276.15000000000003</v>
      </c>
    </row>
    <row r="213" spans="1:6" x14ac:dyDescent="0.3">
      <c r="A213" t="s">
        <v>7</v>
      </c>
      <c r="B213" t="s">
        <v>37</v>
      </c>
      <c r="C213" t="s">
        <v>22</v>
      </c>
      <c r="D213" s="4">
        <v>9835</v>
      </c>
      <c r="E213" s="5">
        <v>207</v>
      </c>
      <c r="F213">
        <f>E213*VLOOKUP(C213,products[],2,FALSE)</f>
        <v>2022.3899999999999</v>
      </c>
    </row>
    <row r="214" spans="1:6" x14ac:dyDescent="0.3">
      <c r="A214" t="s">
        <v>9</v>
      </c>
      <c r="B214" t="s">
        <v>37</v>
      </c>
      <c r="C214" t="s">
        <v>20</v>
      </c>
      <c r="D214" s="4">
        <v>7273</v>
      </c>
      <c r="E214" s="5">
        <v>96</v>
      </c>
      <c r="F214">
        <f>E214*VLOOKUP(C214,products[],2,FALSE)</f>
        <v>1019.52</v>
      </c>
    </row>
    <row r="215" spans="1:6" x14ac:dyDescent="0.3">
      <c r="A215" t="s">
        <v>5</v>
      </c>
      <c r="B215" t="s">
        <v>39</v>
      </c>
      <c r="C215" t="s">
        <v>22</v>
      </c>
      <c r="D215" s="4">
        <v>6909</v>
      </c>
      <c r="E215" s="5">
        <v>81</v>
      </c>
      <c r="F215">
        <f>E215*VLOOKUP(C215,products[],2,FALSE)</f>
        <v>791.37</v>
      </c>
    </row>
    <row r="216" spans="1:6" x14ac:dyDescent="0.3">
      <c r="A216" t="s">
        <v>9</v>
      </c>
      <c r="B216" t="s">
        <v>39</v>
      </c>
      <c r="C216" t="s">
        <v>24</v>
      </c>
      <c r="D216" s="4">
        <v>3920</v>
      </c>
      <c r="E216" s="5">
        <v>306</v>
      </c>
      <c r="F216">
        <f>E216*VLOOKUP(C216,products[],2,FALSE)</f>
        <v>1520.82</v>
      </c>
    </row>
    <row r="217" spans="1:6" x14ac:dyDescent="0.3">
      <c r="A217" t="s">
        <v>10</v>
      </c>
      <c r="B217" t="s">
        <v>39</v>
      </c>
      <c r="C217" t="s">
        <v>21</v>
      </c>
      <c r="D217" s="4">
        <v>4858</v>
      </c>
      <c r="E217" s="5">
        <v>279</v>
      </c>
      <c r="F217">
        <f>E217*VLOOKUP(C217,products[],2,FALSE)</f>
        <v>2511</v>
      </c>
    </row>
    <row r="218" spans="1:6" x14ac:dyDescent="0.3">
      <c r="A218" t="s">
        <v>2</v>
      </c>
      <c r="B218" t="s">
        <v>38</v>
      </c>
      <c r="C218" t="s">
        <v>4</v>
      </c>
      <c r="D218" s="4">
        <v>3549</v>
      </c>
      <c r="E218" s="5">
        <v>3</v>
      </c>
      <c r="F218">
        <f>E218*VLOOKUP(C218,products[],2,FALSE)</f>
        <v>35.64</v>
      </c>
    </row>
    <row r="219" spans="1:6" x14ac:dyDescent="0.3">
      <c r="A219" t="s">
        <v>7</v>
      </c>
      <c r="B219" t="s">
        <v>39</v>
      </c>
      <c r="C219" t="s">
        <v>27</v>
      </c>
      <c r="D219" s="4">
        <v>966</v>
      </c>
      <c r="E219" s="5">
        <v>198</v>
      </c>
      <c r="F219">
        <f>E219*VLOOKUP(C219,products[],2,FALSE)</f>
        <v>3312.54</v>
      </c>
    </row>
    <row r="220" spans="1:6" x14ac:dyDescent="0.3">
      <c r="A220" t="s">
        <v>5</v>
      </c>
      <c r="B220" t="s">
        <v>39</v>
      </c>
      <c r="C220" t="s">
        <v>18</v>
      </c>
      <c r="D220" s="4">
        <v>385</v>
      </c>
      <c r="E220" s="5">
        <v>249</v>
      </c>
      <c r="F220">
        <f>E220*VLOOKUP(C220,products[],2,FALSE)</f>
        <v>1611.03</v>
      </c>
    </row>
    <row r="221" spans="1:6" x14ac:dyDescent="0.3">
      <c r="A221" t="s">
        <v>6</v>
      </c>
      <c r="B221" t="s">
        <v>34</v>
      </c>
      <c r="C221" t="s">
        <v>16</v>
      </c>
      <c r="D221" s="4">
        <v>2219</v>
      </c>
      <c r="E221" s="5">
        <v>75</v>
      </c>
      <c r="F221">
        <f>E221*VLOOKUP(C221,products[],2,FALSE)</f>
        <v>659.24999999999989</v>
      </c>
    </row>
    <row r="222" spans="1:6" x14ac:dyDescent="0.3">
      <c r="A222" t="s">
        <v>9</v>
      </c>
      <c r="B222" t="s">
        <v>36</v>
      </c>
      <c r="C222" t="s">
        <v>32</v>
      </c>
      <c r="D222" s="4">
        <v>2954</v>
      </c>
      <c r="E222" s="5">
        <v>189</v>
      </c>
      <c r="F222">
        <f>E222*VLOOKUP(C222,products[],2,FALSE)</f>
        <v>1634.8500000000001</v>
      </c>
    </row>
    <row r="223" spans="1:6" x14ac:dyDescent="0.3">
      <c r="A223" t="s">
        <v>7</v>
      </c>
      <c r="B223" t="s">
        <v>36</v>
      </c>
      <c r="C223" t="s">
        <v>32</v>
      </c>
      <c r="D223" s="4">
        <v>280</v>
      </c>
      <c r="E223" s="5">
        <v>87</v>
      </c>
      <c r="F223">
        <f>E223*VLOOKUP(C223,products[],2,FALSE)</f>
        <v>752.55000000000007</v>
      </c>
    </row>
    <row r="224" spans="1:6" x14ac:dyDescent="0.3">
      <c r="A224" t="s">
        <v>41</v>
      </c>
      <c r="B224" t="s">
        <v>36</v>
      </c>
      <c r="C224" t="s">
        <v>30</v>
      </c>
      <c r="D224" s="4">
        <v>6118</v>
      </c>
      <c r="E224" s="5">
        <v>174</v>
      </c>
      <c r="F224">
        <f>E224*VLOOKUP(C224,products[],2,FALSE)</f>
        <v>2521.2600000000002</v>
      </c>
    </row>
    <row r="225" spans="1:6" x14ac:dyDescent="0.3">
      <c r="A225" t="s">
        <v>2</v>
      </c>
      <c r="B225" t="s">
        <v>39</v>
      </c>
      <c r="C225" t="s">
        <v>15</v>
      </c>
      <c r="D225" s="4">
        <v>4802</v>
      </c>
      <c r="E225" s="5">
        <v>36</v>
      </c>
      <c r="F225">
        <f>E225*VLOOKUP(C225,products[],2,FALSE)</f>
        <v>422.28000000000003</v>
      </c>
    </row>
    <row r="226" spans="1:6" x14ac:dyDescent="0.3">
      <c r="A226" t="s">
        <v>9</v>
      </c>
      <c r="B226" t="s">
        <v>38</v>
      </c>
      <c r="C226" t="s">
        <v>24</v>
      </c>
      <c r="D226" s="4">
        <v>4137</v>
      </c>
      <c r="E226" s="5">
        <v>60</v>
      </c>
      <c r="F226">
        <f>E226*VLOOKUP(C226,products[],2,FALSE)</f>
        <v>298.2</v>
      </c>
    </row>
    <row r="227" spans="1:6" x14ac:dyDescent="0.3">
      <c r="A227" t="s">
        <v>3</v>
      </c>
      <c r="B227" t="s">
        <v>35</v>
      </c>
      <c r="C227" t="s">
        <v>23</v>
      </c>
      <c r="D227" s="4">
        <v>2023</v>
      </c>
      <c r="E227" s="5">
        <v>78</v>
      </c>
      <c r="F227">
        <f>E227*VLOOKUP(C227,products[],2,FALSE)</f>
        <v>506.22</v>
      </c>
    </row>
    <row r="228" spans="1:6" x14ac:dyDescent="0.3">
      <c r="A228" t="s">
        <v>9</v>
      </c>
      <c r="B228" t="s">
        <v>36</v>
      </c>
      <c r="C228" t="s">
        <v>30</v>
      </c>
      <c r="D228" s="4">
        <v>9051</v>
      </c>
      <c r="E228" s="5">
        <v>57</v>
      </c>
      <c r="F228">
        <f>E228*VLOOKUP(C228,products[],2,FALSE)</f>
        <v>825.93000000000006</v>
      </c>
    </row>
    <row r="229" spans="1:6" x14ac:dyDescent="0.3">
      <c r="A229" t="s">
        <v>9</v>
      </c>
      <c r="B229" t="s">
        <v>37</v>
      </c>
      <c r="C229" t="s">
        <v>28</v>
      </c>
      <c r="D229" s="4">
        <v>2919</v>
      </c>
      <c r="E229" s="5">
        <v>45</v>
      </c>
      <c r="F229">
        <f>E229*VLOOKUP(C229,products[],2,FALSE)</f>
        <v>467.1</v>
      </c>
    </row>
    <row r="230" spans="1:6" x14ac:dyDescent="0.3">
      <c r="A230" t="s">
        <v>41</v>
      </c>
      <c r="B230" t="s">
        <v>38</v>
      </c>
      <c r="C230" t="s">
        <v>22</v>
      </c>
      <c r="D230" s="4">
        <v>5915</v>
      </c>
      <c r="E230" s="5">
        <v>3</v>
      </c>
      <c r="F230">
        <f>E230*VLOOKUP(C230,products[],2,FALSE)</f>
        <v>29.31</v>
      </c>
    </row>
    <row r="231" spans="1:6" x14ac:dyDescent="0.3">
      <c r="A231" t="s">
        <v>10</v>
      </c>
      <c r="B231" t="s">
        <v>35</v>
      </c>
      <c r="C231" t="s">
        <v>15</v>
      </c>
      <c r="D231" s="4">
        <v>2562</v>
      </c>
      <c r="E231" s="5">
        <v>6</v>
      </c>
      <c r="F231">
        <f>E231*VLOOKUP(C231,products[],2,FALSE)</f>
        <v>70.38</v>
      </c>
    </row>
    <row r="232" spans="1:6" x14ac:dyDescent="0.3">
      <c r="A232" t="s">
        <v>5</v>
      </c>
      <c r="B232" t="s">
        <v>37</v>
      </c>
      <c r="C232" t="s">
        <v>25</v>
      </c>
      <c r="D232" s="4">
        <v>8813</v>
      </c>
      <c r="E232" s="5">
        <v>21</v>
      </c>
      <c r="F232">
        <f>E232*VLOOKUP(C232,products[],2,FALSE)</f>
        <v>276.15000000000003</v>
      </c>
    </row>
    <row r="233" spans="1:6" x14ac:dyDescent="0.3">
      <c r="A233" t="s">
        <v>5</v>
      </c>
      <c r="B233" t="s">
        <v>36</v>
      </c>
      <c r="C233" t="s">
        <v>18</v>
      </c>
      <c r="D233" s="4">
        <v>6111</v>
      </c>
      <c r="E233" s="5">
        <v>3</v>
      </c>
      <c r="F233">
        <f>E233*VLOOKUP(C233,products[],2,FALSE)</f>
        <v>19.41</v>
      </c>
    </row>
    <row r="234" spans="1:6" x14ac:dyDescent="0.3">
      <c r="A234" t="s">
        <v>8</v>
      </c>
      <c r="B234" t="s">
        <v>34</v>
      </c>
      <c r="C234" t="s">
        <v>31</v>
      </c>
      <c r="D234" s="4">
        <v>3507</v>
      </c>
      <c r="E234" s="5">
        <v>288</v>
      </c>
      <c r="F234">
        <f>E234*VLOOKUP(C234,products[],2,FALSE)</f>
        <v>1667.52</v>
      </c>
    </row>
    <row r="235" spans="1:6" x14ac:dyDescent="0.3">
      <c r="A235" t="s">
        <v>6</v>
      </c>
      <c r="B235" t="s">
        <v>36</v>
      </c>
      <c r="C235" t="s">
        <v>13</v>
      </c>
      <c r="D235" s="4">
        <v>4319</v>
      </c>
      <c r="E235" s="5">
        <v>30</v>
      </c>
      <c r="F235">
        <f>E235*VLOOKUP(C235,products[],2,FALSE)</f>
        <v>279.89999999999998</v>
      </c>
    </row>
    <row r="236" spans="1:6" x14ac:dyDescent="0.3">
      <c r="A236" t="s">
        <v>40</v>
      </c>
      <c r="B236" t="s">
        <v>38</v>
      </c>
      <c r="C236" t="s">
        <v>26</v>
      </c>
      <c r="D236" s="4">
        <v>609</v>
      </c>
      <c r="E236" s="5">
        <v>87</v>
      </c>
      <c r="F236">
        <f>E236*VLOOKUP(C236,products[],2,FALSE)</f>
        <v>487.2</v>
      </c>
    </row>
    <row r="237" spans="1:6" x14ac:dyDescent="0.3">
      <c r="A237" t="s">
        <v>40</v>
      </c>
      <c r="B237" t="s">
        <v>39</v>
      </c>
      <c r="C237" t="s">
        <v>27</v>
      </c>
      <c r="D237" s="4">
        <v>6370</v>
      </c>
      <c r="E237" s="5">
        <v>30</v>
      </c>
      <c r="F237">
        <f>E237*VLOOKUP(C237,products[],2,FALSE)</f>
        <v>501.90000000000003</v>
      </c>
    </row>
    <row r="238" spans="1:6" x14ac:dyDescent="0.3">
      <c r="A238" t="s">
        <v>5</v>
      </c>
      <c r="B238" t="s">
        <v>38</v>
      </c>
      <c r="C238" t="s">
        <v>19</v>
      </c>
      <c r="D238" s="4">
        <v>5474</v>
      </c>
      <c r="E238" s="5">
        <v>168</v>
      </c>
      <c r="F238">
        <f>E238*VLOOKUP(C238,products[],2,FALSE)</f>
        <v>1283.52</v>
      </c>
    </row>
    <row r="239" spans="1:6" x14ac:dyDescent="0.3">
      <c r="A239" t="s">
        <v>40</v>
      </c>
      <c r="B239" t="s">
        <v>36</v>
      </c>
      <c r="C239" t="s">
        <v>27</v>
      </c>
      <c r="D239" s="4">
        <v>3164</v>
      </c>
      <c r="E239" s="5">
        <v>306</v>
      </c>
      <c r="F239">
        <f>E239*VLOOKUP(C239,products[],2,FALSE)</f>
        <v>5119.38</v>
      </c>
    </row>
    <row r="240" spans="1:6" x14ac:dyDescent="0.3">
      <c r="A240" t="s">
        <v>6</v>
      </c>
      <c r="B240" t="s">
        <v>35</v>
      </c>
      <c r="C240" t="s">
        <v>4</v>
      </c>
      <c r="D240" s="4">
        <v>1302</v>
      </c>
      <c r="E240" s="5">
        <v>402</v>
      </c>
      <c r="F240">
        <f>E240*VLOOKUP(C240,products[],2,FALSE)</f>
        <v>4775.76</v>
      </c>
    </row>
    <row r="241" spans="1:6" x14ac:dyDescent="0.3">
      <c r="A241" t="s">
        <v>3</v>
      </c>
      <c r="B241" t="s">
        <v>37</v>
      </c>
      <c r="C241" t="s">
        <v>28</v>
      </c>
      <c r="D241" s="4">
        <v>7308</v>
      </c>
      <c r="E241" s="5">
        <v>327</v>
      </c>
      <c r="F241">
        <f>E241*VLOOKUP(C241,products[],2,FALSE)</f>
        <v>3394.26</v>
      </c>
    </row>
    <row r="242" spans="1:6" x14ac:dyDescent="0.3">
      <c r="A242" t="s">
        <v>40</v>
      </c>
      <c r="B242" t="s">
        <v>37</v>
      </c>
      <c r="C242" t="s">
        <v>27</v>
      </c>
      <c r="D242" s="4">
        <v>6132</v>
      </c>
      <c r="E242" s="5">
        <v>93</v>
      </c>
      <c r="F242">
        <f>E242*VLOOKUP(C242,products[],2,FALSE)</f>
        <v>1555.89</v>
      </c>
    </row>
    <row r="243" spans="1:6" x14ac:dyDescent="0.3">
      <c r="A243" t="s">
        <v>10</v>
      </c>
      <c r="B243" t="s">
        <v>35</v>
      </c>
      <c r="C243" t="s">
        <v>14</v>
      </c>
      <c r="D243" s="4">
        <v>3472</v>
      </c>
      <c r="E243" s="5">
        <v>96</v>
      </c>
      <c r="F243">
        <f>E243*VLOOKUP(C243,products[],2,FALSE)</f>
        <v>1123.1999999999998</v>
      </c>
    </row>
    <row r="244" spans="1:6" x14ac:dyDescent="0.3">
      <c r="A244" t="s">
        <v>8</v>
      </c>
      <c r="B244" t="s">
        <v>39</v>
      </c>
      <c r="C244" t="s">
        <v>18</v>
      </c>
      <c r="D244" s="4">
        <v>9660</v>
      </c>
      <c r="E244" s="5">
        <v>27</v>
      </c>
      <c r="F244">
        <f>E244*VLOOKUP(C244,products[],2,FALSE)</f>
        <v>174.69</v>
      </c>
    </row>
    <row r="245" spans="1:6" x14ac:dyDescent="0.3">
      <c r="A245" t="s">
        <v>9</v>
      </c>
      <c r="B245" t="s">
        <v>38</v>
      </c>
      <c r="C245" t="s">
        <v>26</v>
      </c>
      <c r="D245" s="4">
        <v>2436</v>
      </c>
      <c r="E245" s="5">
        <v>99</v>
      </c>
      <c r="F245">
        <f>E245*VLOOKUP(C245,products[],2,FALSE)</f>
        <v>554.4</v>
      </c>
    </row>
    <row r="246" spans="1:6" x14ac:dyDescent="0.3">
      <c r="A246" t="s">
        <v>9</v>
      </c>
      <c r="B246" t="s">
        <v>38</v>
      </c>
      <c r="C246" t="s">
        <v>33</v>
      </c>
      <c r="D246" s="4">
        <v>9506</v>
      </c>
      <c r="E246" s="5">
        <v>87</v>
      </c>
      <c r="F246">
        <f>E246*VLOOKUP(C246,products[],2,FALSE)</f>
        <v>1076.1899999999998</v>
      </c>
    </row>
    <row r="247" spans="1:6" x14ac:dyDescent="0.3">
      <c r="A247" t="s">
        <v>10</v>
      </c>
      <c r="B247" t="s">
        <v>37</v>
      </c>
      <c r="C247" t="s">
        <v>21</v>
      </c>
      <c r="D247" s="4">
        <v>245</v>
      </c>
      <c r="E247" s="5">
        <v>288</v>
      </c>
      <c r="F247">
        <f>E247*VLOOKUP(C247,products[],2,FALSE)</f>
        <v>2592</v>
      </c>
    </row>
    <row r="248" spans="1:6" x14ac:dyDescent="0.3">
      <c r="A248" t="s">
        <v>8</v>
      </c>
      <c r="B248" t="s">
        <v>35</v>
      </c>
      <c r="C248" t="s">
        <v>20</v>
      </c>
      <c r="D248" s="4">
        <v>2702</v>
      </c>
      <c r="E248" s="5">
        <v>363</v>
      </c>
      <c r="F248">
        <f>E248*VLOOKUP(C248,products[],2,FALSE)</f>
        <v>3855.0599999999995</v>
      </c>
    </row>
    <row r="249" spans="1:6" x14ac:dyDescent="0.3">
      <c r="A249" t="s">
        <v>10</v>
      </c>
      <c r="B249" t="s">
        <v>34</v>
      </c>
      <c r="C249" t="s">
        <v>17</v>
      </c>
      <c r="D249" s="4">
        <v>700</v>
      </c>
      <c r="E249" s="5">
        <v>87</v>
      </c>
      <c r="F249">
        <f>E249*VLOOKUP(C249,products[],2,FALSE)</f>
        <v>270.57</v>
      </c>
    </row>
    <row r="250" spans="1:6" x14ac:dyDescent="0.3">
      <c r="A250" t="s">
        <v>6</v>
      </c>
      <c r="B250" t="s">
        <v>34</v>
      </c>
      <c r="C250" t="s">
        <v>17</v>
      </c>
      <c r="D250" s="4">
        <v>3759</v>
      </c>
      <c r="E250" s="5">
        <v>150</v>
      </c>
      <c r="F250">
        <f>E250*VLOOKUP(C250,products[],2,FALSE)</f>
        <v>466.5</v>
      </c>
    </row>
    <row r="251" spans="1:6" x14ac:dyDescent="0.3">
      <c r="A251" t="s">
        <v>2</v>
      </c>
      <c r="B251" t="s">
        <v>35</v>
      </c>
      <c r="C251" t="s">
        <v>17</v>
      </c>
      <c r="D251" s="4">
        <v>1589</v>
      </c>
      <c r="E251" s="5">
        <v>303</v>
      </c>
      <c r="F251">
        <f>E251*VLOOKUP(C251,products[],2,FALSE)</f>
        <v>942.32999999999993</v>
      </c>
    </row>
    <row r="252" spans="1:6" x14ac:dyDescent="0.3">
      <c r="A252" t="s">
        <v>7</v>
      </c>
      <c r="B252" t="s">
        <v>35</v>
      </c>
      <c r="C252" t="s">
        <v>28</v>
      </c>
      <c r="D252" s="4">
        <v>5194</v>
      </c>
      <c r="E252" s="5">
        <v>288</v>
      </c>
      <c r="F252">
        <f>E252*VLOOKUP(C252,products[],2,FALSE)</f>
        <v>2989.44</v>
      </c>
    </row>
    <row r="253" spans="1:6" x14ac:dyDescent="0.3">
      <c r="A253" t="s">
        <v>10</v>
      </c>
      <c r="B253" t="s">
        <v>36</v>
      </c>
      <c r="C253" t="s">
        <v>13</v>
      </c>
      <c r="D253" s="4">
        <v>945</v>
      </c>
      <c r="E253" s="5">
        <v>75</v>
      </c>
      <c r="F253">
        <f>E253*VLOOKUP(C253,products[],2,FALSE)</f>
        <v>699.75</v>
      </c>
    </row>
    <row r="254" spans="1:6" x14ac:dyDescent="0.3">
      <c r="A254" t="s">
        <v>40</v>
      </c>
      <c r="B254" t="s">
        <v>38</v>
      </c>
      <c r="C254" t="s">
        <v>31</v>
      </c>
      <c r="D254" s="4">
        <v>1988</v>
      </c>
      <c r="E254" s="5">
        <v>39</v>
      </c>
      <c r="F254">
        <f>E254*VLOOKUP(C254,products[],2,FALSE)</f>
        <v>225.81</v>
      </c>
    </row>
    <row r="255" spans="1:6" x14ac:dyDescent="0.3">
      <c r="A255" t="s">
        <v>6</v>
      </c>
      <c r="B255" t="s">
        <v>34</v>
      </c>
      <c r="C255" t="s">
        <v>32</v>
      </c>
      <c r="D255" s="4">
        <v>6734</v>
      </c>
      <c r="E255" s="5">
        <v>123</v>
      </c>
      <c r="F255">
        <f>E255*VLOOKUP(C255,products[],2,FALSE)</f>
        <v>1063.95</v>
      </c>
    </row>
    <row r="256" spans="1:6" x14ac:dyDescent="0.3">
      <c r="A256" t="s">
        <v>40</v>
      </c>
      <c r="B256" t="s">
        <v>36</v>
      </c>
      <c r="C256" t="s">
        <v>4</v>
      </c>
      <c r="D256" s="4">
        <v>217</v>
      </c>
      <c r="E256" s="5">
        <v>36</v>
      </c>
      <c r="F256">
        <f>E256*VLOOKUP(C256,products[],2,FALSE)</f>
        <v>427.68</v>
      </c>
    </row>
    <row r="257" spans="1:6" x14ac:dyDescent="0.3">
      <c r="A257" t="s">
        <v>5</v>
      </c>
      <c r="B257" t="s">
        <v>34</v>
      </c>
      <c r="C257" t="s">
        <v>22</v>
      </c>
      <c r="D257" s="4">
        <v>6279</v>
      </c>
      <c r="E257" s="5">
        <v>237</v>
      </c>
      <c r="F257">
        <f>E257*VLOOKUP(C257,products[],2,FALSE)</f>
        <v>2315.4899999999998</v>
      </c>
    </row>
    <row r="258" spans="1:6" x14ac:dyDescent="0.3">
      <c r="A258" t="s">
        <v>40</v>
      </c>
      <c r="B258" t="s">
        <v>36</v>
      </c>
      <c r="C258" t="s">
        <v>13</v>
      </c>
      <c r="D258" s="4">
        <v>4424</v>
      </c>
      <c r="E258" s="5">
        <v>201</v>
      </c>
      <c r="F258">
        <f>E258*VLOOKUP(C258,products[],2,FALSE)</f>
        <v>1875.33</v>
      </c>
    </row>
    <row r="259" spans="1:6" x14ac:dyDescent="0.3">
      <c r="A259" t="s">
        <v>2</v>
      </c>
      <c r="B259" t="s">
        <v>36</v>
      </c>
      <c r="C259" t="s">
        <v>17</v>
      </c>
      <c r="D259" s="4">
        <v>189</v>
      </c>
      <c r="E259" s="5">
        <v>48</v>
      </c>
      <c r="F259">
        <f>E259*VLOOKUP(C259,products[],2,FALSE)</f>
        <v>149.28</v>
      </c>
    </row>
    <row r="260" spans="1:6" x14ac:dyDescent="0.3">
      <c r="A260" t="s">
        <v>5</v>
      </c>
      <c r="B260" t="s">
        <v>35</v>
      </c>
      <c r="C260" t="s">
        <v>22</v>
      </c>
      <c r="D260" s="4">
        <v>490</v>
      </c>
      <c r="E260" s="5">
        <v>84</v>
      </c>
      <c r="F260">
        <f>E260*VLOOKUP(C260,products[],2,FALSE)</f>
        <v>820.68</v>
      </c>
    </row>
    <row r="261" spans="1:6" x14ac:dyDescent="0.3">
      <c r="A261" t="s">
        <v>8</v>
      </c>
      <c r="B261" t="s">
        <v>37</v>
      </c>
      <c r="C261" t="s">
        <v>21</v>
      </c>
      <c r="D261" s="4">
        <v>434</v>
      </c>
      <c r="E261" s="5">
        <v>87</v>
      </c>
      <c r="F261">
        <f>E261*VLOOKUP(C261,products[],2,FALSE)</f>
        <v>783</v>
      </c>
    </row>
    <row r="262" spans="1:6" x14ac:dyDescent="0.3">
      <c r="A262" t="s">
        <v>7</v>
      </c>
      <c r="B262" t="s">
        <v>38</v>
      </c>
      <c r="C262" t="s">
        <v>30</v>
      </c>
      <c r="D262" s="4">
        <v>10129</v>
      </c>
      <c r="E262" s="5">
        <v>312</v>
      </c>
      <c r="F262">
        <f>E262*VLOOKUP(C262,products[],2,FALSE)</f>
        <v>4520.88</v>
      </c>
    </row>
    <row r="263" spans="1:6" x14ac:dyDescent="0.3">
      <c r="A263" t="s">
        <v>3</v>
      </c>
      <c r="B263" t="s">
        <v>39</v>
      </c>
      <c r="C263" t="s">
        <v>28</v>
      </c>
      <c r="D263" s="4">
        <v>1652</v>
      </c>
      <c r="E263" s="5">
        <v>102</v>
      </c>
      <c r="F263">
        <f>E263*VLOOKUP(C263,products[],2,FALSE)</f>
        <v>1058.76</v>
      </c>
    </row>
    <row r="264" spans="1:6" x14ac:dyDescent="0.3">
      <c r="A264" t="s">
        <v>8</v>
      </c>
      <c r="B264" t="s">
        <v>38</v>
      </c>
      <c r="C264" t="s">
        <v>21</v>
      </c>
      <c r="D264" s="4">
        <v>6433</v>
      </c>
      <c r="E264" s="5">
        <v>78</v>
      </c>
      <c r="F264">
        <f>E264*VLOOKUP(C264,products[],2,FALSE)</f>
        <v>702</v>
      </c>
    </row>
    <row r="265" spans="1:6" x14ac:dyDescent="0.3">
      <c r="A265" t="s">
        <v>3</v>
      </c>
      <c r="B265" t="s">
        <v>34</v>
      </c>
      <c r="C265" t="s">
        <v>23</v>
      </c>
      <c r="D265" s="4">
        <v>2212</v>
      </c>
      <c r="E265" s="5">
        <v>117</v>
      </c>
      <c r="F265">
        <f>E265*VLOOKUP(C265,products[],2,FALSE)</f>
        <v>759.33</v>
      </c>
    </row>
    <row r="266" spans="1:6" x14ac:dyDescent="0.3">
      <c r="A266" t="s">
        <v>41</v>
      </c>
      <c r="B266" t="s">
        <v>35</v>
      </c>
      <c r="C266" t="s">
        <v>19</v>
      </c>
      <c r="D266" s="4">
        <v>609</v>
      </c>
      <c r="E266" s="5">
        <v>99</v>
      </c>
      <c r="F266">
        <f>E266*VLOOKUP(C266,products[],2,FALSE)</f>
        <v>756.36</v>
      </c>
    </row>
    <row r="267" spans="1:6" x14ac:dyDescent="0.3">
      <c r="A267" t="s">
        <v>40</v>
      </c>
      <c r="B267" t="s">
        <v>35</v>
      </c>
      <c r="C267" t="s">
        <v>24</v>
      </c>
      <c r="D267" s="4">
        <v>1638</v>
      </c>
      <c r="E267" s="5">
        <v>48</v>
      </c>
      <c r="F267">
        <f>E267*VLOOKUP(C267,products[],2,FALSE)</f>
        <v>238.56</v>
      </c>
    </row>
    <row r="268" spans="1:6" x14ac:dyDescent="0.3">
      <c r="A268" t="s">
        <v>7</v>
      </c>
      <c r="B268" t="s">
        <v>34</v>
      </c>
      <c r="C268" t="s">
        <v>15</v>
      </c>
      <c r="D268" s="4">
        <v>3829</v>
      </c>
      <c r="E268" s="5">
        <v>24</v>
      </c>
      <c r="F268">
        <f>E268*VLOOKUP(C268,products[],2,FALSE)</f>
        <v>281.52</v>
      </c>
    </row>
    <row r="269" spans="1:6" x14ac:dyDescent="0.3">
      <c r="A269" t="s">
        <v>40</v>
      </c>
      <c r="B269" t="s">
        <v>39</v>
      </c>
      <c r="C269" t="s">
        <v>15</v>
      </c>
      <c r="D269" s="4">
        <v>5775</v>
      </c>
      <c r="E269" s="5">
        <v>42</v>
      </c>
      <c r="F269">
        <f>E269*VLOOKUP(C269,products[],2,FALSE)</f>
        <v>492.66</v>
      </c>
    </row>
    <row r="270" spans="1:6" x14ac:dyDescent="0.3">
      <c r="A270" t="s">
        <v>6</v>
      </c>
      <c r="B270" t="s">
        <v>35</v>
      </c>
      <c r="C270" t="s">
        <v>20</v>
      </c>
      <c r="D270" s="4">
        <v>1071</v>
      </c>
      <c r="E270" s="5">
        <v>270</v>
      </c>
      <c r="F270">
        <f>E270*VLOOKUP(C270,products[],2,FALSE)</f>
        <v>2867.3999999999996</v>
      </c>
    </row>
    <row r="271" spans="1:6" x14ac:dyDescent="0.3">
      <c r="A271" t="s">
        <v>8</v>
      </c>
      <c r="B271" t="s">
        <v>36</v>
      </c>
      <c r="C271" t="s">
        <v>23</v>
      </c>
      <c r="D271" s="4">
        <v>5019</v>
      </c>
      <c r="E271" s="5">
        <v>150</v>
      </c>
      <c r="F271">
        <f>E271*VLOOKUP(C271,products[],2,FALSE)</f>
        <v>973.5</v>
      </c>
    </row>
    <row r="272" spans="1:6" x14ac:dyDescent="0.3">
      <c r="A272" t="s">
        <v>2</v>
      </c>
      <c r="B272" t="s">
        <v>37</v>
      </c>
      <c r="C272" t="s">
        <v>15</v>
      </c>
      <c r="D272" s="4">
        <v>2863</v>
      </c>
      <c r="E272" s="5">
        <v>42</v>
      </c>
      <c r="F272">
        <f>E272*VLOOKUP(C272,products[],2,FALSE)</f>
        <v>492.66</v>
      </c>
    </row>
    <row r="273" spans="1:6" x14ac:dyDescent="0.3">
      <c r="A273" t="s">
        <v>40</v>
      </c>
      <c r="B273" t="s">
        <v>35</v>
      </c>
      <c r="C273" t="s">
        <v>29</v>
      </c>
      <c r="D273" s="4">
        <v>1617</v>
      </c>
      <c r="E273" s="5">
        <v>126</v>
      </c>
      <c r="F273">
        <f>E273*VLOOKUP(C273,products[],2,FALSE)</f>
        <v>902.16</v>
      </c>
    </row>
    <row r="274" spans="1:6" x14ac:dyDescent="0.3">
      <c r="A274" t="s">
        <v>6</v>
      </c>
      <c r="B274" t="s">
        <v>37</v>
      </c>
      <c r="C274" t="s">
        <v>26</v>
      </c>
      <c r="D274" s="4">
        <v>6818</v>
      </c>
      <c r="E274" s="5">
        <v>6</v>
      </c>
      <c r="F274">
        <f>E274*VLOOKUP(C274,products[],2,FALSE)</f>
        <v>33.599999999999994</v>
      </c>
    </row>
    <row r="275" spans="1:6" x14ac:dyDescent="0.3">
      <c r="A275" t="s">
        <v>3</v>
      </c>
      <c r="B275" t="s">
        <v>35</v>
      </c>
      <c r="C275" t="s">
        <v>15</v>
      </c>
      <c r="D275" s="4">
        <v>6657</v>
      </c>
      <c r="E275" s="5">
        <v>276</v>
      </c>
      <c r="F275">
        <f>E275*VLOOKUP(C275,products[],2,FALSE)</f>
        <v>3237.48</v>
      </c>
    </row>
    <row r="276" spans="1:6" x14ac:dyDescent="0.3">
      <c r="A276" t="s">
        <v>3</v>
      </c>
      <c r="B276" t="s">
        <v>34</v>
      </c>
      <c r="C276" t="s">
        <v>17</v>
      </c>
      <c r="D276" s="4">
        <v>2919</v>
      </c>
      <c r="E276" s="5">
        <v>93</v>
      </c>
      <c r="F276">
        <f>E276*VLOOKUP(C276,products[],2,FALSE)</f>
        <v>289.22999999999996</v>
      </c>
    </row>
    <row r="277" spans="1:6" x14ac:dyDescent="0.3">
      <c r="A277" t="s">
        <v>2</v>
      </c>
      <c r="B277" t="s">
        <v>36</v>
      </c>
      <c r="C277" t="s">
        <v>31</v>
      </c>
      <c r="D277" s="4">
        <v>3094</v>
      </c>
      <c r="E277" s="5">
        <v>246</v>
      </c>
      <c r="F277">
        <f>E277*VLOOKUP(C277,products[],2,FALSE)</f>
        <v>1424.34</v>
      </c>
    </row>
    <row r="278" spans="1:6" x14ac:dyDescent="0.3">
      <c r="A278" t="s">
        <v>6</v>
      </c>
      <c r="B278" t="s">
        <v>39</v>
      </c>
      <c r="C278" t="s">
        <v>24</v>
      </c>
      <c r="D278" s="4">
        <v>2989</v>
      </c>
      <c r="E278" s="5">
        <v>3</v>
      </c>
      <c r="F278">
        <f>E278*VLOOKUP(C278,products[],2,FALSE)</f>
        <v>14.91</v>
      </c>
    </row>
    <row r="279" spans="1:6" x14ac:dyDescent="0.3">
      <c r="A279" t="s">
        <v>8</v>
      </c>
      <c r="B279" t="s">
        <v>38</v>
      </c>
      <c r="C279" t="s">
        <v>27</v>
      </c>
      <c r="D279" s="4">
        <v>2268</v>
      </c>
      <c r="E279" s="5">
        <v>63</v>
      </c>
      <c r="F279">
        <f>E279*VLOOKUP(C279,products[],2,FALSE)</f>
        <v>1053.99</v>
      </c>
    </row>
    <row r="280" spans="1:6" x14ac:dyDescent="0.3">
      <c r="A280" t="s">
        <v>5</v>
      </c>
      <c r="B280" t="s">
        <v>35</v>
      </c>
      <c r="C280" t="s">
        <v>31</v>
      </c>
      <c r="D280" s="4">
        <v>4753</v>
      </c>
      <c r="E280" s="5">
        <v>246</v>
      </c>
      <c r="F280">
        <f>E280*VLOOKUP(C280,products[],2,FALSE)</f>
        <v>1424.34</v>
      </c>
    </row>
    <row r="281" spans="1:6" x14ac:dyDescent="0.3">
      <c r="A281" t="s">
        <v>2</v>
      </c>
      <c r="B281" t="s">
        <v>34</v>
      </c>
      <c r="C281" t="s">
        <v>19</v>
      </c>
      <c r="D281" s="4">
        <v>7511</v>
      </c>
      <c r="E281" s="5">
        <v>120</v>
      </c>
      <c r="F281">
        <f>E281*VLOOKUP(C281,products[],2,FALSE)</f>
        <v>916.8</v>
      </c>
    </row>
    <row r="282" spans="1:6" x14ac:dyDescent="0.3">
      <c r="A282" t="s">
        <v>2</v>
      </c>
      <c r="B282" t="s">
        <v>38</v>
      </c>
      <c r="C282" t="s">
        <v>31</v>
      </c>
      <c r="D282" s="4">
        <v>4326</v>
      </c>
      <c r="E282" s="5">
        <v>348</v>
      </c>
      <c r="F282">
        <f>E282*VLOOKUP(C282,products[],2,FALSE)</f>
        <v>2014.92</v>
      </c>
    </row>
    <row r="283" spans="1:6" x14ac:dyDescent="0.3">
      <c r="A283" t="s">
        <v>41</v>
      </c>
      <c r="B283" t="s">
        <v>34</v>
      </c>
      <c r="C283" t="s">
        <v>23</v>
      </c>
      <c r="D283" s="4">
        <v>4935</v>
      </c>
      <c r="E283" s="5">
        <v>126</v>
      </c>
      <c r="F283">
        <f>E283*VLOOKUP(C283,products[],2,FALSE)</f>
        <v>817.74</v>
      </c>
    </row>
    <row r="284" spans="1:6" x14ac:dyDescent="0.3">
      <c r="A284" t="s">
        <v>6</v>
      </c>
      <c r="B284" t="s">
        <v>35</v>
      </c>
      <c r="C284" t="s">
        <v>30</v>
      </c>
      <c r="D284" s="4">
        <v>4781</v>
      </c>
      <c r="E284" s="5">
        <v>123</v>
      </c>
      <c r="F284">
        <f>E284*VLOOKUP(C284,products[],2,FALSE)</f>
        <v>1782.27</v>
      </c>
    </row>
    <row r="285" spans="1:6" x14ac:dyDescent="0.3">
      <c r="A285" t="s">
        <v>5</v>
      </c>
      <c r="B285" t="s">
        <v>38</v>
      </c>
      <c r="C285" t="s">
        <v>25</v>
      </c>
      <c r="D285" s="4">
        <v>7483</v>
      </c>
      <c r="E285" s="5">
        <v>45</v>
      </c>
      <c r="F285">
        <f>E285*VLOOKUP(C285,products[],2,FALSE)</f>
        <v>591.75</v>
      </c>
    </row>
    <row r="286" spans="1:6" x14ac:dyDescent="0.3">
      <c r="A286" t="s">
        <v>10</v>
      </c>
      <c r="B286" t="s">
        <v>38</v>
      </c>
      <c r="C286" t="s">
        <v>4</v>
      </c>
      <c r="D286" s="4">
        <v>6860</v>
      </c>
      <c r="E286" s="5">
        <v>126</v>
      </c>
      <c r="F286">
        <f>E286*VLOOKUP(C286,products[],2,FALSE)</f>
        <v>1496.88</v>
      </c>
    </row>
    <row r="287" spans="1:6" x14ac:dyDescent="0.3">
      <c r="A287" t="s">
        <v>40</v>
      </c>
      <c r="B287" t="s">
        <v>37</v>
      </c>
      <c r="C287" t="s">
        <v>29</v>
      </c>
      <c r="D287" s="4">
        <v>9002</v>
      </c>
      <c r="E287" s="5">
        <v>72</v>
      </c>
      <c r="F287">
        <f>E287*VLOOKUP(C287,products[],2,FALSE)</f>
        <v>515.52</v>
      </c>
    </row>
    <row r="288" spans="1:6" x14ac:dyDescent="0.3">
      <c r="A288" t="s">
        <v>6</v>
      </c>
      <c r="B288" t="s">
        <v>36</v>
      </c>
      <c r="C288" t="s">
        <v>29</v>
      </c>
      <c r="D288" s="4">
        <v>1400</v>
      </c>
      <c r="E288" s="5">
        <v>135</v>
      </c>
      <c r="F288">
        <f>E288*VLOOKUP(C288,products[],2,FALSE)</f>
        <v>966.6</v>
      </c>
    </row>
    <row r="289" spans="1:6" x14ac:dyDescent="0.3">
      <c r="A289" t="s">
        <v>10</v>
      </c>
      <c r="B289" t="s">
        <v>34</v>
      </c>
      <c r="C289" t="s">
        <v>22</v>
      </c>
      <c r="D289" s="4">
        <v>4053</v>
      </c>
      <c r="E289" s="5">
        <v>24</v>
      </c>
      <c r="F289">
        <f>E289*VLOOKUP(C289,products[],2,FALSE)</f>
        <v>234.48</v>
      </c>
    </row>
    <row r="290" spans="1:6" x14ac:dyDescent="0.3">
      <c r="A290" t="s">
        <v>7</v>
      </c>
      <c r="B290" t="s">
        <v>36</v>
      </c>
      <c r="C290" t="s">
        <v>31</v>
      </c>
      <c r="D290" s="4">
        <v>2149</v>
      </c>
      <c r="E290" s="5">
        <v>117</v>
      </c>
      <c r="F290">
        <f>E290*VLOOKUP(C290,products[],2,FALSE)</f>
        <v>677.43</v>
      </c>
    </row>
    <row r="291" spans="1:6" x14ac:dyDescent="0.3">
      <c r="A291" t="s">
        <v>3</v>
      </c>
      <c r="B291" t="s">
        <v>39</v>
      </c>
      <c r="C291" t="s">
        <v>29</v>
      </c>
      <c r="D291" s="4">
        <v>3640</v>
      </c>
      <c r="E291" s="5">
        <v>51</v>
      </c>
      <c r="F291">
        <f>E291*VLOOKUP(C291,products[],2,FALSE)</f>
        <v>365.16</v>
      </c>
    </row>
    <row r="292" spans="1:6" x14ac:dyDescent="0.3">
      <c r="A292" t="s">
        <v>2</v>
      </c>
      <c r="B292" t="s">
        <v>39</v>
      </c>
      <c r="C292" t="s">
        <v>23</v>
      </c>
      <c r="D292" s="4">
        <v>630</v>
      </c>
      <c r="E292" s="5">
        <v>36</v>
      </c>
      <c r="F292">
        <f>E292*VLOOKUP(C292,products[],2,FALSE)</f>
        <v>233.64000000000001</v>
      </c>
    </row>
    <row r="293" spans="1:6" x14ac:dyDescent="0.3">
      <c r="A293" t="s">
        <v>9</v>
      </c>
      <c r="B293" t="s">
        <v>35</v>
      </c>
      <c r="C293" t="s">
        <v>27</v>
      </c>
      <c r="D293" s="4">
        <v>2429</v>
      </c>
      <c r="E293" s="5">
        <v>144</v>
      </c>
      <c r="F293">
        <f>E293*VLOOKUP(C293,products[],2,FALSE)</f>
        <v>2409.12</v>
      </c>
    </row>
    <row r="294" spans="1:6" x14ac:dyDescent="0.3">
      <c r="A294" t="s">
        <v>9</v>
      </c>
      <c r="B294" t="s">
        <v>36</v>
      </c>
      <c r="C294" t="s">
        <v>25</v>
      </c>
      <c r="D294" s="4">
        <v>2142</v>
      </c>
      <c r="E294" s="5">
        <v>114</v>
      </c>
      <c r="F294">
        <f>E294*VLOOKUP(C294,products[],2,FALSE)</f>
        <v>1499.1000000000001</v>
      </c>
    </row>
    <row r="295" spans="1:6" x14ac:dyDescent="0.3">
      <c r="A295" t="s">
        <v>7</v>
      </c>
      <c r="B295" t="s">
        <v>37</v>
      </c>
      <c r="C295" t="s">
        <v>30</v>
      </c>
      <c r="D295" s="4">
        <v>6454</v>
      </c>
      <c r="E295" s="5">
        <v>54</v>
      </c>
      <c r="F295">
        <f>E295*VLOOKUP(C295,products[],2,FALSE)</f>
        <v>782.46</v>
      </c>
    </row>
    <row r="296" spans="1:6" x14ac:dyDescent="0.3">
      <c r="A296" t="s">
        <v>7</v>
      </c>
      <c r="B296" t="s">
        <v>37</v>
      </c>
      <c r="C296" t="s">
        <v>16</v>
      </c>
      <c r="D296" s="4">
        <v>4487</v>
      </c>
      <c r="E296" s="5">
        <v>333</v>
      </c>
      <c r="F296">
        <f>E296*VLOOKUP(C296,products[],2,FALSE)</f>
        <v>2927.0699999999997</v>
      </c>
    </row>
    <row r="297" spans="1:6" x14ac:dyDescent="0.3">
      <c r="A297" t="s">
        <v>3</v>
      </c>
      <c r="B297" t="s">
        <v>37</v>
      </c>
      <c r="C297" t="s">
        <v>4</v>
      </c>
      <c r="D297" s="4">
        <v>938</v>
      </c>
      <c r="E297" s="5">
        <v>366</v>
      </c>
      <c r="F297">
        <f>E297*VLOOKUP(C297,products[],2,FALSE)</f>
        <v>4348.08</v>
      </c>
    </row>
    <row r="298" spans="1:6" x14ac:dyDescent="0.3">
      <c r="A298" t="s">
        <v>3</v>
      </c>
      <c r="B298" t="s">
        <v>38</v>
      </c>
      <c r="C298" t="s">
        <v>26</v>
      </c>
      <c r="D298" s="4">
        <v>8841</v>
      </c>
      <c r="E298" s="5">
        <v>303</v>
      </c>
      <c r="F298">
        <f>E298*VLOOKUP(C298,products[],2,FALSE)</f>
        <v>1696.8</v>
      </c>
    </row>
    <row r="299" spans="1:6" x14ac:dyDescent="0.3">
      <c r="A299" t="s">
        <v>2</v>
      </c>
      <c r="B299" t="s">
        <v>39</v>
      </c>
      <c r="C299" t="s">
        <v>33</v>
      </c>
      <c r="D299" s="4">
        <v>4018</v>
      </c>
      <c r="E299" s="5">
        <v>126</v>
      </c>
      <c r="F299">
        <f>E299*VLOOKUP(C299,products[],2,FALSE)</f>
        <v>1558.62</v>
      </c>
    </row>
    <row r="300" spans="1:6" x14ac:dyDescent="0.3">
      <c r="A300" t="s">
        <v>41</v>
      </c>
      <c r="B300" t="s">
        <v>37</v>
      </c>
      <c r="C300" t="s">
        <v>15</v>
      </c>
      <c r="D300" s="4">
        <v>714</v>
      </c>
      <c r="E300" s="5">
        <v>231</v>
      </c>
      <c r="F300">
        <f>E300*VLOOKUP(C300,products[],2,FALSE)</f>
        <v>2709.63</v>
      </c>
    </row>
    <row r="301" spans="1:6" x14ac:dyDescent="0.3">
      <c r="A301" t="s">
        <v>9</v>
      </c>
      <c r="B301" t="s">
        <v>38</v>
      </c>
      <c r="C301" t="s">
        <v>25</v>
      </c>
      <c r="D301" s="4">
        <v>3850</v>
      </c>
      <c r="E301" s="5">
        <v>102</v>
      </c>
      <c r="F301">
        <f>E301*VLOOKUP(C301,products[],2,FALSE)</f>
        <v>1341.3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C46EE-0E54-4671-9CC8-49D82D4E41FB}">
  <dimension ref="A1:U301"/>
  <sheetViews>
    <sheetView tabSelected="1" topLeftCell="B1" workbookViewId="0">
      <selection activeCell="M4" sqref="M4"/>
    </sheetView>
  </sheetViews>
  <sheetFormatPr defaultRowHeight="14.4" x14ac:dyDescent="0.3"/>
  <cols>
    <col min="12" max="12" width="11.5546875" bestFit="1" customWidth="1"/>
    <col min="13" max="13" width="9.33203125" bestFit="1" customWidth="1"/>
    <col min="17" max="17" width="15.109375" bestFit="1" customWidth="1"/>
  </cols>
  <sheetData>
    <row r="1" spans="1:21" x14ac:dyDescent="0.3">
      <c r="A1" s="6" t="s">
        <v>11</v>
      </c>
      <c r="B1" s="6" t="s">
        <v>12</v>
      </c>
      <c r="C1" s="6" t="s">
        <v>0</v>
      </c>
      <c r="D1" s="10" t="s">
        <v>1</v>
      </c>
      <c r="E1" s="10" t="s">
        <v>50</v>
      </c>
      <c r="F1" s="6" t="s">
        <v>75</v>
      </c>
    </row>
    <row r="2" spans="1:21" x14ac:dyDescent="0.3">
      <c r="A2" t="s">
        <v>40</v>
      </c>
      <c r="B2" t="s">
        <v>37</v>
      </c>
      <c r="C2" t="s">
        <v>30</v>
      </c>
      <c r="D2" s="4">
        <v>1624</v>
      </c>
      <c r="E2" s="5">
        <v>114</v>
      </c>
      <c r="F2">
        <f>E2*VLOOKUP(C2,products[],2,FALSE)</f>
        <v>1651.8600000000001</v>
      </c>
    </row>
    <row r="3" spans="1:21" x14ac:dyDescent="0.3">
      <c r="A3" t="s">
        <v>8</v>
      </c>
      <c r="B3" t="s">
        <v>35</v>
      </c>
      <c r="C3" t="s">
        <v>32</v>
      </c>
      <c r="D3" s="4">
        <v>6706</v>
      </c>
      <c r="E3" s="5">
        <v>459</v>
      </c>
      <c r="F3">
        <f>E3*VLOOKUP(C3,products[],2,FALSE)</f>
        <v>3970.3500000000004</v>
      </c>
    </row>
    <row r="4" spans="1:21" x14ac:dyDescent="0.3">
      <c r="A4" t="s">
        <v>9</v>
      </c>
      <c r="B4" t="s">
        <v>35</v>
      </c>
      <c r="C4" t="s">
        <v>4</v>
      </c>
      <c r="D4" s="4">
        <v>959</v>
      </c>
      <c r="E4" s="5">
        <v>147</v>
      </c>
      <c r="F4">
        <f>E4*VLOOKUP(C4,products[],2,FALSE)</f>
        <v>1746.3600000000001</v>
      </c>
      <c r="G4" t="s">
        <v>77</v>
      </c>
      <c r="K4" t="s">
        <v>67</v>
      </c>
      <c r="L4" s="20" t="s">
        <v>36</v>
      </c>
    </row>
    <row r="5" spans="1:21" x14ac:dyDescent="0.3">
      <c r="A5" t="s">
        <v>41</v>
      </c>
      <c r="B5" t="s">
        <v>36</v>
      </c>
      <c r="C5" t="s">
        <v>18</v>
      </c>
      <c r="D5" s="4">
        <v>9632</v>
      </c>
      <c r="E5" s="5">
        <v>288</v>
      </c>
      <c r="F5">
        <f>E5*VLOOKUP(C5,products[],2,FALSE)</f>
        <v>1863.36</v>
      </c>
      <c r="G5" t="str" cm="1">
        <f t="array" ref="G5:G10">_xlfn.UNIQUE(B2:B301)</f>
        <v>New Zealand</v>
      </c>
    </row>
    <row r="6" spans="1:21" x14ac:dyDescent="0.3">
      <c r="A6" t="s">
        <v>6</v>
      </c>
      <c r="B6" t="s">
        <v>39</v>
      </c>
      <c r="C6" t="s">
        <v>25</v>
      </c>
      <c r="D6" s="4">
        <v>2100</v>
      </c>
      <c r="E6" s="5">
        <v>414</v>
      </c>
      <c r="F6">
        <f>E6*VLOOKUP(C6,products[],2,FALSE)</f>
        <v>5444.1</v>
      </c>
      <c r="G6" t="str">
        <v>USA</v>
      </c>
    </row>
    <row r="7" spans="1:21" x14ac:dyDescent="0.3">
      <c r="A7" t="s">
        <v>40</v>
      </c>
      <c r="B7" t="s">
        <v>35</v>
      </c>
      <c r="C7" t="s">
        <v>33</v>
      </c>
      <c r="D7" s="4">
        <v>8869</v>
      </c>
      <c r="E7" s="5">
        <v>432</v>
      </c>
      <c r="F7">
        <f>E7*VLOOKUP(C7,products[],2,FALSE)</f>
        <v>5343.8399999999992</v>
      </c>
      <c r="G7" t="str">
        <v>Canada</v>
      </c>
      <c r="K7" s="21" t="s">
        <v>78</v>
      </c>
      <c r="L7" s="21"/>
      <c r="M7" s="21"/>
      <c r="N7" s="21"/>
      <c r="Q7" s="29" t="s">
        <v>85</v>
      </c>
      <c r="R7" s="29"/>
      <c r="S7" s="29"/>
      <c r="T7" s="29"/>
      <c r="U7" s="29"/>
    </row>
    <row r="8" spans="1:21" x14ac:dyDescent="0.3">
      <c r="A8" t="s">
        <v>6</v>
      </c>
      <c r="B8" t="s">
        <v>38</v>
      </c>
      <c r="C8" t="s">
        <v>31</v>
      </c>
      <c r="D8" s="4">
        <v>2681</v>
      </c>
      <c r="E8" s="5">
        <v>54</v>
      </c>
      <c r="F8">
        <f>E8*VLOOKUP(C8,products[],2,FALSE)</f>
        <v>312.66000000000003</v>
      </c>
      <c r="G8" t="str">
        <v>UK</v>
      </c>
    </row>
    <row r="9" spans="1:21" x14ac:dyDescent="0.3">
      <c r="A9" t="s">
        <v>8</v>
      </c>
      <c r="B9" t="s">
        <v>35</v>
      </c>
      <c r="C9" t="s">
        <v>22</v>
      </c>
      <c r="D9" s="4">
        <v>5012</v>
      </c>
      <c r="E9" s="5">
        <v>210</v>
      </c>
      <c r="F9">
        <f>E9*VLOOKUP(C9,products[],2,FALSE)</f>
        <v>2051.6999999999998</v>
      </c>
      <c r="G9" t="str">
        <v>Australia</v>
      </c>
      <c r="K9" t="s">
        <v>79</v>
      </c>
      <c r="L9">
        <f>COUNTIFS(B2:B301,L4)</f>
        <v>50</v>
      </c>
    </row>
    <row r="10" spans="1:21" x14ac:dyDescent="0.3">
      <c r="A10" t="s">
        <v>7</v>
      </c>
      <c r="B10" t="s">
        <v>38</v>
      </c>
      <c r="C10" t="s">
        <v>14</v>
      </c>
      <c r="D10" s="4">
        <v>1281</v>
      </c>
      <c r="E10" s="5">
        <v>75</v>
      </c>
      <c r="F10">
        <f>E10*VLOOKUP(C10,products[],2,FALSE)</f>
        <v>877.5</v>
      </c>
      <c r="G10" t="str">
        <v>India</v>
      </c>
      <c r="T10" s="38" t="s">
        <v>97</v>
      </c>
      <c r="U10" s="38"/>
    </row>
    <row r="11" spans="1:21" x14ac:dyDescent="0.3">
      <c r="A11" t="s">
        <v>5</v>
      </c>
      <c r="B11" t="s">
        <v>37</v>
      </c>
      <c r="C11" t="s">
        <v>14</v>
      </c>
      <c r="D11" s="4">
        <v>4991</v>
      </c>
      <c r="E11" s="5">
        <v>12</v>
      </c>
      <c r="F11">
        <f>E11*VLOOKUP(C11,products[],2,FALSE)</f>
        <v>140.39999999999998</v>
      </c>
      <c r="Q11" s="30"/>
      <c r="R11" s="30" t="s">
        <v>86</v>
      </c>
      <c r="S11" s="30" t="s">
        <v>87</v>
      </c>
      <c r="T11" s="30" t="s">
        <v>88</v>
      </c>
    </row>
    <row r="12" spans="1:21" x14ac:dyDescent="0.3">
      <c r="A12" t="s">
        <v>2</v>
      </c>
      <c r="B12" t="s">
        <v>39</v>
      </c>
      <c r="C12" t="s">
        <v>25</v>
      </c>
      <c r="D12" s="4">
        <v>1785</v>
      </c>
      <c r="E12" s="5">
        <v>462</v>
      </c>
      <c r="F12">
        <f>E12*VLOOKUP(C12,products[],2,FALSE)</f>
        <v>6075.3</v>
      </c>
      <c r="Q12" t="str" cm="1">
        <f t="array" ref="Q12:Q21">_xlfn.UNIQUE(A2:A301)</f>
        <v>Ram Mahesh</v>
      </c>
      <c r="R12" s="22">
        <f>SUMIFS(D2:D301,A2:A301,Q12,B2:B301,L$4)</f>
        <v>23016</v>
      </c>
      <c r="S12">
        <f>SUMIFS(E2:E301,A2:A301,Q12,B2:B301,L$4)</f>
        <v>663</v>
      </c>
      <c r="T12" s="28">
        <f>IF(R12&gt;12000,1,-1)</f>
        <v>1</v>
      </c>
    </row>
    <row r="13" spans="1:21" x14ac:dyDescent="0.3">
      <c r="A13" t="s">
        <v>3</v>
      </c>
      <c r="B13" t="s">
        <v>37</v>
      </c>
      <c r="C13" t="s">
        <v>17</v>
      </c>
      <c r="D13" s="4">
        <v>3983</v>
      </c>
      <c r="E13" s="5">
        <v>144</v>
      </c>
      <c r="F13">
        <f>E13*VLOOKUP(C13,products[],2,FALSE)</f>
        <v>447.84</v>
      </c>
      <c r="K13" s="25"/>
      <c r="L13" s="26" t="s">
        <v>83</v>
      </c>
      <c r="M13" s="26" t="s">
        <v>84</v>
      </c>
      <c r="Q13" t="str">
        <v>Brien Boise</v>
      </c>
      <c r="R13" s="22">
        <f t="shared" ref="R13:R21" si="0">SUMIFS(D3:D302,A3:A302,Q13,B3:B302,L$4)</f>
        <v>5019</v>
      </c>
      <c r="S13">
        <f t="shared" ref="S13:S21" si="1">SUMIFS(E3:E302,A3:A302,Q13,B3:B302,L$4)</f>
        <v>150</v>
      </c>
      <c r="T13" s="28">
        <f t="shared" ref="T13:T21" si="2">IF(R13&gt;12000,1,-1)</f>
        <v>-1</v>
      </c>
    </row>
    <row r="14" spans="1:21" x14ac:dyDescent="0.3">
      <c r="A14" t="s">
        <v>9</v>
      </c>
      <c r="B14" t="s">
        <v>38</v>
      </c>
      <c r="C14" t="s">
        <v>16</v>
      </c>
      <c r="D14" s="4">
        <v>2646</v>
      </c>
      <c r="E14" s="5">
        <v>120</v>
      </c>
      <c r="F14">
        <f>E14*VLOOKUP(C14,products[],2,FALSE)</f>
        <v>1054.8</v>
      </c>
      <c r="K14" t="s">
        <v>80</v>
      </c>
      <c r="L14" s="23">
        <f>SUMIFS(D2:D301,B2:B301,L4)</f>
        <v>237944</v>
      </c>
      <c r="M14" s="24">
        <f>AVERAGEIFS(D2:D301,B2:B301,L4)</f>
        <v>4758.88</v>
      </c>
      <c r="Q14" t="str">
        <v>Husein Augar</v>
      </c>
      <c r="R14" s="22">
        <f t="shared" si="0"/>
        <v>25669</v>
      </c>
      <c r="S14">
        <f t="shared" si="1"/>
        <v>564</v>
      </c>
      <c r="T14" s="28">
        <f t="shared" si="2"/>
        <v>1</v>
      </c>
    </row>
    <row r="15" spans="1:21" x14ac:dyDescent="0.3">
      <c r="A15" t="s">
        <v>2</v>
      </c>
      <c r="B15" t="s">
        <v>34</v>
      </c>
      <c r="C15" t="s">
        <v>13</v>
      </c>
      <c r="D15" s="4">
        <v>252</v>
      </c>
      <c r="E15" s="5">
        <v>54</v>
      </c>
      <c r="F15">
        <f>E15*VLOOKUP(C15,products[],2,FALSE)</f>
        <v>503.82</v>
      </c>
      <c r="K15" t="s">
        <v>75</v>
      </c>
      <c r="L15" s="23">
        <f>SUMIFS(F2:F301,B2:B301,L4)</f>
        <v>68259.839999999997</v>
      </c>
      <c r="M15" s="24">
        <f>AVERAGEIFS(F2:F301,B2:B301,L4)</f>
        <v>1365.1967999999999</v>
      </c>
      <c r="Q15" t="str">
        <v>Carla Molina</v>
      </c>
      <c r="R15" s="22">
        <f t="shared" si="0"/>
        <v>39242</v>
      </c>
      <c r="S15">
        <f t="shared" si="1"/>
        <v>1482</v>
      </c>
      <c r="T15" s="28">
        <f t="shared" si="2"/>
        <v>1</v>
      </c>
    </row>
    <row r="16" spans="1:21" x14ac:dyDescent="0.3">
      <c r="A16" t="s">
        <v>3</v>
      </c>
      <c r="B16" t="s">
        <v>35</v>
      </c>
      <c r="C16" t="s">
        <v>25</v>
      </c>
      <c r="D16" s="4">
        <v>2464</v>
      </c>
      <c r="E16" s="5">
        <v>234</v>
      </c>
      <c r="F16">
        <f>E16*VLOOKUP(C16,products[],2,FALSE)</f>
        <v>3077.1</v>
      </c>
      <c r="K16" t="s">
        <v>81</v>
      </c>
      <c r="L16" s="24">
        <f>SUMIFS(D2:D301,B2:B301,L4)-SUMIFS(F2:F301,B2:B301,L4)</f>
        <v>169684.16</v>
      </c>
      <c r="M16" s="24">
        <f>M14-M15</f>
        <v>3393.6832000000004</v>
      </c>
      <c r="Q16" t="str">
        <v>Curtice Advani</v>
      </c>
      <c r="R16" s="22">
        <f t="shared" si="0"/>
        <v>27377</v>
      </c>
      <c r="S16">
        <f t="shared" si="1"/>
        <v>513</v>
      </c>
      <c r="T16" s="28">
        <f t="shared" si="2"/>
        <v>1</v>
      </c>
    </row>
    <row r="17" spans="1:20" x14ac:dyDescent="0.3">
      <c r="A17" t="s">
        <v>3</v>
      </c>
      <c r="B17" t="s">
        <v>35</v>
      </c>
      <c r="C17" t="s">
        <v>29</v>
      </c>
      <c r="D17" s="4">
        <v>2114</v>
      </c>
      <c r="E17" s="5">
        <v>66</v>
      </c>
      <c r="F17">
        <f>E17*VLOOKUP(C17,products[],2,FALSE)</f>
        <v>472.56</v>
      </c>
      <c r="K17" t="s">
        <v>82</v>
      </c>
      <c r="L17">
        <f>SUMIFS(E2:E301,B2:B301,L4)</f>
        <v>7302</v>
      </c>
      <c r="M17" s="27">
        <f>AVERAGEIFS(E2:E301,B2:B301,L4)</f>
        <v>146.04</v>
      </c>
      <c r="Q17" t="str">
        <v>Ches Bonnell</v>
      </c>
      <c r="R17" s="22">
        <f t="shared" si="0"/>
        <v>21931</v>
      </c>
      <c r="S17">
        <f t="shared" si="1"/>
        <v>975</v>
      </c>
      <c r="T17" s="28">
        <f t="shared" si="2"/>
        <v>1</v>
      </c>
    </row>
    <row r="18" spans="1:20" x14ac:dyDescent="0.3">
      <c r="A18" t="s">
        <v>6</v>
      </c>
      <c r="B18" t="s">
        <v>37</v>
      </c>
      <c r="C18" t="s">
        <v>31</v>
      </c>
      <c r="D18" s="4">
        <v>7693</v>
      </c>
      <c r="E18" s="5">
        <v>87</v>
      </c>
      <c r="F18">
        <f>E18*VLOOKUP(C18,products[],2,FALSE)</f>
        <v>503.73</v>
      </c>
      <c r="Q18" t="str">
        <v>Gigi Bohling</v>
      </c>
      <c r="R18" s="22">
        <f t="shared" si="0"/>
        <v>39620</v>
      </c>
      <c r="S18">
        <f t="shared" si="1"/>
        <v>573</v>
      </c>
      <c r="T18" s="28">
        <f t="shared" si="2"/>
        <v>1</v>
      </c>
    </row>
    <row r="19" spans="1:20" x14ac:dyDescent="0.3">
      <c r="A19" t="s">
        <v>5</v>
      </c>
      <c r="B19" t="s">
        <v>34</v>
      </c>
      <c r="C19" t="s">
        <v>20</v>
      </c>
      <c r="D19" s="4">
        <v>15610</v>
      </c>
      <c r="E19" s="5">
        <v>339</v>
      </c>
      <c r="F19">
        <f>E19*VLOOKUP(C19,products[],2,FALSE)</f>
        <v>3600.18</v>
      </c>
      <c r="Q19" t="str">
        <v>Barr Faughny</v>
      </c>
      <c r="R19" s="22">
        <f t="shared" si="0"/>
        <v>23709</v>
      </c>
      <c r="S19">
        <f t="shared" si="1"/>
        <v>909</v>
      </c>
      <c r="T19" s="28">
        <f t="shared" si="2"/>
        <v>1</v>
      </c>
    </row>
    <row r="20" spans="1:20" x14ac:dyDescent="0.3">
      <c r="A20" t="s">
        <v>41</v>
      </c>
      <c r="B20" t="s">
        <v>34</v>
      </c>
      <c r="C20" t="s">
        <v>22</v>
      </c>
      <c r="D20" s="4">
        <v>336</v>
      </c>
      <c r="E20" s="5">
        <v>144</v>
      </c>
      <c r="F20">
        <f>E20*VLOOKUP(C20,products[],2,FALSE)</f>
        <v>1406.8799999999999</v>
      </c>
      <c r="Q20" t="str">
        <v>Gunar Cockshoot</v>
      </c>
      <c r="R20" s="22">
        <f t="shared" si="0"/>
        <v>18564</v>
      </c>
      <c r="S20">
        <f t="shared" si="1"/>
        <v>420</v>
      </c>
      <c r="T20" s="28">
        <f t="shared" si="2"/>
        <v>1</v>
      </c>
    </row>
    <row r="21" spans="1:20" x14ac:dyDescent="0.3">
      <c r="A21" t="s">
        <v>2</v>
      </c>
      <c r="B21" t="s">
        <v>39</v>
      </c>
      <c r="C21" t="s">
        <v>20</v>
      </c>
      <c r="D21" s="4">
        <v>9443</v>
      </c>
      <c r="E21" s="5">
        <v>162</v>
      </c>
      <c r="F21">
        <f>E21*VLOOKUP(C21,products[],2,FALSE)</f>
        <v>1720.4399999999998</v>
      </c>
      <c r="Q21" t="str">
        <v>Oby Sorrel</v>
      </c>
      <c r="R21" s="22">
        <f t="shared" si="0"/>
        <v>13797</v>
      </c>
      <c r="S21">
        <f t="shared" si="1"/>
        <v>1053</v>
      </c>
      <c r="T21" s="28">
        <f t="shared" si="2"/>
        <v>1</v>
      </c>
    </row>
    <row r="22" spans="1:20" x14ac:dyDescent="0.3">
      <c r="A22" t="s">
        <v>9</v>
      </c>
      <c r="B22" t="s">
        <v>34</v>
      </c>
      <c r="C22" t="s">
        <v>23</v>
      </c>
      <c r="D22" s="4">
        <v>8155</v>
      </c>
      <c r="E22" s="5">
        <v>90</v>
      </c>
      <c r="F22">
        <f>E22*VLOOKUP(C22,products[],2,FALSE)</f>
        <v>584.1</v>
      </c>
    </row>
    <row r="23" spans="1:20" x14ac:dyDescent="0.3">
      <c r="A23" t="s">
        <v>8</v>
      </c>
      <c r="B23" t="s">
        <v>38</v>
      </c>
      <c r="C23" t="s">
        <v>23</v>
      </c>
      <c r="D23" s="4">
        <v>1701</v>
      </c>
      <c r="E23" s="5">
        <v>234</v>
      </c>
      <c r="F23">
        <f>E23*VLOOKUP(C23,products[],2,FALSE)</f>
        <v>1518.66</v>
      </c>
    </row>
    <row r="24" spans="1:20" x14ac:dyDescent="0.3">
      <c r="A24" t="s">
        <v>10</v>
      </c>
      <c r="B24" t="s">
        <v>38</v>
      </c>
      <c r="C24" t="s">
        <v>22</v>
      </c>
      <c r="D24" s="4">
        <v>2205</v>
      </c>
      <c r="E24" s="5">
        <v>141</v>
      </c>
      <c r="F24">
        <f>E24*VLOOKUP(C24,products[],2,FALSE)</f>
        <v>1377.57</v>
      </c>
    </row>
    <row r="25" spans="1:20" x14ac:dyDescent="0.3">
      <c r="A25" t="s">
        <v>8</v>
      </c>
      <c r="B25" t="s">
        <v>37</v>
      </c>
      <c r="C25" t="s">
        <v>19</v>
      </c>
      <c r="D25" s="4">
        <v>1771</v>
      </c>
      <c r="E25" s="5">
        <v>204</v>
      </c>
      <c r="F25">
        <f>E25*VLOOKUP(C25,products[],2,FALSE)</f>
        <v>1558.56</v>
      </c>
    </row>
    <row r="26" spans="1:20" x14ac:dyDescent="0.3">
      <c r="A26" t="s">
        <v>41</v>
      </c>
      <c r="B26" t="s">
        <v>35</v>
      </c>
      <c r="C26" t="s">
        <v>15</v>
      </c>
      <c r="D26" s="4">
        <v>2114</v>
      </c>
      <c r="E26" s="5">
        <v>186</v>
      </c>
      <c r="F26">
        <f>E26*VLOOKUP(C26,products[],2,FALSE)</f>
        <v>2181.7800000000002</v>
      </c>
    </row>
    <row r="27" spans="1:20" x14ac:dyDescent="0.3">
      <c r="A27" t="s">
        <v>41</v>
      </c>
      <c r="B27" t="s">
        <v>36</v>
      </c>
      <c r="C27" t="s">
        <v>13</v>
      </c>
      <c r="D27" s="4">
        <v>10311</v>
      </c>
      <c r="E27" s="5">
        <v>231</v>
      </c>
      <c r="F27">
        <f>E27*VLOOKUP(C27,products[],2,FALSE)</f>
        <v>2155.23</v>
      </c>
    </row>
    <row r="28" spans="1:20" x14ac:dyDescent="0.3">
      <c r="A28" t="s">
        <v>3</v>
      </c>
      <c r="B28" t="s">
        <v>39</v>
      </c>
      <c r="C28" t="s">
        <v>16</v>
      </c>
      <c r="D28" s="4">
        <v>21</v>
      </c>
      <c r="E28" s="5">
        <v>168</v>
      </c>
      <c r="F28">
        <f>E28*VLOOKUP(C28,products[],2,FALSE)</f>
        <v>1476.7199999999998</v>
      </c>
    </row>
    <row r="29" spans="1:20" x14ac:dyDescent="0.3">
      <c r="A29" t="s">
        <v>10</v>
      </c>
      <c r="B29" t="s">
        <v>35</v>
      </c>
      <c r="C29" t="s">
        <v>20</v>
      </c>
      <c r="D29" s="4">
        <v>1974</v>
      </c>
      <c r="E29" s="5">
        <v>195</v>
      </c>
      <c r="F29">
        <f>E29*VLOOKUP(C29,products[],2,FALSE)</f>
        <v>2070.8999999999996</v>
      </c>
    </row>
    <row r="30" spans="1:20" x14ac:dyDescent="0.3">
      <c r="A30" t="s">
        <v>5</v>
      </c>
      <c r="B30" t="s">
        <v>36</v>
      </c>
      <c r="C30" t="s">
        <v>23</v>
      </c>
      <c r="D30" s="4">
        <v>6314</v>
      </c>
      <c r="E30" s="5">
        <v>15</v>
      </c>
      <c r="F30">
        <f>E30*VLOOKUP(C30,products[],2,FALSE)</f>
        <v>97.350000000000009</v>
      </c>
    </row>
    <row r="31" spans="1:20" x14ac:dyDescent="0.3">
      <c r="A31" t="s">
        <v>10</v>
      </c>
      <c r="B31" t="s">
        <v>37</v>
      </c>
      <c r="C31" t="s">
        <v>23</v>
      </c>
      <c r="D31" s="4">
        <v>4683</v>
      </c>
      <c r="E31" s="5">
        <v>30</v>
      </c>
      <c r="F31">
        <f>E31*VLOOKUP(C31,products[],2,FALSE)</f>
        <v>194.70000000000002</v>
      </c>
    </row>
    <row r="32" spans="1:20" x14ac:dyDescent="0.3">
      <c r="A32" t="s">
        <v>41</v>
      </c>
      <c r="B32" t="s">
        <v>37</v>
      </c>
      <c r="C32" t="s">
        <v>24</v>
      </c>
      <c r="D32" s="4">
        <v>6398</v>
      </c>
      <c r="E32" s="5">
        <v>102</v>
      </c>
      <c r="F32">
        <f>E32*VLOOKUP(C32,products[],2,FALSE)</f>
        <v>506.94</v>
      </c>
    </row>
    <row r="33" spans="1:6" x14ac:dyDescent="0.3">
      <c r="A33" t="s">
        <v>2</v>
      </c>
      <c r="B33" t="s">
        <v>35</v>
      </c>
      <c r="C33" t="s">
        <v>19</v>
      </c>
      <c r="D33" s="4">
        <v>553</v>
      </c>
      <c r="E33" s="5">
        <v>15</v>
      </c>
      <c r="F33">
        <f>E33*VLOOKUP(C33,products[],2,FALSE)</f>
        <v>114.6</v>
      </c>
    </row>
    <row r="34" spans="1:6" x14ac:dyDescent="0.3">
      <c r="A34" t="s">
        <v>8</v>
      </c>
      <c r="B34" t="s">
        <v>39</v>
      </c>
      <c r="C34" t="s">
        <v>30</v>
      </c>
      <c r="D34" s="4">
        <v>7021</v>
      </c>
      <c r="E34" s="5">
        <v>183</v>
      </c>
      <c r="F34">
        <f>E34*VLOOKUP(C34,products[],2,FALSE)</f>
        <v>2651.67</v>
      </c>
    </row>
    <row r="35" spans="1:6" x14ac:dyDescent="0.3">
      <c r="A35" t="s">
        <v>40</v>
      </c>
      <c r="B35" t="s">
        <v>39</v>
      </c>
      <c r="C35" t="s">
        <v>22</v>
      </c>
      <c r="D35" s="4">
        <v>5817</v>
      </c>
      <c r="E35" s="5">
        <v>12</v>
      </c>
      <c r="F35">
        <f>E35*VLOOKUP(C35,products[],2,FALSE)</f>
        <v>117.24</v>
      </c>
    </row>
    <row r="36" spans="1:6" x14ac:dyDescent="0.3">
      <c r="A36" t="s">
        <v>41</v>
      </c>
      <c r="B36" t="s">
        <v>39</v>
      </c>
      <c r="C36" t="s">
        <v>14</v>
      </c>
      <c r="D36" s="4">
        <v>3976</v>
      </c>
      <c r="E36" s="5">
        <v>72</v>
      </c>
      <c r="F36">
        <f>E36*VLOOKUP(C36,products[],2,FALSE)</f>
        <v>842.4</v>
      </c>
    </row>
    <row r="37" spans="1:6" x14ac:dyDescent="0.3">
      <c r="A37" t="s">
        <v>6</v>
      </c>
      <c r="B37" t="s">
        <v>38</v>
      </c>
      <c r="C37" t="s">
        <v>27</v>
      </c>
      <c r="D37" s="4">
        <v>1134</v>
      </c>
      <c r="E37" s="5">
        <v>282</v>
      </c>
      <c r="F37">
        <f>E37*VLOOKUP(C37,products[],2,FALSE)</f>
        <v>4717.8599999999997</v>
      </c>
    </row>
    <row r="38" spans="1:6" x14ac:dyDescent="0.3">
      <c r="A38" t="s">
        <v>2</v>
      </c>
      <c r="B38" t="s">
        <v>39</v>
      </c>
      <c r="C38" t="s">
        <v>28</v>
      </c>
      <c r="D38" s="4">
        <v>6027</v>
      </c>
      <c r="E38" s="5">
        <v>144</v>
      </c>
      <c r="F38">
        <f>E38*VLOOKUP(C38,products[],2,FALSE)</f>
        <v>1494.72</v>
      </c>
    </row>
    <row r="39" spans="1:6" x14ac:dyDescent="0.3">
      <c r="A39" t="s">
        <v>6</v>
      </c>
      <c r="B39" t="s">
        <v>37</v>
      </c>
      <c r="C39" t="s">
        <v>16</v>
      </c>
      <c r="D39" s="4">
        <v>1904</v>
      </c>
      <c r="E39" s="5">
        <v>405</v>
      </c>
      <c r="F39">
        <f>E39*VLOOKUP(C39,products[],2,FALSE)</f>
        <v>3559.95</v>
      </c>
    </row>
    <row r="40" spans="1:6" x14ac:dyDescent="0.3">
      <c r="A40" t="s">
        <v>7</v>
      </c>
      <c r="B40" t="s">
        <v>34</v>
      </c>
      <c r="C40" t="s">
        <v>32</v>
      </c>
      <c r="D40" s="4">
        <v>3262</v>
      </c>
      <c r="E40" s="5">
        <v>75</v>
      </c>
      <c r="F40">
        <f>E40*VLOOKUP(C40,products[],2,FALSE)</f>
        <v>648.75</v>
      </c>
    </row>
    <row r="41" spans="1:6" x14ac:dyDescent="0.3">
      <c r="A41" t="s">
        <v>40</v>
      </c>
      <c r="B41" t="s">
        <v>34</v>
      </c>
      <c r="C41" t="s">
        <v>27</v>
      </c>
      <c r="D41" s="4">
        <v>2289</v>
      </c>
      <c r="E41" s="5">
        <v>135</v>
      </c>
      <c r="F41">
        <f>E41*VLOOKUP(C41,products[],2,FALSE)</f>
        <v>2258.5500000000002</v>
      </c>
    </row>
    <row r="42" spans="1:6" x14ac:dyDescent="0.3">
      <c r="A42" t="s">
        <v>5</v>
      </c>
      <c r="B42" t="s">
        <v>34</v>
      </c>
      <c r="C42" t="s">
        <v>27</v>
      </c>
      <c r="D42" s="4">
        <v>6986</v>
      </c>
      <c r="E42" s="5">
        <v>21</v>
      </c>
      <c r="F42">
        <f>E42*VLOOKUP(C42,products[],2,FALSE)</f>
        <v>351.33</v>
      </c>
    </row>
    <row r="43" spans="1:6" x14ac:dyDescent="0.3">
      <c r="A43" t="s">
        <v>2</v>
      </c>
      <c r="B43" t="s">
        <v>38</v>
      </c>
      <c r="C43" t="s">
        <v>23</v>
      </c>
      <c r="D43" s="4">
        <v>4417</v>
      </c>
      <c r="E43" s="5">
        <v>153</v>
      </c>
      <c r="F43">
        <f>E43*VLOOKUP(C43,products[],2,FALSE)</f>
        <v>992.97</v>
      </c>
    </row>
    <row r="44" spans="1:6" x14ac:dyDescent="0.3">
      <c r="A44" t="s">
        <v>6</v>
      </c>
      <c r="B44" t="s">
        <v>34</v>
      </c>
      <c r="C44" t="s">
        <v>15</v>
      </c>
      <c r="D44" s="4">
        <v>1442</v>
      </c>
      <c r="E44" s="5">
        <v>15</v>
      </c>
      <c r="F44">
        <f>E44*VLOOKUP(C44,products[],2,FALSE)</f>
        <v>175.95000000000002</v>
      </c>
    </row>
    <row r="45" spans="1:6" x14ac:dyDescent="0.3">
      <c r="A45" t="s">
        <v>3</v>
      </c>
      <c r="B45" t="s">
        <v>35</v>
      </c>
      <c r="C45" t="s">
        <v>14</v>
      </c>
      <c r="D45" s="4">
        <v>2415</v>
      </c>
      <c r="E45" s="5">
        <v>255</v>
      </c>
      <c r="F45">
        <f>E45*VLOOKUP(C45,products[],2,FALSE)</f>
        <v>2983.5</v>
      </c>
    </row>
    <row r="46" spans="1:6" x14ac:dyDescent="0.3">
      <c r="A46" t="s">
        <v>2</v>
      </c>
      <c r="B46" t="s">
        <v>37</v>
      </c>
      <c r="C46" t="s">
        <v>19</v>
      </c>
      <c r="D46" s="4">
        <v>238</v>
      </c>
      <c r="E46" s="5">
        <v>18</v>
      </c>
      <c r="F46">
        <f>E46*VLOOKUP(C46,products[],2,FALSE)</f>
        <v>137.51999999999998</v>
      </c>
    </row>
    <row r="47" spans="1:6" x14ac:dyDescent="0.3">
      <c r="A47" t="s">
        <v>6</v>
      </c>
      <c r="B47" t="s">
        <v>37</v>
      </c>
      <c r="C47" t="s">
        <v>23</v>
      </c>
      <c r="D47" s="4">
        <v>4949</v>
      </c>
      <c r="E47" s="5">
        <v>189</v>
      </c>
      <c r="F47">
        <f>E47*VLOOKUP(C47,products[],2,FALSE)</f>
        <v>1226.6100000000001</v>
      </c>
    </row>
    <row r="48" spans="1:6" x14ac:dyDescent="0.3">
      <c r="A48" t="s">
        <v>5</v>
      </c>
      <c r="B48" t="s">
        <v>38</v>
      </c>
      <c r="C48" t="s">
        <v>32</v>
      </c>
      <c r="D48" s="4">
        <v>5075</v>
      </c>
      <c r="E48" s="5">
        <v>21</v>
      </c>
      <c r="F48">
        <f>E48*VLOOKUP(C48,products[],2,FALSE)</f>
        <v>181.65</v>
      </c>
    </row>
    <row r="49" spans="1:6" x14ac:dyDescent="0.3">
      <c r="A49" t="s">
        <v>3</v>
      </c>
      <c r="B49" t="s">
        <v>36</v>
      </c>
      <c r="C49" t="s">
        <v>16</v>
      </c>
      <c r="D49" s="4">
        <v>9198</v>
      </c>
      <c r="E49" s="5">
        <v>36</v>
      </c>
      <c r="F49">
        <f>E49*VLOOKUP(C49,products[],2,FALSE)</f>
        <v>316.43999999999994</v>
      </c>
    </row>
    <row r="50" spans="1:6" x14ac:dyDescent="0.3">
      <c r="A50" t="s">
        <v>6</v>
      </c>
      <c r="B50" t="s">
        <v>34</v>
      </c>
      <c r="C50" t="s">
        <v>29</v>
      </c>
      <c r="D50" s="4">
        <v>3339</v>
      </c>
      <c r="E50" s="5">
        <v>75</v>
      </c>
      <c r="F50">
        <f>E50*VLOOKUP(C50,products[],2,FALSE)</f>
        <v>537</v>
      </c>
    </row>
    <row r="51" spans="1:6" x14ac:dyDescent="0.3">
      <c r="A51" t="s">
        <v>40</v>
      </c>
      <c r="B51" t="s">
        <v>34</v>
      </c>
      <c r="C51" t="s">
        <v>17</v>
      </c>
      <c r="D51" s="4">
        <v>5019</v>
      </c>
      <c r="E51" s="5">
        <v>156</v>
      </c>
      <c r="F51">
        <f>E51*VLOOKUP(C51,products[],2,FALSE)</f>
        <v>485.15999999999997</v>
      </c>
    </row>
    <row r="52" spans="1:6" x14ac:dyDescent="0.3">
      <c r="A52" t="s">
        <v>5</v>
      </c>
      <c r="B52" t="s">
        <v>36</v>
      </c>
      <c r="C52" t="s">
        <v>16</v>
      </c>
      <c r="D52" s="4">
        <v>16184</v>
      </c>
      <c r="E52" s="5">
        <v>39</v>
      </c>
      <c r="F52">
        <f>E52*VLOOKUP(C52,products[],2,FALSE)</f>
        <v>342.80999999999995</v>
      </c>
    </row>
    <row r="53" spans="1:6" x14ac:dyDescent="0.3">
      <c r="A53" t="s">
        <v>6</v>
      </c>
      <c r="B53" t="s">
        <v>36</v>
      </c>
      <c r="C53" t="s">
        <v>21</v>
      </c>
      <c r="D53" s="4">
        <v>497</v>
      </c>
      <c r="E53" s="5">
        <v>63</v>
      </c>
      <c r="F53">
        <f>E53*VLOOKUP(C53,products[],2,FALSE)</f>
        <v>567</v>
      </c>
    </row>
    <row r="54" spans="1:6" x14ac:dyDescent="0.3">
      <c r="A54" t="s">
        <v>2</v>
      </c>
      <c r="B54" t="s">
        <v>36</v>
      </c>
      <c r="C54" t="s">
        <v>29</v>
      </c>
      <c r="D54" s="4">
        <v>8211</v>
      </c>
      <c r="E54" s="5">
        <v>75</v>
      </c>
      <c r="F54">
        <f>E54*VLOOKUP(C54,products[],2,FALSE)</f>
        <v>537</v>
      </c>
    </row>
    <row r="55" spans="1:6" x14ac:dyDescent="0.3">
      <c r="A55" t="s">
        <v>2</v>
      </c>
      <c r="B55" t="s">
        <v>38</v>
      </c>
      <c r="C55" t="s">
        <v>28</v>
      </c>
      <c r="D55" s="4">
        <v>6580</v>
      </c>
      <c r="E55" s="5">
        <v>183</v>
      </c>
      <c r="F55">
        <f>E55*VLOOKUP(C55,products[],2,FALSE)</f>
        <v>1899.5400000000002</v>
      </c>
    </row>
    <row r="56" spans="1:6" x14ac:dyDescent="0.3">
      <c r="A56" t="s">
        <v>41</v>
      </c>
      <c r="B56" t="s">
        <v>35</v>
      </c>
      <c r="C56" t="s">
        <v>13</v>
      </c>
      <c r="D56" s="4">
        <v>4760</v>
      </c>
      <c r="E56" s="5">
        <v>69</v>
      </c>
      <c r="F56">
        <f>E56*VLOOKUP(C56,products[],2,FALSE)</f>
        <v>643.77</v>
      </c>
    </row>
    <row r="57" spans="1:6" x14ac:dyDescent="0.3">
      <c r="A57" t="s">
        <v>40</v>
      </c>
      <c r="B57" t="s">
        <v>36</v>
      </c>
      <c r="C57" t="s">
        <v>25</v>
      </c>
      <c r="D57" s="4">
        <v>5439</v>
      </c>
      <c r="E57" s="5">
        <v>30</v>
      </c>
      <c r="F57">
        <f>E57*VLOOKUP(C57,products[],2,FALSE)</f>
        <v>394.5</v>
      </c>
    </row>
    <row r="58" spans="1:6" x14ac:dyDescent="0.3">
      <c r="A58" t="s">
        <v>41</v>
      </c>
      <c r="B58" t="s">
        <v>34</v>
      </c>
      <c r="C58" t="s">
        <v>17</v>
      </c>
      <c r="D58" s="4">
        <v>1463</v>
      </c>
      <c r="E58" s="5">
        <v>39</v>
      </c>
      <c r="F58">
        <f>E58*VLOOKUP(C58,products[],2,FALSE)</f>
        <v>121.28999999999999</v>
      </c>
    </row>
    <row r="59" spans="1:6" x14ac:dyDescent="0.3">
      <c r="A59" t="s">
        <v>3</v>
      </c>
      <c r="B59" t="s">
        <v>34</v>
      </c>
      <c r="C59" t="s">
        <v>32</v>
      </c>
      <c r="D59" s="4">
        <v>7777</v>
      </c>
      <c r="E59" s="5">
        <v>504</v>
      </c>
      <c r="F59">
        <f>E59*VLOOKUP(C59,products[],2,FALSE)</f>
        <v>4359.6000000000004</v>
      </c>
    </row>
    <row r="60" spans="1:6" x14ac:dyDescent="0.3">
      <c r="A60" t="s">
        <v>9</v>
      </c>
      <c r="B60" t="s">
        <v>37</v>
      </c>
      <c r="C60" t="s">
        <v>29</v>
      </c>
      <c r="D60" s="4">
        <v>1085</v>
      </c>
      <c r="E60" s="5">
        <v>273</v>
      </c>
      <c r="F60">
        <f>E60*VLOOKUP(C60,products[],2,FALSE)</f>
        <v>1954.68</v>
      </c>
    </row>
    <row r="61" spans="1:6" x14ac:dyDescent="0.3">
      <c r="A61" t="s">
        <v>5</v>
      </c>
      <c r="B61" t="s">
        <v>37</v>
      </c>
      <c r="C61" t="s">
        <v>31</v>
      </c>
      <c r="D61" s="4">
        <v>182</v>
      </c>
      <c r="E61" s="5">
        <v>48</v>
      </c>
      <c r="F61">
        <f>E61*VLOOKUP(C61,products[],2,FALSE)</f>
        <v>277.92</v>
      </c>
    </row>
    <row r="62" spans="1:6" x14ac:dyDescent="0.3">
      <c r="A62" t="s">
        <v>6</v>
      </c>
      <c r="B62" t="s">
        <v>34</v>
      </c>
      <c r="C62" t="s">
        <v>27</v>
      </c>
      <c r="D62" s="4">
        <v>4242</v>
      </c>
      <c r="E62" s="5">
        <v>207</v>
      </c>
      <c r="F62">
        <f>E62*VLOOKUP(C62,products[],2,FALSE)</f>
        <v>3463.11</v>
      </c>
    </row>
    <row r="63" spans="1:6" x14ac:dyDescent="0.3">
      <c r="A63" t="s">
        <v>6</v>
      </c>
      <c r="B63" t="s">
        <v>36</v>
      </c>
      <c r="C63" t="s">
        <v>32</v>
      </c>
      <c r="D63" s="4">
        <v>6118</v>
      </c>
      <c r="E63" s="5">
        <v>9</v>
      </c>
      <c r="F63">
        <f>E63*VLOOKUP(C63,products[],2,FALSE)</f>
        <v>77.850000000000009</v>
      </c>
    </row>
    <row r="64" spans="1:6" x14ac:dyDescent="0.3">
      <c r="A64" t="s">
        <v>10</v>
      </c>
      <c r="B64" t="s">
        <v>36</v>
      </c>
      <c r="C64" t="s">
        <v>23</v>
      </c>
      <c r="D64" s="4">
        <v>2317</v>
      </c>
      <c r="E64" s="5">
        <v>261</v>
      </c>
      <c r="F64">
        <f>E64*VLOOKUP(C64,products[],2,FALSE)</f>
        <v>1693.89</v>
      </c>
    </row>
    <row r="65" spans="1:6" x14ac:dyDescent="0.3">
      <c r="A65" t="s">
        <v>6</v>
      </c>
      <c r="B65" t="s">
        <v>38</v>
      </c>
      <c r="C65" t="s">
        <v>16</v>
      </c>
      <c r="D65" s="4">
        <v>938</v>
      </c>
      <c r="E65" s="5">
        <v>6</v>
      </c>
      <c r="F65">
        <f>E65*VLOOKUP(C65,products[],2,FALSE)</f>
        <v>52.739999999999995</v>
      </c>
    </row>
    <row r="66" spans="1:6" x14ac:dyDescent="0.3">
      <c r="A66" t="s">
        <v>8</v>
      </c>
      <c r="B66" t="s">
        <v>37</v>
      </c>
      <c r="C66" t="s">
        <v>15</v>
      </c>
      <c r="D66" s="4">
        <v>9709</v>
      </c>
      <c r="E66" s="5">
        <v>30</v>
      </c>
      <c r="F66">
        <f>E66*VLOOKUP(C66,products[],2,FALSE)</f>
        <v>351.90000000000003</v>
      </c>
    </row>
    <row r="67" spans="1:6" x14ac:dyDescent="0.3">
      <c r="A67" t="s">
        <v>7</v>
      </c>
      <c r="B67" t="s">
        <v>34</v>
      </c>
      <c r="C67" t="s">
        <v>20</v>
      </c>
      <c r="D67" s="4">
        <v>2205</v>
      </c>
      <c r="E67" s="5">
        <v>138</v>
      </c>
      <c r="F67">
        <f>E67*VLOOKUP(C67,products[],2,FALSE)</f>
        <v>1465.56</v>
      </c>
    </row>
    <row r="68" spans="1:6" x14ac:dyDescent="0.3">
      <c r="A68" t="s">
        <v>7</v>
      </c>
      <c r="B68" t="s">
        <v>37</v>
      </c>
      <c r="C68" t="s">
        <v>17</v>
      </c>
      <c r="D68" s="4">
        <v>4487</v>
      </c>
      <c r="E68" s="5">
        <v>111</v>
      </c>
      <c r="F68">
        <f>E68*VLOOKUP(C68,products[],2,FALSE)</f>
        <v>345.21</v>
      </c>
    </row>
    <row r="69" spans="1:6" x14ac:dyDescent="0.3">
      <c r="A69" t="s">
        <v>5</v>
      </c>
      <c r="B69" t="s">
        <v>35</v>
      </c>
      <c r="C69" t="s">
        <v>18</v>
      </c>
      <c r="D69" s="4">
        <v>2415</v>
      </c>
      <c r="E69" s="5">
        <v>15</v>
      </c>
      <c r="F69">
        <f>E69*VLOOKUP(C69,products[],2,FALSE)</f>
        <v>97.05</v>
      </c>
    </row>
    <row r="70" spans="1:6" x14ac:dyDescent="0.3">
      <c r="A70" t="s">
        <v>40</v>
      </c>
      <c r="B70" t="s">
        <v>34</v>
      </c>
      <c r="C70" t="s">
        <v>19</v>
      </c>
      <c r="D70" s="4">
        <v>4018</v>
      </c>
      <c r="E70" s="5">
        <v>162</v>
      </c>
      <c r="F70">
        <f>E70*VLOOKUP(C70,products[],2,FALSE)</f>
        <v>1237.6799999999998</v>
      </c>
    </row>
    <row r="71" spans="1:6" x14ac:dyDescent="0.3">
      <c r="A71" t="s">
        <v>5</v>
      </c>
      <c r="B71" t="s">
        <v>34</v>
      </c>
      <c r="C71" t="s">
        <v>19</v>
      </c>
      <c r="D71" s="4">
        <v>861</v>
      </c>
      <c r="E71" s="5">
        <v>195</v>
      </c>
      <c r="F71">
        <f>E71*VLOOKUP(C71,products[],2,FALSE)</f>
        <v>1489.8</v>
      </c>
    </row>
    <row r="72" spans="1:6" x14ac:dyDescent="0.3">
      <c r="A72" t="s">
        <v>10</v>
      </c>
      <c r="B72" t="s">
        <v>38</v>
      </c>
      <c r="C72" t="s">
        <v>14</v>
      </c>
      <c r="D72" s="4">
        <v>5586</v>
      </c>
      <c r="E72" s="5">
        <v>525</v>
      </c>
      <c r="F72">
        <f>E72*VLOOKUP(C72,products[],2,FALSE)</f>
        <v>6142.5</v>
      </c>
    </row>
    <row r="73" spans="1:6" x14ac:dyDescent="0.3">
      <c r="A73" t="s">
        <v>7</v>
      </c>
      <c r="B73" t="s">
        <v>34</v>
      </c>
      <c r="C73" t="s">
        <v>33</v>
      </c>
      <c r="D73" s="4">
        <v>2226</v>
      </c>
      <c r="E73" s="5">
        <v>48</v>
      </c>
      <c r="F73">
        <f>E73*VLOOKUP(C73,products[],2,FALSE)</f>
        <v>593.76</v>
      </c>
    </row>
    <row r="74" spans="1:6" x14ac:dyDescent="0.3">
      <c r="A74" t="s">
        <v>9</v>
      </c>
      <c r="B74" t="s">
        <v>34</v>
      </c>
      <c r="C74" t="s">
        <v>28</v>
      </c>
      <c r="D74" s="4">
        <v>14329</v>
      </c>
      <c r="E74" s="5">
        <v>150</v>
      </c>
      <c r="F74">
        <f>E74*VLOOKUP(C74,products[],2,FALSE)</f>
        <v>1557.0000000000002</v>
      </c>
    </row>
    <row r="75" spans="1:6" x14ac:dyDescent="0.3">
      <c r="A75" t="s">
        <v>9</v>
      </c>
      <c r="B75" t="s">
        <v>34</v>
      </c>
      <c r="C75" t="s">
        <v>20</v>
      </c>
      <c r="D75" s="4">
        <v>8463</v>
      </c>
      <c r="E75" s="5">
        <v>492</v>
      </c>
      <c r="F75">
        <f>E75*VLOOKUP(C75,products[],2,FALSE)</f>
        <v>5225.04</v>
      </c>
    </row>
    <row r="76" spans="1:6" x14ac:dyDescent="0.3">
      <c r="A76" t="s">
        <v>5</v>
      </c>
      <c r="B76" t="s">
        <v>34</v>
      </c>
      <c r="C76" t="s">
        <v>29</v>
      </c>
      <c r="D76" s="4">
        <v>2891</v>
      </c>
      <c r="E76" s="5">
        <v>102</v>
      </c>
      <c r="F76">
        <f>E76*VLOOKUP(C76,products[],2,FALSE)</f>
        <v>730.32</v>
      </c>
    </row>
    <row r="77" spans="1:6" x14ac:dyDescent="0.3">
      <c r="A77" t="s">
        <v>3</v>
      </c>
      <c r="B77" t="s">
        <v>36</v>
      </c>
      <c r="C77" t="s">
        <v>23</v>
      </c>
      <c r="D77" s="4">
        <v>3773</v>
      </c>
      <c r="E77" s="5">
        <v>165</v>
      </c>
      <c r="F77">
        <f>E77*VLOOKUP(C77,products[],2,FALSE)</f>
        <v>1070.8500000000001</v>
      </c>
    </row>
    <row r="78" spans="1:6" x14ac:dyDescent="0.3">
      <c r="A78" t="s">
        <v>41</v>
      </c>
      <c r="B78" t="s">
        <v>36</v>
      </c>
      <c r="C78" t="s">
        <v>28</v>
      </c>
      <c r="D78" s="4">
        <v>854</v>
      </c>
      <c r="E78" s="5">
        <v>309</v>
      </c>
      <c r="F78">
        <f>E78*VLOOKUP(C78,products[],2,FALSE)</f>
        <v>3207.42</v>
      </c>
    </row>
    <row r="79" spans="1:6" x14ac:dyDescent="0.3">
      <c r="A79" t="s">
        <v>6</v>
      </c>
      <c r="B79" t="s">
        <v>36</v>
      </c>
      <c r="C79" t="s">
        <v>17</v>
      </c>
      <c r="D79" s="4">
        <v>4970</v>
      </c>
      <c r="E79" s="5">
        <v>156</v>
      </c>
      <c r="F79">
        <f>E79*VLOOKUP(C79,products[],2,FALSE)</f>
        <v>485.15999999999997</v>
      </c>
    </row>
    <row r="80" spans="1:6" x14ac:dyDescent="0.3">
      <c r="A80" t="s">
        <v>9</v>
      </c>
      <c r="B80" t="s">
        <v>35</v>
      </c>
      <c r="C80" t="s">
        <v>26</v>
      </c>
      <c r="D80" s="4">
        <v>98</v>
      </c>
      <c r="E80" s="5">
        <v>159</v>
      </c>
      <c r="F80">
        <f>E80*VLOOKUP(C80,products[],2,FALSE)</f>
        <v>890.4</v>
      </c>
    </row>
    <row r="81" spans="1:6" x14ac:dyDescent="0.3">
      <c r="A81" t="s">
        <v>5</v>
      </c>
      <c r="B81" t="s">
        <v>35</v>
      </c>
      <c r="C81" t="s">
        <v>15</v>
      </c>
      <c r="D81" s="4">
        <v>13391</v>
      </c>
      <c r="E81" s="5">
        <v>201</v>
      </c>
      <c r="F81">
        <f>E81*VLOOKUP(C81,products[],2,FALSE)</f>
        <v>2357.73</v>
      </c>
    </row>
    <row r="82" spans="1:6" x14ac:dyDescent="0.3">
      <c r="A82" t="s">
        <v>8</v>
      </c>
      <c r="B82" t="s">
        <v>39</v>
      </c>
      <c r="C82" t="s">
        <v>31</v>
      </c>
      <c r="D82" s="4">
        <v>8890</v>
      </c>
      <c r="E82" s="5">
        <v>210</v>
      </c>
      <c r="F82">
        <f>E82*VLOOKUP(C82,products[],2,FALSE)</f>
        <v>1215.9000000000001</v>
      </c>
    </row>
    <row r="83" spans="1:6" x14ac:dyDescent="0.3">
      <c r="A83" t="s">
        <v>2</v>
      </c>
      <c r="B83" t="s">
        <v>38</v>
      </c>
      <c r="C83" t="s">
        <v>13</v>
      </c>
      <c r="D83" s="4">
        <v>56</v>
      </c>
      <c r="E83" s="5">
        <v>51</v>
      </c>
      <c r="F83">
        <f>E83*VLOOKUP(C83,products[],2,FALSE)</f>
        <v>475.83</v>
      </c>
    </row>
    <row r="84" spans="1:6" x14ac:dyDescent="0.3">
      <c r="A84" t="s">
        <v>3</v>
      </c>
      <c r="B84" t="s">
        <v>36</v>
      </c>
      <c r="C84" t="s">
        <v>25</v>
      </c>
      <c r="D84" s="4">
        <v>3339</v>
      </c>
      <c r="E84" s="5">
        <v>39</v>
      </c>
      <c r="F84">
        <f>E84*VLOOKUP(C84,products[],2,FALSE)</f>
        <v>512.85</v>
      </c>
    </row>
    <row r="85" spans="1:6" x14ac:dyDescent="0.3">
      <c r="A85" t="s">
        <v>10</v>
      </c>
      <c r="B85" t="s">
        <v>35</v>
      </c>
      <c r="C85" t="s">
        <v>18</v>
      </c>
      <c r="D85" s="4">
        <v>3808</v>
      </c>
      <c r="E85" s="5">
        <v>279</v>
      </c>
      <c r="F85">
        <f>E85*VLOOKUP(C85,products[],2,FALSE)</f>
        <v>1805.1299999999999</v>
      </c>
    </row>
    <row r="86" spans="1:6" x14ac:dyDescent="0.3">
      <c r="A86" t="s">
        <v>10</v>
      </c>
      <c r="B86" t="s">
        <v>38</v>
      </c>
      <c r="C86" t="s">
        <v>13</v>
      </c>
      <c r="D86" s="4">
        <v>63</v>
      </c>
      <c r="E86" s="5">
        <v>123</v>
      </c>
      <c r="F86">
        <f>E86*VLOOKUP(C86,products[],2,FALSE)</f>
        <v>1147.5899999999999</v>
      </c>
    </row>
    <row r="87" spans="1:6" x14ac:dyDescent="0.3">
      <c r="A87" t="s">
        <v>2</v>
      </c>
      <c r="B87" t="s">
        <v>39</v>
      </c>
      <c r="C87" t="s">
        <v>27</v>
      </c>
      <c r="D87" s="4">
        <v>7812</v>
      </c>
      <c r="E87" s="5">
        <v>81</v>
      </c>
      <c r="F87">
        <f>E87*VLOOKUP(C87,products[],2,FALSE)</f>
        <v>1355.13</v>
      </c>
    </row>
    <row r="88" spans="1:6" x14ac:dyDescent="0.3">
      <c r="A88" t="s">
        <v>40</v>
      </c>
      <c r="B88" t="s">
        <v>37</v>
      </c>
      <c r="C88" t="s">
        <v>19</v>
      </c>
      <c r="D88" s="4">
        <v>7693</v>
      </c>
      <c r="E88" s="5">
        <v>21</v>
      </c>
      <c r="F88">
        <f>E88*VLOOKUP(C88,products[],2,FALSE)</f>
        <v>160.44</v>
      </c>
    </row>
    <row r="89" spans="1:6" x14ac:dyDescent="0.3">
      <c r="A89" t="s">
        <v>3</v>
      </c>
      <c r="B89" t="s">
        <v>36</v>
      </c>
      <c r="C89" t="s">
        <v>28</v>
      </c>
      <c r="D89" s="4">
        <v>973</v>
      </c>
      <c r="E89" s="5">
        <v>162</v>
      </c>
      <c r="F89">
        <f>E89*VLOOKUP(C89,products[],2,FALSE)</f>
        <v>1681.5600000000002</v>
      </c>
    </row>
    <row r="90" spans="1:6" x14ac:dyDescent="0.3">
      <c r="A90" t="s">
        <v>10</v>
      </c>
      <c r="B90" t="s">
        <v>35</v>
      </c>
      <c r="C90" t="s">
        <v>21</v>
      </c>
      <c r="D90" s="4">
        <v>567</v>
      </c>
      <c r="E90" s="5">
        <v>228</v>
      </c>
      <c r="F90">
        <f>E90*VLOOKUP(C90,products[],2,FALSE)</f>
        <v>2052</v>
      </c>
    </row>
    <row r="91" spans="1:6" x14ac:dyDescent="0.3">
      <c r="A91" t="s">
        <v>10</v>
      </c>
      <c r="B91" t="s">
        <v>36</v>
      </c>
      <c r="C91" t="s">
        <v>29</v>
      </c>
      <c r="D91" s="4">
        <v>2471</v>
      </c>
      <c r="E91" s="5">
        <v>342</v>
      </c>
      <c r="F91">
        <f>E91*VLOOKUP(C91,products[],2,FALSE)</f>
        <v>2448.7200000000003</v>
      </c>
    </row>
    <row r="92" spans="1:6" x14ac:dyDescent="0.3">
      <c r="A92" t="s">
        <v>5</v>
      </c>
      <c r="B92" t="s">
        <v>38</v>
      </c>
      <c r="C92" t="s">
        <v>13</v>
      </c>
      <c r="D92" s="4">
        <v>7189</v>
      </c>
      <c r="E92" s="5">
        <v>54</v>
      </c>
      <c r="F92">
        <f>E92*VLOOKUP(C92,products[],2,FALSE)</f>
        <v>503.82</v>
      </c>
    </row>
    <row r="93" spans="1:6" x14ac:dyDescent="0.3">
      <c r="A93" t="s">
        <v>41</v>
      </c>
      <c r="B93" t="s">
        <v>35</v>
      </c>
      <c r="C93" t="s">
        <v>28</v>
      </c>
      <c r="D93" s="4">
        <v>7455</v>
      </c>
      <c r="E93" s="5">
        <v>216</v>
      </c>
      <c r="F93">
        <f>E93*VLOOKUP(C93,products[],2,FALSE)</f>
        <v>2242.0800000000004</v>
      </c>
    </row>
    <row r="94" spans="1:6" x14ac:dyDescent="0.3">
      <c r="A94" t="s">
        <v>3</v>
      </c>
      <c r="B94" t="s">
        <v>34</v>
      </c>
      <c r="C94" t="s">
        <v>26</v>
      </c>
      <c r="D94" s="4">
        <v>3108</v>
      </c>
      <c r="E94" s="5">
        <v>54</v>
      </c>
      <c r="F94">
        <f>E94*VLOOKUP(C94,products[],2,FALSE)</f>
        <v>302.39999999999998</v>
      </c>
    </row>
    <row r="95" spans="1:6" x14ac:dyDescent="0.3">
      <c r="A95" t="s">
        <v>6</v>
      </c>
      <c r="B95" t="s">
        <v>38</v>
      </c>
      <c r="C95" t="s">
        <v>25</v>
      </c>
      <c r="D95" s="4">
        <v>469</v>
      </c>
      <c r="E95" s="5">
        <v>75</v>
      </c>
      <c r="F95">
        <f>E95*VLOOKUP(C95,products[],2,FALSE)</f>
        <v>986.25</v>
      </c>
    </row>
    <row r="96" spans="1:6" x14ac:dyDescent="0.3">
      <c r="A96" t="s">
        <v>9</v>
      </c>
      <c r="B96" t="s">
        <v>37</v>
      </c>
      <c r="C96" t="s">
        <v>23</v>
      </c>
      <c r="D96" s="4">
        <v>2737</v>
      </c>
      <c r="E96" s="5">
        <v>93</v>
      </c>
      <c r="F96">
        <f>E96*VLOOKUP(C96,products[],2,FALSE)</f>
        <v>603.57000000000005</v>
      </c>
    </row>
    <row r="97" spans="1:6" x14ac:dyDescent="0.3">
      <c r="A97" t="s">
        <v>9</v>
      </c>
      <c r="B97" t="s">
        <v>37</v>
      </c>
      <c r="C97" t="s">
        <v>25</v>
      </c>
      <c r="D97" s="4">
        <v>4305</v>
      </c>
      <c r="E97" s="5">
        <v>156</v>
      </c>
      <c r="F97">
        <f>E97*VLOOKUP(C97,products[],2,FALSE)</f>
        <v>2051.4</v>
      </c>
    </row>
    <row r="98" spans="1:6" x14ac:dyDescent="0.3">
      <c r="A98" t="s">
        <v>9</v>
      </c>
      <c r="B98" t="s">
        <v>38</v>
      </c>
      <c r="C98" t="s">
        <v>17</v>
      </c>
      <c r="D98" s="4">
        <v>2408</v>
      </c>
      <c r="E98" s="5">
        <v>9</v>
      </c>
      <c r="F98">
        <f>E98*VLOOKUP(C98,products[],2,FALSE)</f>
        <v>27.99</v>
      </c>
    </row>
    <row r="99" spans="1:6" x14ac:dyDescent="0.3">
      <c r="A99" t="s">
        <v>3</v>
      </c>
      <c r="B99" t="s">
        <v>36</v>
      </c>
      <c r="C99" t="s">
        <v>19</v>
      </c>
      <c r="D99" s="4">
        <v>1281</v>
      </c>
      <c r="E99" s="5">
        <v>18</v>
      </c>
      <c r="F99">
        <f>E99*VLOOKUP(C99,products[],2,FALSE)</f>
        <v>137.51999999999998</v>
      </c>
    </row>
    <row r="100" spans="1:6" x14ac:dyDescent="0.3">
      <c r="A100" t="s">
        <v>40</v>
      </c>
      <c r="B100" t="s">
        <v>35</v>
      </c>
      <c r="C100" t="s">
        <v>32</v>
      </c>
      <c r="D100" s="4">
        <v>12348</v>
      </c>
      <c r="E100" s="5">
        <v>234</v>
      </c>
      <c r="F100">
        <f>E100*VLOOKUP(C100,products[],2,FALSE)</f>
        <v>2024.1000000000001</v>
      </c>
    </row>
    <row r="101" spans="1:6" x14ac:dyDescent="0.3">
      <c r="A101" t="s">
        <v>3</v>
      </c>
      <c r="B101" t="s">
        <v>34</v>
      </c>
      <c r="C101" t="s">
        <v>28</v>
      </c>
      <c r="D101" s="4">
        <v>3689</v>
      </c>
      <c r="E101" s="5">
        <v>312</v>
      </c>
      <c r="F101">
        <f>E101*VLOOKUP(C101,products[],2,FALSE)</f>
        <v>3238.5600000000004</v>
      </c>
    </row>
    <row r="102" spans="1:6" x14ac:dyDescent="0.3">
      <c r="A102" t="s">
        <v>7</v>
      </c>
      <c r="B102" t="s">
        <v>36</v>
      </c>
      <c r="C102" t="s">
        <v>19</v>
      </c>
      <c r="D102" s="4">
        <v>2870</v>
      </c>
      <c r="E102" s="5">
        <v>300</v>
      </c>
      <c r="F102">
        <f>E102*VLOOKUP(C102,products[],2,FALSE)</f>
        <v>2292</v>
      </c>
    </row>
    <row r="103" spans="1:6" x14ac:dyDescent="0.3">
      <c r="A103" t="s">
        <v>2</v>
      </c>
      <c r="B103" t="s">
        <v>36</v>
      </c>
      <c r="C103" t="s">
        <v>27</v>
      </c>
      <c r="D103" s="4">
        <v>798</v>
      </c>
      <c r="E103" s="5">
        <v>519</v>
      </c>
      <c r="F103">
        <f>E103*VLOOKUP(C103,products[],2,FALSE)</f>
        <v>8682.8700000000008</v>
      </c>
    </row>
    <row r="104" spans="1:6" x14ac:dyDescent="0.3">
      <c r="A104" t="s">
        <v>41</v>
      </c>
      <c r="B104" t="s">
        <v>37</v>
      </c>
      <c r="C104" t="s">
        <v>21</v>
      </c>
      <c r="D104" s="4">
        <v>2933</v>
      </c>
      <c r="E104" s="5">
        <v>9</v>
      </c>
      <c r="F104">
        <f>E104*VLOOKUP(C104,products[],2,FALSE)</f>
        <v>81</v>
      </c>
    </row>
    <row r="105" spans="1:6" x14ac:dyDescent="0.3">
      <c r="A105" t="s">
        <v>5</v>
      </c>
      <c r="B105" t="s">
        <v>35</v>
      </c>
      <c r="C105" t="s">
        <v>4</v>
      </c>
      <c r="D105" s="4">
        <v>2744</v>
      </c>
      <c r="E105" s="5">
        <v>9</v>
      </c>
      <c r="F105">
        <f>E105*VLOOKUP(C105,products[],2,FALSE)</f>
        <v>106.92</v>
      </c>
    </row>
    <row r="106" spans="1:6" x14ac:dyDescent="0.3">
      <c r="A106" t="s">
        <v>40</v>
      </c>
      <c r="B106" t="s">
        <v>36</v>
      </c>
      <c r="C106" t="s">
        <v>33</v>
      </c>
      <c r="D106" s="4">
        <v>9772</v>
      </c>
      <c r="E106" s="5">
        <v>90</v>
      </c>
      <c r="F106">
        <f>E106*VLOOKUP(C106,products[],2,FALSE)</f>
        <v>1113.3</v>
      </c>
    </row>
    <row r="107" spans="1:6" x14ac:dyDescent="0.3">
      <c r="A107" t="s">
        <v>7</v>
      </c>
      <c r="B107" t="s">
        <v>34</v>
      </c>
      <c r="C107" t="s">
        <v>25</v>
      </c>
      <c r="D107" s="4">
        <v>1568</v>
      </c>
      <c r="E107" s="5">
        <v>96</v>
      </c>
      <c r="F107">
        <f>E107*VLOOKUP(C107,products[],2,FALSE)</f>
        <v>1262.4000000000001</v>
      </c>
    </row>
    <row r="108" spans="1:6" x14ac:dyDescent="0.3">
      <c r="A108" t="s">
        <v>2</v>
      </c>
      <c r="B108" t="s">
        <v>36</v>
      </c>
      <c r="C108" t="s">
        <v>16</v>
      </c>
      <c r="D108" s="4">
        <v>11417</v>
      </c>
      <c r="E108" s="5">
        <v>21</v>
      </c>
      <c r="F108">
        <f>E108*VLOOKUP(C108,products[],2,FALSE)</f>
        <v>184.58999999999997</v>
      </c>
    </row>
    <row r="109" spans="1:6" x14ac:dyDescent="0.3">
      <c r="A109" t="s">
        <v>40</v>
      </c>
      <c r="B109" t="s">
        <v>34</v>
      </c>
      <c r="C109" t="s">
        <v>26</v>
      </c>
      <c r="D109" s="4">
        <v>6748</v>
      </c>
      <c r="E109" s="5">
        <v>48</v>
      </c>
      <c r="F109">
        <f>E109*VLOOKUP(C109,products[],2,FALSE)</f>
        <v>268.79999999999995</v>
      </c>
    </row>
    <row r="110" spans="1:6" x14ac:dyDescent="0.3">
      <c r="A110" t="s">
        <v>10</v>
      </c>
      <c r="B110" t="s">
        <v>36</v>
      </c>
      <c r="C110" t="s">
        <v>27</v>
      </c>
      <c r="D110" s="4">
        <v>1407</v>
      </c>
      <c r="E110" s="5">
        <v>72</v>
      </c>
      <c r="F110">
        <f>E110*VLOOKUP(C110,products[],2,FALSE)</f>
        <v>1204.56</v>
      </c>
    </row>
    <row r="111" spans="1:6" x14ac:dyDescent="0.3">
      <c r="A111" t="s">
        <v>8</v>
      </c>
      <c r="B111" t="s">
        <v>35</v>
      </c>
      <c r="C111" t="s">
        <v>29</v>
      </c>
      <c r="D111" s="4">
        <v>2023</v>
      </c>
      <c r="E111" s="5">
        <v>168</v>
      </c>
      <c r="F111">
        <f>E111*VLOOKUP(C111,products[],2,FALSE)</f>
        <v>1202.8800000000001</v>
      </c>
    </row>
    <row r="112" spans="1:6" x14ac:dyDescent="0.3">
      <c r="A112" t="s">
        <v>5</v>
      </c>
      <c r="B112" t="s">
        <v>39</v>
      </c>
      <c r="C112" t="s">
        <v>26</v>
      </c>
      <c r="D112" s="4">
        <v>5236</v>
      </c>
      <c r="E112" s="5">
        <v>51</v>
      </c>
      <c r="F112">
        <f>E112*VLOOKUP(C112,products[],2,FALSE)</f>
        <v>285.59999999999997</v>
      </c>
    </row>
    <row r="113" spans="1:6" x14ac:dyDescent="0.3">
      <c r="A113" t="s">
        <v>41</v>
      </c>
      <c r="B113" t="s">
        <v>36</v>
      </c>
      <c r="C113" t="s">
        <v>19</v>
      </c>
      <c r="D113" s="4">
        <v>1925</v>
      </c>
      <c r="E113" s="5">
        <v>192</v>
      </c>
      <c r="F113">
        <f>E113*VLOOKUP(C113,products[],2,FALSE)</f>
        <v>1466.8799999999999</v>
      </c>
    </row>
    <row r="114" spans="1:6" x14ac:dyDescent="0.3">
      <c r="A114" t="s">
        <v>7</v>
      </c>
      <c r="B114" t="s">
        <v>37</v>
      </c>
      <c r="C114" t="s">
        <v>14</v>
      </c>
      <c r="D114" s="4">
        <v>6608</v>
      </c>
      <c r="E114" s="5">
        <v>225</v>
      </c>
      <c r="F114">
        <f>E114*VLOOKUP(C114,products[],2,FALSE)</f>
        <v>2632.5</v>
      </c>
    </row>
    <row r="115" spans="1:6" x14ac:dyDescent="0.3">
      <c r="A115" t="s">
        <v>6</v>
      </c>
      <c r="B115" t="s">
        <v>34</v>
      </c>
      <c r="C115" t="s">
        <v>26</v>
      </c>
      <c r="D115" s="4">
        <v>8008</v>
      </c>
      <c r="E115" s="5">
        <v>456</v>
      </c>
      <c r="F115">
        <f>E115*VLOOKUP(C115,products[],2,FALSE)</f>
        <v>2553.6</v>
      </c>
    </row>
    <row r="116" spans="1:6" x14ac:dyDescent="0.3">
      <c r="A116" t="s">
        <v>10</v>
      </c>
      <c r="B116" t="s">
        <v>34</v>
      </c>
      <c r="C116" t="s">
        <v>25</v>
      </c>
      <c r="D116" s="4">
        <v>1428</v>
      </c>
      <c r="E116" s="5">
        <v>93</v>
      </c>
      <c r="F116">
        <f>E116*VLOOKUP(C116,products[],2,FALSE)</f>
        <v>1222.95</v>
      </c>
    </row>
    <row r="117" spans="1:6" x14ac:dyDescent="0.3">
      <c r="A117" t="s">
        <v>6</v>
      </c>
      <c r="B117" t="s">
        <v>34</v>
      </c>
      <c r="C117" t="s">
        <v>4</v>
      </c>
      <c r="D117" s="4">
        <v>525</v>
      </c>
      <c r="E117" s="5">
        <v>48</v>
      </c>
      <c r="F117">
        <f>E117*VLOOKUP(C117,products[],2,FALSE)</f>
        <v>570.24</v>
      </c>
    </row>
    <row r="118" spans="1:6" x14ac:dyDescent="0.3">
      <c r="A118" t="s">
        <v>6</v>
      </c>
      <c r="B118" t="s">
        <v>37</v>
      </c>
      <c r="C118" t="s">
        <v>18</v>
      </c>
      <c r="D118" s="4">
        <v>1505</v>
      </c>
      <c r="E118" s="5">
        <v>102</v>
      </c>
      <c r="F118">
        <f>E118*VLOOKUP(C118,products[],2,FALSE)</f>
        <v>659.93999999999994</v>
      </c>
    </row>
    <row r="119" spans="1:6" x14ac:dyDescent="0.3">
      <c r="A119" t="s">
        <v>7</v>
      </c>
      <c r="B119" t="s">
        <v>35</v>
      </c>
      <c r="C119" t="s">
        <v>30</v>
      </c>
      <c r="D119" s="4">
        <v>6755</v>
      </c>
      <c r="E119" s="5">
        <v>252</v>
      </c>
      <c r="F119">
        <f>E119*VLOOKUP(C119,products[],2,FALSE)</f>
        <v>3651.48</v>
      </c>
    </row>
    <row r="120" spans="1:6" x14ac:dyDescent="0.3">
      <c r="A120" t="s">
        <v>2</v>
      </c>
      <c r="B120" t="s">
        <v>37</v>
      </c>
      <c r="C120" t="s">
        <v>18</v>
      </c>
      <c r="D120" s="4">
        <v>11571</v>
      </c>
      <c r="E120" s="5">
        <v>138</v>
      </c>
      <c r="F120">
        <f>E120*VLOOKUP(C120,products[],2,FALSE)</f>
        <v>892.86</v>
      </c>
    </row>
    <row r="121" spans="1:6" x14ac:dyDescent="0.3">
      <c r="A121" t="s">
        <v>40</v>
      </c>
      <c r="B121" t="s">
        <v>38</v>
      </c>
      <c r="C121" t="s">
        <v>25</v>
      </c>
      <c r="D121" s="4">
        <v>2541</v>
      </c>
      <c r="E121" s="5">
        <v>90</v>
      </c>
      <c r="F121">
        <f>E121*VLOOKUP(C121,products[],2,FALSE)</f>
        <v>1183.5</v>
      </c>
    </row>
    <row r="122" spans="1:6" x14ac:dyDescent="0.3">
      <c r="A122" t="s">
        <v>41</v>
      </c>
      <c r="B122" t="s">
        <v>37</v>
      </c>
      <c r="C122" t="s">
        <v>30</v>
      </c>
      <c r="D122" s="4">
        <v>1526</v>
      </c>
      <c r="E122" s="5">
        <v>240</v>
      </c>
      <c r="F122">
        <f>E122*VLOOKUP(C122,products[],2,FALSE)</f>
        <v>3477.6</v>
      </c>
    </row>
    <row r="123" spans="1:6" x14ac:dyDescent="0.3">
      <c r="A123" t="s">
        <v>40</v>
      </c>
      <c r="B123" t="s">
        <v>38</v>
      </c>
      <c r="C123" t="s">
        <v>4</v>
      </c>
      <c r="D123" s="4">
        <v>6125</v>
      </c>
      <c r="E123" s="5">
        <v>102</v>
      </c>
      <c r="F123">
        <f>E123*VLOOKUP(C123,products[],2,FALSE)</f>
        <v>1211.76</v>
      </c>
    </row>
    <row r="124" spans="1:6" x14ac:dyDescent="0.3">
      <c r="A124" t="s">
        <v>41</v>
      </c>
      <c r="B124" t="s">
        <v>35</v>
      </c>
      <c r="C124" t="s">
        <v>27</v>
      </c>
      <c r="D124" s="4">
        <v>847</v>
      </c>
      <c r="E124" s="5">
        <v>129</v>
      </c>
      <c r="F124">
        <f>E124*VLOOKUP(C124,products[],2,FALSE)</f>
        <v>2158.17</v>
      </c>
    </row>
    <row r="125" spans="1:6" x14ac:dyDescent="0.3">
      <c r="A125" t="s">
        <v>8</v>
      </c>
      <c r="B125" t="s">
        <v>35</v>
      </c>
      <c r="C125" t="s">
        <v>27</v>
      </c>
      <c r="D125" s="4">
        <v>4753</v>
      </c>
      <c r="E125" s="5">
        <v>300</v>
      </c>
      <c r="F125">
        <f>E125*VLOOKUP(C125,products[],2,FALSE)</f>
        <v>5019</v>
      </c>
    </row>
    <row r="126" spans="1:6" x14ac:dyDescent="0.3">
      <c r="A126" t="s">
        <v>6</v>
      </c>
      <c r="B126" t="s">
        <v>38</v>
      </c>
      <c r="C126" t="s">
        <v>33</v>
      </c>
      <c r="D126" s="4">
        <v>959</v>
      </c>
      <c r="E126" s="5">
        <v>135</v>
      </c>
      <c r="F126">
        <f>E126*VLOOKUP(C126,products[],2,FALSE)</f>
        <v>1669.9499999999998</v>
      </c>
    </row>
    <row r="127" spans="1:6" x14ac:dyDescent="0.3">
      <c r="A127" t="s">
        <v>7</v>
      </c>
      <c r="B127" t="s">
        <v>35</v>
      </c>
      <c r="C127" t="s">
        <v>24</v>
      </c>
      <c r="D127" s="4">
        <v>2793</v>
      </c>
      <c r="E127" s="5">
        <v>114</v>
      </c>
      <c r="F127">
        <f>E127*VLOOKUP(C127,products[],2,FALSE)</f>
        <v>566.57999999999993</v>
      </c>
    </row>
    <row r="128" spans="1:6" x14ac:dyDescent="0.3">
      <c r="A128" t="s">
        <v>7</v>
      </c>
      <c r="B128" t="s">
        <v>35</v>
      </c>
      <c r="C128" t="s">
        <v>14</v>
      </c>
      <c r="D128" s="4">
        <v>4606</v>
      </c>
      <c r="E128" s="5">
        <v>63</v>
      </c>
      <c r="F128">
        <f>E128*VLOOKUP(C128,products[],2,FALSE)</f>
        <v>737.09999999999991</v>
      </c>
    </row>
    <row r="129" spans="1:6" x14ac:dyDescent="0.3">
      <c r="A129" t="s">
        <v>7</v>
      </c>
      <c r="B129" t="s">
        <v>36</v>
      </c>
      <c r="C129" t="s">
        <v>29</v>
      </c>
      <c r="D129" s="4">
        <v>5551</v>
      </c>
      <c r="E129" s="5">
        <v>252</v>
      </c>
      <c r="F129">
        <f>E129*VLOOKUP(C129,products[],2,FALSE)</f>
        <v>1804.32</v>
      </c>
    </row>
    <row r="130" spans="1:6" x14ac:dyDescent="0.3">
      <c r="A130" t="s">
        <v>10</v>
      </c>
      <c r="B130" t="s">
        <v>36</v>
      </c>
      <c r="C130" t="s">
        <v>32</v>
      </c>
      <c r="D130" s="4">
        <v>6657</v>
      </c>
      <c r="E130" s="5">
        <v>303</v>
      </c>
      <c r="F130">
        <f>E130*VLOOKUP(C130,products[],2,FALSE)</f>
        <v>2620.9500000000003</v>
      </c>
    </row>
    <row r="131" spans="1:6" x14ac:dyDescent="0.3">
      <c r="A131" t="s">
        <v>7</v>
      </c>
      <c r="B131" t="s">
        <v>39</v>
      </c>
      <c r="C131" t="s">
        <v>17</v>
      </c>
      <c r="D131" s="4">
        <v>4438</v>
      </c>
      <c r="E131" s="5">
        <v>246</v>
      </c>
      <c r="F131">
        <f>E131*VLOOKUP(C131,products[],2,FALSE)</f>
        <v>765.06</v>
      </c>
    </row>
    <row r="132" spans="1:6" x14ac:dyDescent="0.3">
      <c r="A132" t="s">
        <v>8</v>
      </c>
      <c r="B132" t="s">
        <v>38</v>
      </c>
      <c r="C132" t="s">
        <v>22</v>
      </c>
      <c r="D132" s="4">
        <v>168</v>
      </c>
      <c r="E132" s="5">
        <v>84</v>
      </c>
      <c r="F132">
        <f>E132*VLOOKUP(C132,products[],2,FALSE)</f>
        <v>820.68</v>
      </c>
    </row>
    <row r="133" spans="1:6" x14ac:dyDescent="0.3">
      <c r="A133" t="s">
        <v>7</v>
      </c>
      <c r="B133" t="s">
        <v>34</v>
      </c>
      <c r="C133" t="s">
        <v>17</v>
      </c>
      <c r="D133" s="4">
        <v>7777</v>
      </c>
      <c r="E133" s="5">
        <v>39</v>
      </c>
      <c r="F133">
        <f>E133*VLOOKUP(C133,products[],2,FALSE)</f>
        <v>121.28999999999999</v>
      </c>
    </row>
    <row r="134" spans="1:6" x14ac:dyDescent="0.3">
      <c r="A134" t="s">
        <v>5</v>
      </c>
      <c r="B134" t="s">
        <v>36</v>
      </c>
      <c r="C134" t="s">
        <v>17</v>
      </c>
      <c r="D134" s="4">
        <v>3339</v>
      </c>
      <c r="E134" s="5">
        <v>348</v>
      </c>
      <c r="F134">
        <f>E134*VLOOKUP(C134,products[],2,FALSE)</f>
        <v>1082.28</v>
      </c>
    </row>
    <row r="135" spans="1:6" x14ac:dyDescent="0.3">
      <c r="A135" t="s">
        <v>7</v>
      </c>
      <c r="B135" t="s">
        <v>37</v>
      </c>
      <c r="C135" t="s">
        <v>33</v>
      </c>
      <c r="D135" s="4">
        <v>6391</v>
      </c>
      <c r="E135" s="5">
        <v>48</v>
      </c>
      <c r="F135">
        <f>E135*VLOOKUP(C135,products[],2,FALSE)</f>
        <v>593.76</v>
      </c>
    </row>
    <row r="136" spans="1:6" x14ac:dyDescent="0.3">
      <c r="A136" t="s">
        <v>5</v>
      </c>
      <c r="B136" t="s">
        <v>37</v>
      </c>
      <c r="C136" t="s">
        <v>22</v>
      </c>
      <c r="D136" s="4">
        <v>518</v>
      </c>
      <c r="E136" s="5">
        <v>75</v>
      </c>
      <c r="F136">
        <f>E136*VLOOKUP(C136,products[],2,FALSE)</f>
        <v>732.75</v>
      </c>
    </row>
    <row r="137" spans="1:6" x14ac:dyDescent="0.3">
      <c r="A137" t="s">
        <v>7</v>
      </c>
      <c r="B137" t="s">
        <v>38</v>
      </c>
      <c r="C137" t="s">
        <v>28</v>
      </c>
      <c r="D137" s="4">
        <v>5677</v>
      </c>
      <c r="E137" s="5">
        <v>258</v>
      </c>
      <c r="F137">
        <f>E137*VLOOKUP(C137,products[],2,FALSE)</f>
        <v>2678.0400000000004</v>
      </c>
    </row>
    <row r="138" spans="1:6" x14ac:dyDescent="0.3">
      <c r="A138" t="s">
        <v>6</v>
      </c>
      <c r="B138" t="s">
        <v>39</v>
      </c>
      <c r="C138" t="s">
        <v>17</v>
      </c>
      <c r="D138" s="4">
        <v>6048</v>
      </c>
      <c r="E138" s="5">
        <v>27</v>
      </c>
      <c r="F138">
        <f>E138*VLOOKUP(C138,products[],2,FALSE)</f>
        <v>83.97</v>
      </c>
    </row>
    <row r="139" spans="1:6" x14ac:dyDescent="0.3">
      <c r="A139" t="s">
        <v>8</v>
      </c>
      <c r="B139" t="s">
        <v>38</v>
      </c>
      <c r="C139" t="s">
        <v>32</v>
      </c>
      <c r="D139" s="4">
        <v>3752</v>
      </c>
      <c r="E139" s="5">
        <v>213</v>
      </c>
      <c r="F139">
        <f>E139*VLOOKUP(C139,products[],2,FALSE)</f>
        <v>1842.45</v>
      </c>
    </row>
    <row r="140" spans="1:6" x14ac:dyDescent="0.3">
      <c r="A140" t="s">
        <v>5</v>
      </c>
      <c r="B140" t="s">
        <v>35</v>
      </c>
      <c r="C140" t="s">
        <v>29</v>
      </c>
      <c r="D140" s="4">
        <v>4480</v>
      </c>
      <c r="E140" s="5">
        <v>357</v>
      </c>
      <c r="F140">
        <f>E140*VLOOKUP(C140,products[],2,FALSE)</f>
        <v>2556.12</v>
      </c>
    </row>
    <row r="141" spans="1:6" x14ac:dyDescent="0.3">
      <c r="A141" t="s">
        <v>9</v>
      </c>
      <c r="B141" t="s">
        <v>37</v>
      </c>
      <c r="C141" t="s">
        <v>4</v>
      </c>
      <c r="D141" s="4">
        <v>259</v>
      </c>
      <c r="E141" s="5">
        <v>207</v>
      </c>
      <c r="F141">
        <f>E141*VLOOKUP(C141,products[],2,FALSE)</f>
        <v>2459.1600000000003</v>
      </c>
    </row>
    <row r="142" spans="1:6" x14ac:dyDescent="0.3">
      <c r="A142" t="s">
        <v>8</v>
      </c>
      <c r="B142" t="s">
        <v>37</v>
      </c>
      <c r="C142" t="s">
        <v>30</v>
      </c>
      <c r="D142" s="4">
        <v>42</v>
      </c>
      <c r="E142" s="5">
        <v>150</v>
      </c>
      <c r="F142">
        <f>E142*VLOOKUP(C142,products[],2,FALSE)</f>
        <v>2173.5</v>
      </c>
    </row>
    <row r="143" spans="1:6" x14ac:dyDescent="0.3">
      <c r="A143" t="s">
        <v>41</v>
      </c>
      <c r="B143" t="s">
        <v>36</v>
      </c>
      <c r="C143" t="s">
        <v>26</v>
      </c>
      <c r="D143" s="4">
        <v>98</v>
      </c>
      <c r="E143" s="5">
        <v>204</v>
      </c>
      <c r="F143">
        <f>E143*VLOOKUP(C143,products[],2,FALSE)</f>
        <v>1142.3999999999999</v>
      </c>
    </row>
    <row r="144" spans="1:6" x14ac:dyDescent="0.3">
      <c r="A144" t="s">
        <v>7</v>
      </c>
      <c r="B144" t="s">
        <v>35</v>
      </c>
      <c r="C144" t="s">
        <v>27</v>
      </c>
      <c r="D144" s="4">
        <v>2478</v>
      </c>
      <c r="E144" s="5">
        <v>21</v>
      </c>
      <c r="F144">
        <f>E144*VLOOKUP(C144,products[],2,FALSE)</f>
        <v>351.33</v>
      </c>
    </row>
    <row r="145" spans="1:6" x14ac:dyDescent="0.3">
      <c r="A145" t="s">
        <v>41</v>
      </c>
      <c r="B145" t="s">
        <v>34</v>
      </c>
      <c r="C145" t="s">
        <v>33</v>
      </c>
      <c r="D145" s="4">
        <v>7847</v>
      </c>
      <c r="E145" s="5">
        <v>174</v>
      </c>
      <c r="F145">
        <f>E145*VLOOKUP(C145,products[],2,FALSE)</f>
        <v>2152.3799999999997</v>
      </c>
    </row>
    <row r="146" spans="1:6" x14ac:dyDescent="0.3">
      <c r="A146" t="s">
        <v>2</v>
      </c>
      <c r="B146" t="s">
        <v>37</v>
      </c>
      <c r="C146" t="s">
        <v>17</v>
      </c>
      <c r="D146" s="4">
        <v>9926</v>
      </c>
      <c r="E146" s="5">
        <v>201</v>
      </c>
      <c r="F146">
        <f>E146*VLOOKUP(C146,products[],2,FALSE)</f>
        <v>625.11</v>
      </c>
    </row>
    <row r="147" spans="1:6" x14ac:dyDescent="0.3">
      <c r="A147" t="s">
        <v>8</v>
      </c>
      <c r="B147" t="s">
        <v>38</v>
      </c>
      <c r="C147" t="s">
        <v>13</v>
      </c>
      <c r="D147" s="4">
        <v>819</v>
      </c>
      <c r="E147" s="5">
        <v>510</v>
      </c>
      <c r="F147">
        <f>E147*VLOOKUP(C147,products[],2,FALSE)</f>
        <v>4758.3</v>
      </c>
    </row>
    <row r="148" spans="1:6" x14ac:dyDescent="0.3">
      <c r="A148" t="s">
        <v>6</v>
      </c>
      <c r="B148" t="s">
        <v>39</v>
      </c>
      <c r="C148" t="s">
        <v>29</v>
      </c>
      <c r="D148" s="4">
        <v>3052</v>
      </c>
      <c r="E148" s="5">
        <v>378</v>
      </c>
      <c r="F148">
        <f>E148*VLOOKUP(C148,products[],2,FALSE)</f>
        <v>2706.48</v>
      </c>
    </row>
    <row r="149" spans="1:6" x14ac:dyDescent="0.3">
      <c r="A149" t="s">
        <v>9</v>
      </c>
      <c r="B149" t="s">
        <v>34</v>
      </c>
      <c r="C149" t="s">
        <v>21</v>
      </c>
      <c r="D149" s="4">
        <v>6832</v>
      </c>
      <c r="E149" s="5">
        <v>27</v>
      </c>
      <c r="F149">
        <f>E149*VLOOKUP(C149,products[],2,FALSE)</f>
        <v>243</v>
      </c>
    </row>
    <row r="150" spans="1:6" x14ac:dyDescent="0.3">
      <c r="A150" t="s">
        <v>2</v>
      </c>
      <c r="B150" t="s">
        <v>39</v>
      </c>
      <c r="C150" t="s">
        <v>16</v>
      </c>
      <c r="D150" s="4">
        <v>2016</v>
      </c>
      <c r="E150" s="5">
        <v>117</v>
      </c>
      <c r="F150">
        <f>E150*VLOOKUP(C150,products[],2,FALSE)</f>
        <v>1028.4299999999998</v>
      </c>
    </row>
    <row r="151" spans="1:6" x14ac:dyDescent="0.3">
      <c r="A151" t="s">
        <v>6</v>
      </c>
      <c r="B151" t="s">
        <v>38</v>
      </c>
      <c r="C151" t="s">
        <v>21</v>
      </c>
      <c r="D151" s="4">
        <v>7322</v>
      </c>
      <c r="E151" s="5">
        <v>36</v>
      </c>
      <c r="F151">
        <f>E151*VLOOKUP(C151,products[],2,FALSE)</f>
        <v>324</v>
      </c>
    </row>
    <row r="152" spans="1:6" x14ac:dyDescent="0.3">
      <c r="A152" t="s">
        <v>8</v>
      </c>
      <c r="B152" t="s">
        <v>35</v>
      </c>
      <c r="C152" t="s">
        <v>33</v>
      </c>
      <c r="D152" s="4">
        <v>357</v>
      </c>
      <c r="E152" s="5">
        <v>126</v>
      </c>
      <c r="F152">
        <f>E152*VLOOKUP(C152,products[],2,FALSE)</f>
        <v>1558.62</v>
      </c>
    </row>
    <row r="153" spans="1:6" x14ac:dyDescent="0.3">
      <c r="A153" t="s">
        <v>9</v>
      </c>
      <c r="B153" t="s">
        <v>39</v>
      </c>
      <c r="C153" t="s">
        <v>25</v>
      </c>
      <c r="D153" s="4">
        <v>3192</v>
      </c>
      <c r="E153" s="5">
        <v>72</v>
      </c>
      <c r="F153">
        <f>E153*VLOOKUP(C153,products[],2,FALSE)</f>
        <v>946.80000000000007</v>
      </c>
    </row>
    <row r="154" spans="1:6" x14ac:dyDescent="0.3">
      <c r="A154" t="s">
        <v>7</v>
      </c>
      <c r="B154" t="s">
        <v>36</v>
      </c>
      <c r="C154" t="s">
        <v>22</v>
      </c>
      <c r="D154" s="4">
        <v>8435</v>
      </c>
      <c r="E154" s="5">
        <v>42</v>
      </c>
      <c r="F154">
        <f>E154*VLOOKUP(C154,products[],2,FALSE)</f>
        <v>410.34</v>
      </c>
    </row>
    <row r="155" spans="1:6" x14ac:dyDescent="0.3">
      <c r="A155" t="s">
        <v>40</v>
      </c>
      <c r="B155" t="s">
        <v>39</v>
      </c>
      <c r="C155" t="s">
        <v>29</v>
      </c>
      <c r="D155" s="4">
        <v>0</v>
      </c>
      <c r="E155" s="5">
        <v>135</v>
      </c>
      <c r="F155">
        <f>E155*VLOOKUP(C155,products[],2,FALSE)</f>
        <v>966.6</v>
      </c>
    </row>
    <row r="156" spans="1:6" x14ac:dyDescent="0.3">
      <c r="A156" t="s">
        <v>7</v>
      </c>
      <c r="B156" t="s">
        <v>34</v>
      </c>
      <c r="C156" t="s">
        <v>24</v>
      </c>
      <c r="D156" s="4">
        <v>8862</v>
      </c>
      <c r="E156" s="5">
        <v>189</v>
      </c>
      <c r="F156">
        <f>E156*VLOOKUP(C156,products[],2,FALSE)</f>
        <v>939.32999999999993</v>
      </c>
    </row>
    <row r="157" spans="1:6" x14ac:dyDescent="0.3">
      <c r="A157" t="s">
        <v>6</v>
      </c>
      <c r="B157" t="s">
        <v>37</v>
      </c>
      <c r="C157" t="s">
        <v>28</v>
      </c>
      <c r="D157" s="4">
        <v>3556</v>
      </c>
      <c r="E157" s="5">
        <v>459</v>
      </c>
      <c r="F157">
        <f>E157*VLOOKUP(C157,products[],2,FALSE)</f>
        <v>4764.42</v>
      </c>
    </row>
    <row r="158" spans="1:6" x14ac:dyDescent="0.3">
      <c r="A158" t="s">
        <v>5</v>
      </c>
      <c r="B158" t="s">
        <v>34</v>
      </c>
      <c r="C158" t="s">
        <v>15</v>
      </c>
      <c r="D158" s="4">
        <v>7280</v>
      </c>
      <c r="E158" s="5">
        <v>201</v>
      </c>
      <c r="F158">
        <f>E158*VLOOKUP(C158,products[],2,FALSE)</f>
        <v>2357.73</v>
      </c>
    </row>
    <row r="159" spans="1:6" x14ac:dyDescent="0.3">
      <c r="A159" t="s">
        <v>6</v>
      </c>
      <c r="B159" t="s">
        <v>34</v>
      </c>
      <c r="C159" t="s">
        <v>30</v>
      </c>
      <c r="D159" s="4">
        <v>3402</v>
      </c>
      <c r="E159" s="5">
        <v>366</v>
      </c>
      <c r="F159">
        <f>E159*VLOOKUP(C159,products[],2,FALSE)</f>
        <v>5303.34</v>
      </c>
    </row>
    <row r="160" spans="1:6" x14ac:dyDescent="0.3">
      <c r="A160" t="s">
        <v>3</v>
      </c>
      <c r="B160" t="s">
        <v>37</v>
      </c>
      <c r="C160" t="s">
        <v>29</v>
      </c>
      <c r="D160" s="4">
        <v>4592</v>
      </c>
      <c r="E160" s="5">
        <v>324</v>
      </c>
      <c r="F160">
        <f>E160*VLOOKUP(C160,products[],2,FALSE)</f>
        <v>2319.84</v>
      </c>
    </row>
    <row r="161" spans="1:6" x14ac:dyDescent="0.3">
      <c r="A161" t="s">
        <v>9</v>
      </c>
      <c r="B161" t="s">
        <v>35</v>
      </c>
      <c r="C161" t="s">
        <v>15</v>
      </c>
      <c r="D161" s="4">
        <v>7833</v>
      </c>
      <c r="E161" s="5">
        <v>243</v>
      </c>
      <c r="F161">
        <f>E161*VLOOKUP(C161,products[],2,FALSE)</f>
        <v>2850.3900000000003</v>
      </c>
    </row>
    <row r="162" spans="1:6" x14ac:dyDescent="0.3">
      <c r="A162" t="s">
        <v>2</v>
      </c>
      <c r="B162" t="s">
        <v>39</v>
      </c>
      <c r="C162" t="s">
        <v>21</v>
      </c>
      <c r="D162" s="4">
        <v>7651</v>
      </c>
      <c r="E162" s="5">
        <v>213</v>
      </c>
      <c r="F162">
        <f>E162*VLOOKUP(C162,products[],2,FALSE)</f>
        <v>1917</v>
      </c>
    </row>
    <row r="163" spans="1:6" x14ac:dyDescent="0.3">
      <c r="A163" t="s">
        <v>40</v>
      </c>
      <c r="B163" t="s">
        <v>35</v>
      </c>
      <c r="C163" t="s">
        <v>30</v>
      </c>
      <c r="D163" s="4">
        <v>2275</v>
      </c>
      <c r="E163" s="5">
        <v>447</v>
      </c>
      <c r="F163">
        <f>E163*VLOOKUP(C163,products[],2,FALSE)</f>
        <v>6477.03</v>
      </c>
    </row>
    <row r="164" spans="1:6" x14ac:dyDescent="0.3">
      <c r="A164" t="s">
        <v>40</v>
      </c>
      <c r="B164" t="s">
        <v>38</v>
      </c>
      <c r="C164" t="s">
        <v>13</v>
      </c>
      <c r="D164" s="4">
        <v>5670</v>
      </c>
      <c r="E164" s="5">
        <v>297</v>
      </c>
      <c r="F164">
        <f>E164*VLOOKUP(C164,products[],2,FALSE)</f>
        <v>2771.01</v>
      </c>
    </row>
    <row r="165" spans="1:6" x14ac:dyDescent="0.3">
      <c r="A165" t="s">
        <v>7</v>
      </c>
      <c r="B165" t="s">
        <v>35</v>
      </c>
      <c r="C165" t="s">
        <v>16</v>
      </c>
      <c r="D165" s="4">
        <v>2135</v>
      </c>
      <c r="E165" s="5">
        <v>27</v>
      </c>
      <c r="F165">
        <f>E165*VLOOKUP(C165,products[],2,FALSE)</f>
        <v>237.32999999999998</v>
      </c>
    </row>
    <row r="166" spans="1:6" x14ac:dyDescent="0.3">
      <c r="A166" t="s">
        <v>40</v>
      </c>
      <c r="B166" t="s">
        <v>34</v>
      </c>
      <c r="C166" t="s">
        <v>23</v>
      </c>
      <c r="D166" s="4">
        <v>2779</v>
      </c>
      <c r="E166" s="5">
        <v>75</v>
      </c>
      <c r="F166">
        <f>E166*VLOOKUP(C166,products[],2,FALSE)</f>
        <v>486.75</v>
      </c>
    </row>
    <row r="167" spans="1:6" x14ac:dyDescent="0.3">
      <c r="A167" t="s">
        <v>10</v>
      </c>
      <c r="B167" t="s">
        <v>39</v>
      </c>
      <c r="C167" t="s">
        <v>33</v>
      </c>
      <c r="D167" s="4">
        <v>12950</v>
      </c>
      <c r="E167" s="5">
        <v>30</v>
      </c>
      <c r="F167">
        <f>E167*VLOOKUP(C167,products[],2,FALSE)</f>
        <v>371.09999999999997</v>
      </c>
    </row>
    <row r="168" spans="1:6" x14ac:dyDescent="0.3">
      <c r="A168" t="s">
        <v>7</v>
      </c>
      <c r="B168" t="s">
        <v>36</v>
      </c>
      <c r="C168" t="s">
        <v>18</v>
      </c>
      <c r="D168" s="4">
        <v>2646</v>
      </c>
      <c r="E168" s="5">
        <v>177</v>
      </c>
      <c r="F168">
        <f>E168*VLOOKUP(C168,products[],2,FALSE)</f>
        <v>1145.19</v>
      </c>
    </row>
    <row r="169" spans="1:6" x14ac:dyDescent="0.3">
      <c r="A169" t="s">
        <v>40</v>
      </c>
      <c r="B169" t="s">
        <v>34</v>
      </c>
      <c r="C169" t="s">
        <v>33</v>
      </c>
      <c r="D169" s="4">
        <v>3794</v>
      </c>
      <c r="E169" s="5">
        <v>159</v>
      </c>
      <c r="F169">
        <f>E169*VLOOKUP(C169,products[],2,FALSE)</f>
        <v>1966.83</v>
      </c>
    </row>
    <row r="170" spans="1:6" x14ac:dyDescent="0.3">
      <c r="A170" t="s">
        <v>3</v>
      </c>
      <c r="B170" t="s">
        <v>35</v>
      </c>
      <c r="C170" t="s">
        <v>33</v>
      </c>
      <c r="D170" s="4">
        <v>819</v>
      </c>
      <c r="E170" s="5">
        <v>306</v>
      </c>
      <c r="F170">
        <f>E170*VLOOKUP(C170,products[],2,FALSE)</f>
        <v>3785.22</v>
      </c>
    </row>
    <row r="171" spans="1:6" x14ac:dyDescent="0.3">
      <c r="A171" t="s">
        <v>3</v>
      </c>
      <c r="B171" t="s">
        <v>34</v>
      </c>
      <c r="C171" t="s">
        <v>20</v>
      </c>
      <c r="D171" s="4">
        <v>2583</v>
      </c>
      <c r="E171" s="5">
        <v>18</v>
      </c>
      <c r="F171">
        <f>E171*VLOOKUP(C171,products[],2,FALSE)</f>
        <v>191.16</v>
      </c>
    </row>
    <row r="172" spans="1:6" x14ac:dyDescent="0.3">
      <c r="A172" t="s">
        <v>7</v>
      </c>
      <c r="B172" t="s">
        <v>35</v>
      </c>
      <c r="C172" t="s">
        <v>19</v>
      </c>
      <c r="D172" s="4">
        <v>4585</v>
      </c>
      <c r="E172" s="5">
        <v>240</v>
      </c>
      <c r="F172">
        <f>E172*VLOOKUP(C172,products[],2,FALSE)</f>
        <v>1833.6</v>
      </c>
    </row>
    <row r="173" spans="1:6" x14ac:dyDescent="0.3">
      <c r="A173" t="s">
        <v>5</v>
      </c>
      <c r="B173" t="s">
        <v>34</v>
      </c>
      <c r="C173" t="s">
        <v>33</v>
      </c>
      <c r="D173" s="4">
        <v>1652</v>
      </c>
      <c r="E173" s="5">
        <v>93</v>
      </c>
      <c r="F173">
        <f>E173*VLOOKUP(C173,products[],2,FALSE)</f>
        <v>1150.4099999999999</v>
      </c>
    </row>
    <row r="174" spans="1:6" x14ac:dyDescent="0.3">
      <c r="A174" t="s">
        <v>10</v>
      </c>
      <c r="B174" t="s">
        <v>34</v>
      </c>
      <c r="C174" t="s">
        <v>26</v>
      </c>
      <c r="D174" s="4">
        <v>4991</v>
      </c>
      <c r="E174" s="5">
        <v>9</v>
      </c>
      <c r="F174">
        <f>E174*VLOOKUP(C174,products[],2,FALSE)</f>
        <v>50.4</v>
      </c>
    </row>
    <row r="175" spans="1:6" x14ac:dyDescent="0.3">
      <c r="A175" t="s">
        <v>8</v>
      </c>
      <c r="B175" t="s">
        <v>34</v>
      </c>
      <c r="C175" t="s">
        <v>16</v>
      </c>
      <c r="D175" s="4">
        <v>2009</v>
      </c>
      <c r="E175" s="5">
        <v>219</v>
      </c>
      <c r="F175">
        <f>E175*VLOOKUP(C175,products[],2,FALSE)</f>
        <v>1925.0099999999998</v>
      </c>
    </row>
    <row r="176" spans="1:6" x14ac:dyDescent="0.3">
      <c r="A176" t="s">
        <v>2</v>
      </c>
      <c r="B176" t="s">
        <v>39</v>
      </c>
      <c r="C176" t="s">
        <v>22</v>
      </c>
      <c r="D176" s="4">
        <v>1568</v>
      </c>
      <c r="E176" s="5">
        <v>141</v>
      </c>
      <c r="F176">
        <f>E176*VLOOKUP(C176,products[],2,FALSE)</f>
        <v>1377.57</v>
      </c>
    </row>
    <row r="177" spans="1:6" x14ac:dyDescent="0.3">
      <c r="A177" t="s">
        <v>41</v>
      </c>
      <c r="B177" t="s">
        <v>37</v>
      </c>
      <c r="C177" t="s">
        <v>20</v>
      </c>
      <c r="D177" s="4">
        <v>3388</v>
      </c>
      <c r="E177" s="5">
        <v>123</v>
      </c>
      <c r="F177">
        <f>E177*VLOOKUP(C177,products[],2,FALSE)</f>
        <v>1306.26</v>
      </c>
    </row>
    <row r="178" spans="1:6" x14ac:dyDescent="0.3">
      <c r="A178" t="s">
        <v>40</v>
      </c>
      <c r="B178" t="s">
        <v>38</v>
      </c>
      <c r="C178" t="s">
        <v>24</v>
      </c>
      <c r="D178" s="4">
        <v>623</v>
      </c>
      <c r="E178" s="5">
        <v>51</v>
      </c>
      <c r="F178">
        <f>E178*VLOOKUP(C178,products[],2,FALSE)</f>
        <v>253.47</v>
      </c>
    </row>
    <row r="179" spans="1:6" x14ac:dyDescent="0.3">
      <c r="A179" t="s">
        <v>6</v>
      </c>
      <c r="B179" t="s">
        <v>36</v>
      </c>
      <c r="C179" t="s">
        <v>4</v>
      </c>
      <c r="D179" s="4">
        <v>10073</v>
      </c>
      <c r="E179" s="5">
        <v>120</v>
      </c>
      <c r="F179">
        <f>E179*VLOOKUP(C179,products[],2,FALSE)</f>
        <v>1425.6000000000001</v>
      </c>
    </row>
    <row r="180" spans="1:6" x14ac:dyDescent="0.3">
      <c r="A180" t="s">
        <v>8</v>
      </c>
      <c r="B180" t="s">
        <v>39</v>
      </c>
      <c r="C180" t="s">
        <v>26</v>
      </c>
      <c r="D180" s="4">
        <v>1561</v>
      </c>
      <c r="E180" s="5">
        <v>27</v>
      </c>
      <c r="F180">
        <f>E180*VLOOKUP(C180,products[],2,FALSE)</f>
        <v>151.19999999999999</v>
      </c>
    </row>
    <row r="181" spans="1:6" x14ac:dyDescent="0.3">
      <c r="A181" t="s">
        <v>9</v>
      </c>
      <c r="B181" t="s">
        <v>36</v>
      </c>
      <c r="C181" t="s">
        <v>27</v>
      </c>
      <c r="D181" s="4">
        <v>11522</v>
      </c>
      <c r="E181" s="5">
        <v>204</v>
      </c>
      <c r="F181">
        <f>E181*VLOOKUP(C181,products[],2,FALSE)</f>
        <v>3412.92</v>
      </c>
    </row>
    <row r="182" spans="1:6" x14ac:dyDescent="0.3">
      <c r="A182" t="s">
        <v>6</v>
      </c>
      <c r="B182" t="s">
        <v>38</v>
      </c>
      <c r="C182" t="s">
        <v>13</v>
      </c>
      <c r="D182" s="4">
        <v>2317</v>
      </c>
      <c r="E182" s="5">
        <v>123</v>
      </c>
      <c r="F182">
        <f>E182*VLOOKUP(C182,products[],2,FALSE)</f>
        <v>1147.5899999999999</v>
      </c>
    </row>
    <row r="183" spans="1:6" x14ac:dyDescent="0.3">
      <c r="A183" t="s">
        <v>10</v>
      </c>
      <c r="B183" t="s">
        <v>37</v>
      </c>
      <c r="C183" t="s">
        <v>28</v>
      </c>
      <c r="D183" s="4">
        <v>3059</v>
      </c>
      <c r="E183" s="5">
        <v>27</v>
      </c>
      <c r="F183">
        <f>E183*VLOOKUP(C183,products[],2,FALSE)</f>
        <v>280.26000000000005</v>
      </c>
    </row>
    <row r="184" spans="1:6" x14ac:dyDescent="0.3">
      <c r="A184" t="s">
        <v>41</v>
      </c>
      <c r="B184" t="s">
        <v>37</v>
      </c>
      <c r="C184" t="s">
        <v>26</v>
      </c>
      <c r="D184" s="4">
        <v>2324</v>
      </c>
      <c r="E184" s="5">
        <v>177</v>
      </c>
      <c r="F184">
        <f>E184*VLOOKUP(C184,products[],2,FALSE)</f>
        <v>991.19999999999993</v>
      </c>
    </row>
    <row r="185" spans="1:6" x14ac:dyDescent="0.3">
      <c r="A185" t="s">
        <v>3</v>
      </c>
      <c r="B185" t="s">
        <v>39</v>
      </c>
      <c r="C185" t="s">
        <v>26</v>
      </c>
      <c r="D185" s="4">
        <v>4956</v>
      </c>
      <c r="E185" s="5">
        <v>171</v>
      </c>
      <c r="F185">
        <f>E185*VLOOKUP(C185,products[],2,FALSE)</f>
        <v>957.59999999999991</v>
      </c>
    </row>
    <row r="186" spans="1:6" x14ac:dyDescent="0.3">
      <c r="A186" t="s">
        <v>10</v>
      </c>
      <c r="B186" t="s">
        <v>34</v>
      </c>
      <c r="C186" t="s">
        <v>19</v>
      </c>
      <c r="D186" s="4">
        <v>5355</v>
      </c>
      <c r="E186" s="5">
        <v>204</v>
      </c>
      <c r="F186">
        <f>E186*VLOOKUP(C186,products[],2,FALSE)</f>
        <v>1558.56</v>
      </c>
    </row>
    <row r="187" spans="1:6" x14ac:dyDescent="0.3">
      <c r="A187" t="s">
        <v>3</v>
      </c>
      <c r="B187" t="s">
        <v>34</v>
      </c>
      <c r="C187" t="s">
        <v>14</v>
      </c>
      <c r="D187" s="4">
        <v>7259</v>
      </c>
      <c r="E187" s="5">
        <v>276</v>
      </c>
      <c r="F187">
        <f>E187*VLOOKUP(C187,products[],2,FALSE)</f>
        <v>3229.2</v>
      </c>
    </row>
    <row r="188" spans="1:6" x14ac:dyDescent="0.3">
      <c r="A188" t="s">
        <v>8</v>
      </c>
      <c r="B188" t="s">
        <v>37</v>
      </c>
      <c r="C188" t="s">
        <v>26</v>
      </c>
      <c r="D188" s="4">
        <v>6279</v>
      </c>
      <c r="E188" s="5">
        <v>45</v>
      </c>
      <c r="F188">
        <f>E188*VLOOKUP(C188,products[],2,FALSE)</f>
        <v>251.99999999999997</v>
      </c>
    </row>
    <row r="189" spans="1:6" x14ac:dyDescent="0.3">
      <c r="A189" t="s">
        <v>40</v>
      </c>
      <c r="B189" t="s">
        <v>38</v>
      </c>
      <c r="C189" t="s">
        <v>29</v>
      </c>
      <c r="D189" s="4">
        <v>2541</v>
      </c>
      <c r="E189" s="5">
        <v>45</v>
      </c>
      <c r="F189">
        <f>E189*VLOOKUP(C189,products[],2,FALSE)</f>
        <v>322.2</v>
      </c>
    </row>
    <row r="190" spans="1:6" x14ac:dyDescent="0.3">
      <c r="A190" t="s">
        <v>6</v>
      </c>
      <c r="B190" t="s">
        <v>35</v>
      </c>
      <c r="C190" t="s">
        <v>27</v>
      </c>
      <c r="D190" s="4">
        <v>3864</v>
      </c>
      <c r="E190" s="5">
        <v>177</v>
      </c>
      <c r="F190">
        <f>E190*VLOOKUP(C190,products[],2,FALSE)</f>
        <v>2961.21</v>
      </c>
    </row>
    <row r="191" spans="1:6" x14ac:dyDescent="0.3">
      <c r="A191" t="s">
        <v>5</v>
      </c>
      <c r="B191" t="s">
        <v>36</v>
      </c>
      <c r="C191" t="s">
        <v>13</v>
      </c>
      <c r="D191" s="4">
        <v>6146</v>
      </c>
      <c r="E191" s="5">
        <v>63</v>
      </c>
      <c r="F191">
        <f>E191*VLOOKUP(C191,products[],2,FALSE)</f>
        <v>587.79</v>
      </c>
    </row>
    <row r="192" spans="1:6" x14ac:dyDescent="0.3">
      <c r="A192" t="s">
        <v>9</v>
      </c>
      <c r="B192" t="s">
        <v>39</v>
      </c>
      <c r="C192" t="s">
        <v>18</v>
      </c>
      <c r="D192" s="4">
        <v>2639</v>
      </c>
      <c r="E192" s="5">
        <v>204</v>
      </c>
      <c r="F192">
        <f>E192*VLOOKUP(C192,products[],2,FALSE)</f>
        <v>1319.8799999999999</v>
      </c>
    </row>
    <row r="193" spans="1:6" x14ac:dyDescent="0.3">
      <c r="A193" t="s">
        <v>8</v>
      </c>
      <c r="B193" t="s">
        <v>37</v>
      </c>
      <c r="C193" t="s">
        <v>22</v>
      </c>
      <c r="D193" s="4">
        <v>1890</v>
      </c>
      <c r="E193" s="5">
        <v>195</v>
      </c>
      <c r="F193">
        <f>E193*VLOOKUP(C193,products[],2,FALSE)</f>
        <v>1905.1499999999999</v>
      </c>
    </row>
    <row r="194" spans="1:6" x14ac:dyDescent="0.3">
      <c r="A194" t="s">
        <v>7</v>
      </c>
      <c r="B194" t="s">
        <v>34</v>
      </c>
      <c r="C194" t="s">
        <v>14</v>
      </c>
      <c r="D194" s="4">
        <v>1932</v>
      </c>
      <c r="E194" s="5">
        <v>369</v>
      </c>
      <c r="F194">
        <f>E194*VLOOKUP(C194,products[],2,FALSE)</f>
        <v>4317.3</v>
      </c>
    </row>
    <row r="195" spans="1:6" x14ac:dyDescent="0.3">
      <c r="A195" t="s">
        <v>3</v>
      </c>
      <c r="B195" t="s">
        <v>34</v>
      </c>
      <c r="C195" t="s">
        <v>25</v>
      </c>
      <c r="D195" s="4">
        <v>6300</v>
      </c>
      <c r="E195" s="5">
        <v>42</v>
      </c>
      <c r="F195">
        <f>E195*VLOOKUP(C195,products[],2,FALSE)</f>
        <v>552.30000000000007</v>
      </c>
    </row>
    <row r="196" spans="1:6" x14ac:dyDescent="0.3">
      <c r="A196" t="s">
        <v>6</v>
      </c>
      <c r="B196" t="s">
        <v>37</v>
      </c>
      <c r="C196" t="s">
        <v>30</v>
      </c>
      <c r="D196" s="4">
        <v>560</v>
      </c>
      <c r="E196" s="5">
        <v>81</v>
      </c>
      <c r="F196">
        <f>E196*VLOOKUP(C196,products[],2,FALSE)</f>
        <v>1173.69</v>
      </c>
    </row>
    <row r="197" spans="1:6" x14ac:dyDescent="0.3">
      <c r="A197" t="s">
        <v>9</v>
      </c>
      <c r="B197" t="s">
        <v>37</v>
      </c>
      <c r="C197" t="s">
        <v>26</v>
      </c>
      <c r="D197" s="4">
        <v>2856</v>
      </c>
      <c r="E197" s="5">
        <v>246</v>
      </c>
      <c r="F197">
        <f>E197*VLOOKUP(C197,products[],2,FALSE)</f>
        <v>1377.6</v>
      </c>
    </row>
    <row r="198" spans="1:6" x14ac:dyDescent="0.3">
      <c r="A198" t="s">
        <v>9</v>
      </c>
      <c r="B198" t="s">
        <v>34</v>
      </c>
      <c r="C198" t="s">
        <v>17</v>
      </c>
      <c r="D198" s="4">
        <v>707</v>
      </c>
      <c r="E198" s="5">
        <v>174</v>
      </c>
      <c r="F198">
        <f>E198*VLOOKUP(C198,products[],2,FALSE)</f>
        <v>541.14</v>
      </c>
    </row>
    <row r="199" spans="1:6" x14ac:dyDescent="0.3">
      <c r="A199" t="s">
        <v>8</v>
      </c>
      <c r="B199" t="s">
        <v>35</v>
      </c>
      <c r="C199" t="s">
        <v>30</v>
      </c>
      <c r="D199" s="4">
        <v>3598</v>
      </c>
      <c r="E199" s="5">
        <v>81</v>
      </c>
      <c r="F199">
        <f>E199*VLOOKUP(C199,products[],2,FALSE)</f>
        <v>1173.69</v>
      </c>
    </row>
    <row r="200" spans="1:6" x14ac:dyDescent="0.3">
      <c r="A200" t="s">
        <v>40</v>
      </c>
      <c r="B200" t="s">
        <v>35</v>
      </c>
      <c r="C200" t="s">
        <v>22</v>
      </c>
      <c r="D200" s="4">
        <v>6853</v>
      </c>
      <c r="E200" s="5">
        <v>372</v>
      </c>
      <c r="F200">
        <f>E200*VLOOKUP(C200,products[],2,FALSE)</f>
        <v>3634.44</v>
      </c>
    </row>
    <row r="201" spans="1:6" x14ac:dyDescent="0.3">
      <c r="A201" t="s">
        <v>40</v>
      </c>
      <c r="B201" t="s">
        <v>35</v>
      </c>
      <c r="C201" t="s">
        <v>16</v>
      </c>
      <c r="D201" s="4">
        <v>4725</v>
      </c>
      <c r="E201" s="5">
        <v>174</v>
      </c>
      <c r="F201">
        <f>E201*VLOOKUP(C201,products[],2,FALSE)</f>
        <v>1529.4599999999998</v>
      </c>
    </row>
    <row r="202" spans="1:6" x14ac:dyDescent="0.3">
      <c r="A202" t="s">
        <v>41</v>
      </c>
      <c r="B202" t="s">
        <v>36</v>
      </c>
      <c r="C202" t="s">
        <v>32</v>
      </c>
      <c r="D202" s="4">
        <v>10304</v>
      </c>
      <c r="E202" s="5">
        <v>84</v>
      </c>
      <c r="F202">
        <f>E202*VLOOKUP(C202,products[],2,FALSE)</f>
        <v>726.6</v>
      </c>
    </row>
    <row r="203" spans="1:6" x14ac:dyDescent="0.3">
      <c r="A203" t="s">
        <v>41</v>
      </c>
      <c r="B203" t="s">
        <v>34</v>
      </c>
      <c r="C203" t="s">
        <v>16</v>
      </c>
      <c r="D203" s="4">
        <v>1274</v>
      </c>
      <c r="E203" s="5">
        <v>225</v>
      </c>
      <c r="F203">
        <f>E203*VLOOKUP(C203,products[],2,FALSE)</f>
        <v>1977.7499999999998</v>
      </c>
    </row>
    <row r="204" spans="1:6" x14ac:dyDescent="0.3">
      <c r="A204" t="s">
        <v>5</v>
      </c>
      <c r="B204" t="s">
        <v>36</v>
      </c>
      <c r="C204" t="s">
        <v>30</v>
      </c>
      <c r="D204" s="4">
        <v>1526</v>
      </c>
      <c r="E204" s="5">
        <v>105</v>
      </c>
      <c r="F204">
        <f>E204*VLOOKUP(C204,products[],2,FALSE)</f>
        <v>1521.45</v>
      </c>
    </row>
    <row r="205" spans="1:6" x14ac:dyDescent="0.3">
      <c r="A205" t="s">
        <v>40</v>
      </c>
      <c r="B205" t="s">
        <v>39</v>
      </c>
      <c r="C205" t="s">
        <v>28</v>
      </c>
      <c r="D205" s="4">
        <v>3101</v>
      </c>
      <c r="E205" s="5">
        <v>225</v>
      </c>
      <c r="F205">
        <f>E205*VLOOKUP(C205,products[],2,FALSE)</f>
        <v>2335.5</v>
      </c>
    </row>
    <row r="206" spans="1:6" x14ac:dyDescent="0.3">
      <c r="A206" t="s">
        <v>2</v>
      </c>
      <c r="B206" t="s">
        <v>37</v>
      </c>
      <c r="C206" t="s">
        <v>14</v>
      </c>
      <c r="D206" s="4">
        <v>1057</v>
      </c>
      <c r="E206" s="5">
        <v>54</v>
      </c>
      <c r="F206">
        <f>E206*VLOOKUP(C206,products[],2,FALSE)</f>
        <v>631.79999999999995</v>
      </c>
    </row>
    <row r="207" spans="1:6" x14ac:dyDescent="0.3">
      <c r="A207" t="s">
        <v>7</v>
      </c>
      <c r="B207" t="s">
        <v>37</v>
      </c>
      <c r="C207" t="s">
        <v>26</v>
      </c>
      <c r="D207" s="4">
        <v>5306</v>
      </c>
      <c r="E207" s="5">
        <v>0</v>
      </c>
      <c r="F207">
        <f>E207*VLOOKUP(C207,products[],2,FALSE)</f>
        <v>0</v>
      </c>
    </row>
    <row r="208" spans="1:6" x14ac:dyDescent="0.3">
      <c r="A208" t="s">
        <v>5</v>
      </c>
      <c r="B208" t="s">
        <v>39</v>
      </c>
      <c r="C208" t="s">
        <v>24</v>
      </c>
      <c r="D208" s="4">
        <v>4018</v>
      </c>
      <c r="E208" s="5">
        <v>171</v>
      </c>
      <c r="F208">
        <f>E208*VLOOKUP(C208,products[],2,FALSE)</f>
        <v>849.87</v>
      </c>
    </row>
    <row r="209" spans="1:6" x14ac:dyDescent="0.3">
      <c r="A209" t="s">
        <v>9</v>
      </c>
      <c r="B209" t="s">
        <v>34</v>
      </c>
      <c r="C209" t="s">
        <v>16</v>
      </c>
      <c r="D209" s="4">
        <v>938</v>
      </c>
      <c r="E209" s="5">
        <v>189</v>
      </c>
      <c r="F209">
        <f>E209*VLOOKUP(C209,products[],2,FALSE)</f>
        <v>1661.31</v>
      </c>
    </row>
    <row r="210" spans="1:6" x14ac:dyDescent="0.3">
      <c r="A210" t="s">
        <v>7</v>
      </c>
      <c r="B210" t="s">
        <v>38</v>
      </c>
      <c r="C210" t="s">
        <v>18</v>
      </c>
      <c r="D210" s="4">
        <v>1778</v>
      </c>
      <c r="E210" s="5">
        <v>270</v>
      </c>
      <c r="F210">
        <f>E210*VLOOKUP(C210,products[],2,FALSE)</f>
        <v>1746.8999999999999</v>
      </c>
    </row>
    <row r="211" spans="1:6" x14ac:dyDescent="0.3">
      <c r="A211" t="s">
        <v>6</v>
      </c>
      <c r="B211" t="s">
        <v>39</v>
      </c>
      <c r="C211" t="s">
        <v>30</v>
      </c>
      <c r="D211" s="4">
        <v>1638</v>
      </c>
      <c r="E211" s="5">
        <v>63</v>
      </c>
      <c r="F211">
        <f>E211*VLOOKUP(C211,products[],2,FALSE)</f>
        <v>912.87</v>
      </c>
    </row>
    <row r="212" spans="1:6" x14ac:dyDescent="0.3">
      <c r="A212" t="s">
        <v>41</v>
      </c>
      <c r="B212" t="s">
        <v>38</v>
      </c>
      <c r="C212" t="s">
        <v>25</v>
      </c>
      <c r="D212" s="4">
        <v>154</v>
      </c>
      <c r="E212" s="5">
        <v>21</v>
      </c>
      <c r="F212">
        <f>E212*VLOOKUP(C212,products[],2,FALSE)</f>
        <v>276.15000000000003</v>
      </c>
    </row>
    <row r="213" spans="1:6" x14ac:dyDescent="0.3">
      <c r="A213" t="s">
        <v>7</v>
      </c>
      <c r="B213" t="s">
        <v>37</v>
      </c>
      <c r="C213" t="s">
        <v>22</v>
      </c>
      <c r="D213" s="4">
        <v>9835</v>
      </c>
      <c r="E213" s="5">
        <v>207</v>
      </c>
      <c r="F213">
        <f>E213*VLOOKUP(C213,products[],2,FALSE)</f>
        <v>2022.3899999999999</v>
      </c>
    </row>
    <row r="214" spans="1:6" x14ac:dyDescent="0.3">
      <c r="A214" t="s">
        <v>9</v>
      </c>
      <c r="B214" t="s">
        <v>37</v>
      </c>
      <c r="C214" t="s">
        <v>20</v>
      </c>
      <c r="D214" s="4">
        <v>7273</v>
      </c>
      <c r="E214" s="5">
        <v>96</v>
      </c>
      <c r="F214">
        <f>E214*VLOOKUP(C214,products[],2,FALSE)</f>
        <v>1019.52</v>
      </c>
    </row>
    <row r="215" spans="1:6" x14ac:dyDescent="0.3">
      <c r="A215" t="s">
        <v>5</v>
      </c>
      <c r="B215" t="s">
        <v>39</v>
      </c>
      <c r="C215" t="s">
        <v>22</v>
      </c>
      <c r="D215" s="4">
        <v>6909</v>
      </c>
      <c r="E215" s="5">
        <v>81</v>
      </c>
      <c r="F215">
        <f>E215*VLOOKUP(C215,products[],2,FALSE)</f>
        <v>791.37</v>
      </c>
    </row>
    <row r="216" spans="1:6" x14ac:dyDescent="0.3">
      <c r="A216" t="s">
        <v>9</v>
      </c>
      <c r="B216" t="s">
        <v>39</v>
      </c>
      <c r="C216" t="s">
        <v>24</v>
      </c>
      <c r="D216" s="4">
        <v>3920</v>
      </c>
      <c r="E216" s="5">
        <v>306</v>
      </c>
      <c r="F216">
        <f>E216*VLOOKUP(C216,products[],2,FALSE)</f>
        <v>1520.82</v>
      </c>
    </row>
    <row r="217" spans="1:6" x14ac:dyDescent="0.3">
      <c r="A217" t="s">
        <v>10</v>
      </c>
      <c r="B217" t="s">
        <v>39</v>
      </c>
      <c r="C217" t="s">
        <v>21</v>
      </c>
      <c r="D217" s="4">
        <v>4858</v>
      </c>
      <c r="E217" s="5">
        <v>279</v>
      </c>
      <c r="F217">
        <f>E217*VLOOKUP(C217,products[],2,FALSE)</f>
        <v>2511</v>
      </c>
    </row>
    <row r="218" spans="1:6" x14ac:dyDescent="0.3">
      <c r="A218" t="s">
        <v>2</v>
      </c>
      <c r="B218" t="s">
        <v>38</v>
      </c>
      <c r="C218" t="s">
        <v>4</v>
      </c>
      <c r="D218" s="4">
        <v>3549</v>
      </c>
      <c r="E218" s="5">
        <v>3</v>
      </c>
      <c r="F218">
        <f>E218*VLOOKUP(C218,products[],2,FALSE)</f>
        <v>35.64</v>
      </c>
    </row>
    <row r="219" spans="1:6" x14ac:dyDescent="0.3">
      <c r="A219" t="s">
        <v>7</v>
      </c>
      <c r="B219" t="s">
        <v>39</v>
      </c>
      <c r="C219" t="s">
        <v>27</v>
      </c>
      <c r="D219" s="4">
        <v>966</v>
      </c>
      <c r="E219" s="5">
        <v>198</v>
      </c>
      <c r="F219">
        <f>E219*VLOOKUP(C219,products[],2,FALSE)</f>
        <v>3312.54</v>
      </c>
    </row>
    <row r="220" spans="1:6" x14ac:dyDescent="0.3">
      <c r="A220" t="s">
        <v>5</v>
      </c>
      <c r="B220" t="s">
        <v>39</v>
      </c>
      <c r="C220" t="s">
        <v>18</v>
      </c>
      <c r="D220" s="4">
        <v>385</v>
      </c>
      <c r="E220" s="5">
        <v>249</v>
      </c>
      <c r="F220">
        <f>E220*VLOOKUP(C220,products[],2,FALSE)</f>
        <v>1611.03</v>
      </c>
    </row>
    <row r="221" spans="1:6" x14ac:dyDescent="0.3">
      <c r="A221" t="s">
        <v>6</v>
      </c>
      <c r="B221" t="s">
        <v>34</v>
      </c>
      <c r="C221" t="s">
        <v>16</v>
      </c>
      <c r="D221" s="4">
        <v>2219</v>
      </c>
      <c r="E221" s="5">
        <v>75</v>
      </c>
      <c r="F221">
        <f>E221*VLOOKUP(C221,products[],2,FALSE)</f>
        <v>659.24999999999989</v>
      </c>
    </row>
    <row r="222" spans="1:6" x14ac:dyDescent="0.3">
      <c r="A222" t="s">
        <v>9</v>
      </c>
      <c r="B222" t="s">
        <v>36</v>
      </c>
      <c r="C222" t="s">
        <v>32</v>
      </c>
      <c r="D222" s="4">
        <v>2954</v>
      </c>
      <c r="E222" s="5">
        <v>189</v>
      </c>
      <c r="F222">
        <f>E222*VLOOKUP(C222,products[],2,FALSE)</f>
        <v>1634.8500000000001</v>
      </c>
    </row>
    <row r="223" spans="1:6" x14ac:dyDescent="0.3">
      <c r="A223" t="s">
        <v>7</v>
      </c>
      <c r="B223" t="s">
        <v>36</v>
      </c>
      <c r="C223" t="s">
        <v>32</v>
      </c>
      <c r="D223" s="4">
        <v>280</v>
      </c>
      <c r="E223" s="5">
        <v>87</v>
      </c>
      <c r="F223">
        <f>E223*VLOOKUP(C223,products[],2,FALSE)</f>
        <v>752.55000000000007</v>
      </c>
    </row>
    <row r="224" spans="1:6" x14ac:dyDescent="0.3">
      <c r="A224" t="s">
        <v>41</v>
      </c>
      <c r="B224" t="s">
        <v>36</v>
      </c>
      <c r="C224" t="s">
        <v>30</v>
      </c>
      <c r="D224" s="4">
        <v>6118</v>
      </c>
      <c r="E224" s="5">
        <v>174</v>
      </c>
      <c r="F224">
        <f>E224*VLOOKUP(C224,products[],2,FALSE)</f>
        <v>2521.2600000000002</v>
      </c>
    </row>
    <row r="225" spans="1:6" x14ac:dyDescent="0.3">
      <c r="A225" t="s">
        <v>2</v>
      </c>
      <c r="B225" t="s">
        <v>39</v>
      </c>
      <c r="C225" t="s">
        <v>15</v>
      </c>
      <c r="D225" s="4">
        <v>4802</v>
      </c>
      <c r="E225" s="5">
        <v>36</v>
      </c>
      <c r="F225">
        <f>E225*VLOOKUP(C225,products[],2,FALSE)</f>
        <v>422.28000000000003</v>
      </c>
    </row>
    <row r="226" spans="1:6" x14ac:dyDescent="0.3">
      <c r="A226" t="s">
        <v>9</v>
      </c>
      <c r="B226" t="s">
        <v>38</v>
      </c>
      <c r="C226" t="s">
        <v>24</v>
      </c>
      <c r="D226" s="4">
        <v>4137</v>
      </c>
      <c r="E226" s="5">
        <v>60</v>
      </c>
      <c r="F226">
        <f>E226*VLOOKUP(C226,products[],2,FALSE)</f>
        <v>298.2</v>
      </c>
    </row>
    <row r="227" spans="1:6" x14ac:dyDescent="0.3">
      <c r="A227" t="s">
        <v>3</v>
      </c>
      <c r="B227" t="s">
        <v>35</v>
      </c>
      <c r="C227" t="s">
        <v>23</v>
      </c>
      <c r="D227" s="4">
        <v>2023</v>
      </c>
      <c r="E227" s="5">
        <v>78</v>
      </c>
      <c r="F227">
        <f>E227*VLOOKUP(C227,products[],2,FALSE)</f>
        <v>506.22</v>
      </c>
    </row>
    <row r="228" spans="1:6" x14ac:dyDescent="0.3">
      <c r="A228" t="s">
        <v>9</v>
      </c>
      <c r="B228" t="s">
        <v>36</v>
      </c>
      <c r="C228" t="s">
        <v>30</v>
      </c>
      <c r="D228" s="4">
        <v>9051</v>
      </c>
      <c r="E228" s="5">
        <v>57</v>
      </c>
      <c r="F228">
        <f>E228*VLOOKUP(C228,products[],2,FALSE)</f>
        <v>825.93000000000006</v>
      </c>
    </row>
    <row r="229" spans="1:6" x14ac:dyDescent="0.3">
      <c r="A229" t="s">
        <v>9</v>
      </c>
      <c r="B229" t="s">
        <v>37</v>
      </c>
      <c r="C229" t="s">
        <v>28</v>
      </c>
      <c r="D229" s="4">
        <v>2919</v>
      </c>
      <c r="E229" s="5">
        <v>45</v>
      </c>
      <c r="F229">
        <f>E229*VLOOKUP(C229,products[],2,FALSE)</f>
        <v>467.1</v>
      </c>
    </row>
    <row r="230" spans="1:6" x14ac:dyDescent="0.3">
      <c r="A230" t="s">
        <v>41</v>
      </c>
      <c r="B230" t="s">
        <v>38</v>
      </c>
      <c r="C230" t="s">
        <v>22</v>
      </c>
      <c r="D230" s="4">
        <v>5915</v>
      </c>
      <c r="E230" s="5">
        <v>3</v>
      </c>
      <c r="F230">
        <f>E230*VLOOKUP(C230,products[],2,FALSE)</f>
        <v>29.31</v>
      </c>
    </row>
    <row r="231" spans="1:6" x14ac:dyDescent="0.3">
      <c r="A231" t="s">
        <v>10</v>
      </c>
      <c r="B231" t="s">
        <v>35</v>
      </c>
      <c r="C231" t="s">
        <v>15</v>
      </c>
      <c r="D231" s="4">
        <v>2562</v>
      </c>
      <c r="E231" s="5">
        <v>6</v>
      </c>
      <c r="F231">
        <f>E231*VLOOKUP(C231,products[],2,FALSE)</f>
        <v>70.38</v>
      </c>
    </row>
    <row r="232" spans="1:6" x14ac:dyDescent="0.3">
      <c r="A232" t="s">
        <v>5</v>
      </c>
      <c r="B232" t="s">
        <v>37</v>
      </c>
      <c r="C232" t="s">
        <v>25</v>
      </c>
      <c r="D232" s="4">
        <v>8813</v>
      </c>
      <c r="E232" s="5">
        <v>21</v>
      </c>
      <c r="F232">
        <f>E232*VLOOKUP(C232,products[],2,FALSE)</f>
        <v>276.15000000000003</v>
      </c>
    </row>
    <row r="233" spans="1:6" x14ac:dyDescent="0.3">
      <c r="A233" t="s">
        <v>5</v>
      </c>
      <c r="B233" t="s">
        <v>36</v>
      </c>
      <c r="C233" t="s">
        <v>18</v>
      </c>
      <c r="D233" s="4">
        <v>6111</v>
      </c>
      <c r="E233" s="5">
        <v>3</v>
      </c>
      <c r="F233">
        <f>E233*VLOOKUP(C233,products[],2,FALSE)</f>
        <v>19.41</v>
      </c>
    </row>
    <row r="234" spans="1:6" x14ac:dyDescent="0.3">
      <c r="A234" t="s">
        <v>8</v>
      </c>
      <c r="B234" t="s">
        <v>34</v>
      </c>
      <c r="C234" t="s">
        <v>31</v>
      </c>
      <c r="D234" s="4">
        <v>3507</v>
      </c>
      <c r="E234" s="5">
        <v>288</v>
      </c>
      <c r="F234">
        <f>E234*VLOOKUP(C234,products[],2,FALSE)</f>
        <v>1667.52</v>
      </c>
    </row>
    <row r="235" spans="1:6" x14ac:dyDescent="0.3">
      <c r="A235" t="s">
        <v>6</v>
      </c>
      <c r="B235" t="s">
        <v>36</v>
      </c>
      <c r="C235" t="s">
        <v>13</v>
      </c>
      <c r="D235" s="4">
        <v>4319</v>
      </c>
      <c r="E235" s="5">
        <v>30</v>
      </c>
      <c r="F235">
        <f>E235*VLOOKUP(C235,products[],2,FALSE)</f>
        <v>279.89999999999998</v>
      </c>
    </row>
    <row r="236" spans="1:6" x14ac:dyDescent="0.3">
      <c r="A236" t="s">
        <v>40</v>
      </c>
      <c r="B236" t="s">
        <v>38</v>
      </c>
      <c r="C236" t="s">
        <v>26</v>
      </c>
      <c r="D236" s="4">
        <v>609</v>
      </c>
      <c r="E236" s="5">
        <v>87</v>
      </c>
      <c r="F236">
        <f>E236*VLOOKUP(C236,products[],2,FALSE)</f>
        <v>487.2</v>
      </c>
    </row>
    <row r="237" spans="1:6" x14ac:dyDescent="0.3">
      <c r="A237" t="s">
        <v>40</v>
      </c>
      <c r="B237" t="s">
        <v>39</v>
      </c>
      <c r="C237" t="s">
        <v>27</v>
      </c>
      <c r="D237" s="4">
        <v>6370</v>
      </c>
      <c r="E237" s="5">
        <v>30</v>
      </c>
      <c r="F237">
        <f>E237*VLOOKUP(C237,products[],2,FALSE)</f>
        <v>501.90000000000003</v>
      </c>
    </row>
    <row r="238" spans="1:6" x14ac:dyDescent="0.3">
      <c r="A238" t="s">
        <v>5</v>
      </c>
      <c r="B238" t="s">
        <v>38</v>
      </c>
      <c r="C238" t="s">
        <v>19</v>
      </c>
      <c r="D238" s="4">
        <v>5474</v>
      </c>
      <c r="E238" s="5">
        <v>168</v>
      </c>
      <c r="F238">
        <f>E238*VLOOKUP(C238,products[],2,FALSE)</f>
        <v>1283.52</v>
      </c>
    </row>
    <row r="239" spans="1:6" x14ac:dyDescent="0.3">
      <c r="A239" t="s">
        <v>40</v>
      </c>
      <c r="B239" t="s">
        <v>36</v>
      </c>
      <c r="C239" t="s">
        <v>27</v>
      </c>
      <c r="D239" s="4">
        <v>3164</v>
      </c>
      <c r="E239" s="5">
        <v>306</v>
      </c>
      <c r="F239">
        <f>E239*VLOOKUP(C239,products[],2,FALSE)</f>
        <v>5119.38</v>
      </c>
    </row>
    <row r="240" spans="1:6" x14ac:dyDescent="0.3">
      <c r="A240" t="s">
        <v>6</v>
      </c>
      <c r="B240" t="s">
        <v>35</v>
      </c>
      <c r="C240" t="s">
        <v>4</v>
      </c>
      <c r="D240" s="4">
        <v>1302</v>
      </c>
      <c r="E240" s="5">
        <v>402</v>
      </c>
      <c r="F240">
        <f>E240*VLOOKUP(C240,products[],2,FALSE)</f>
        <v>4775.76</v>
      </c>
    </row>
    <row r="241" spans="1:6" x14ac:dyDescent="0.3">
      <c r="A241" t="s">
        <v>3</v>
      </c>
      <c r="B241" t="s">
        <v>37</v>
      </c>
      <c r="C241" t="s">
        <v>28</v>
      </c>
      <c r="D241" s="4">
        <v>7308</v>
      </c>
      <c r="E241" s="5">
        <v>327</v>
      </c>
      <c r="F241">
        <f>E241*VLOOKUP(C241,products[],2,FALSE)</f>
        <v>3394.26</v>
      </c>
    </row>
    <row r="242" spans="1:6" x14ac:dyDescent="0.3">
      <c r="A242" t="s">
        <v>40</v>
      </c>
      <c r="B242" t="s">
        <v>37</v>
      </c>
      <c r="C242" t="s">
        <v>27</v>
      </c>
      <c r="D242" s="4">
        <v>6132</v>
      </c>
      <c r="E242" s="5">
        <v>93</v>
      </c>
      <c r="F242">
        <f>E242*VLOOKUP(C242,products[],2,FALSE)</f>
        <v>1555.89</v>
      </c>
    </row>
    <row r="243" spans="1:6" x14ac:dyDescent="0.3">
      <c r="A243" t="s">
        <v>10</v>
      </c>
      <c r="B243" t="s">
        <v>35</v>
      </c>
      <c r="C243" t="s">
        <v>14</v>
      </c>
      <c r="D243" s="4">
        <v>3472</v>
      </c>
      <c r="E243" s="5">
        <v>96</v>
      </c>
      <c r="F243">
        <f>E243*VLOOKUP(C243,products[],2,FALSE)</f>
        <v>1123.1999999999998</v>
      </c>
    </row>
    <row r="244" spans="1:6" x14ac:dyDescent="0.3">
      <c r="A244" t="s">
        <v>8</v>
      </c>
      <c r="B244" t="s">
        <v>39</v>
      </c>
      <c r="C244" t="s">
        <v>18</v>
      </c>
      <c r="D244" s="4">
        <v>9660</v>
      </c>
      <c r="E244" s="5">
        <v>27</v>
      </c>
      <c r="F244">
        <f>E244*VLOOKUP(C244,products[],2,FALSE)</f>
        <v>174.69</v>
      </c>
    </row>
    <row r="245" spans="1:6" x14ac:dyDescent="0.3">
      <c r="A245" t="s">
        <v>9</v>
      </c>
      <c r="B245" t="s">
        <v>38</v>
      </c>
      <c r="C245" t="s">
        <v>26</v>
      </c>
      <c r="D245" s="4">
        <v>2436</v>
      </c>
      <c r="E245" s="5">
        <v>99</v>
      </c>
      <c r="F245">
        <f>E245*VLOOKUP(C245,products[],2,FALSE)</f>
        <v>554.4</v>
      </c>
    </row>
    <row r="246" spans="1:6" x14ac:dyDescent="0.3">
      <c r="A246" t="s">
        <v>9</v>
      </c>
      <c r="B246" t="s">
        <v>38</v>
      </c>
      <c r="C246" t="s">
        <v>33</v>
      </c>
      <c r="D246" s="4">
        <v>9506</v>
      </c>
      <c r="E246" s="5">
        <v>87</v>
      </c>
      <c r="F246">
        <f>E246*VLOOKUP(C246,products[],2,FALSE)</f>
        <v>1076.1899999999998</v>
      </c>
    </row>
    <row r="247" spans="1:6" x14ac:dyDescent="0.3">
      <c r="A247" t="s">
        <v>10</v>
      </c>
      <c r="B247" t="s">
        <v>37</v>
      </c>
      <c r="C247" t="s">
        <v>21</v>
      </c>
      <c r="D247" s="4">
        <v>245</v>
      </c>
      <c r="E247" s="5">
        <v>288</v>
      </c>
      <c r="F247">
        <f>E247*VLOOKUP(C247,products[],2,FALSE)</f>
        <v>2592</v>
      </c>
    </row>
    <row r="248" spans="1:6" x14ac:dyDescent="0.3">
      <c r="A248" t="s">
        <v>8</v>
      </c>
      <c r="B248" t="s">
        <v>35</v>
      </c>
      <c r="C248" t="s">
        <v>20</v>
      </c>
      <c r="D248" s="4">
        <v>2702</v>
      </c>
      <c r="E248" s="5">
        <v>363</v>
      </c>
      <c r="F248">
        <f>E248*VLOOKUP(C248,products[],2,FALSE)</f>
        <v>3855.0599999999995</v>
      </c>
    </row>
    <row r="249" spans="1:6" x14ac:dyDescent="0.3">
      <c r="A249" t="s">
        <v>10</v>
      </c>
      <c r="B249" t="s">
        <v>34</v>
      </c>
      <c r="C249" t="s">
        <v>17</v>
      </c>
      <c r="D249" s="4">
        <v>700</v>
      </c>
      <c r="E249" s="5">
        <v>87</v>
      </c>
      <c r="F249">
        <f>E249*VLOOKUP(C249,products[],2,FALSE)</f>
        <v>270.57</v>
      </c>
    </row>
    <row r="250" spans="1:6" x14ac:dyDescent="0.3">
      <c r="A250" t="s">
        <v>6</v>
      </c>
      <c r="B250" t="s">
        <v>34</v>
      </c>
      <c r="C250" t="s">
        <v>17</v>
      </c>
      <c r="D250" s="4">
        <v>3759</v>
      </c>
      <c r="E250" s="5">
        <v>150</v>
      </c>
      <c r="F250">
        <f>E250*VLOOKUP(C250,products[],2,FALSE)</f>
        <v>466.5</v>
      </c>
    </row>
    <row r="251" spans="1:6" x14ac:dyDescent="0.3">
      <c r="A251" t="s">
        <v>2</v>
      </c>
      <c r="B251" t="s">
        <v>35</v>
      </c>
      <c r="C251" t="s">
        <v>17</v>
      </c>
      <c r="D251" s="4">
        <v>1589</v>
      </c>
      <c r="E251" s="5">
        <v>303</v>
      </c>
      <c r="F251">
        <f>E251*VLOOKUP(C251,products[],2,FALSE)</f>
        <v>942.32999999999993</v>
      </c>
    </row>
    <row r="252" spans="1:6" x14ac:dyDescent="0.3">
      <c r="A252" t="s">
        <v>7</v>
      </c>
      <c r="B252" t="s">
        <v>35</v>
      </c>
      <c r="C252" t="s">
        <v>28</v>
      </c>
      <c r="D252" s="4">
        <v>5194</v>
      </c>
      <c r="E252" s="5">
        <v>288</v>
      </c>
      <c r="F252">
        <f>E252*VLOOKUP(C252,products[],2,FALSE)</f>
        <v>2989.44</v>
      </c>
    </row>
    <row r="253" spans="1:6" x14ac:dyDescent="0.3">
      <c r="A253" t="s">
        <v>10</v>
      </c>
      <c r="B253" t="s">
        <v>36</v>
      </c>
      <c r="C253" t="s">
        <v>13</v>
      </c>
      <c r="D253" s="4">
        <v>945</v>
      </c>
      <c r="E253" s="5">
        <v>75</v>
      </c>
      <c r="F253">
        <f>E253*VLOOKUP(C253,products[],2,FALSE)</f>
        <v>699.75</v>
      </c>
    </row>
    <row r="254" spans="1:6" x14ac:dyDescent="0.3">
      <c r="A254" t="s">
        <v>40</v>
      </c>
      <c r="B254" t="s">
        <v>38</v>
      </c>
      <c r="C254" t="s">
        <v>31</v>
      </c>
      <c r="D254" s="4">
        <v>1988</v>
      </c>
      <c r="E254" s="5">
        <v>39</v>
      </c>
      <c r="F254">
        <f>E254*VLOOKUP(C254,products[],2,FALSE)</f>
        <v>225.81</v>
      </c>
    </row>
    <row r="255" spans="1:6" x14ac:dyDescent="0.3">
      <c r="A255" t="s">
        <v>6</v>
      </c>
      <c r="B255" t="s">
        <v>34</v>
      </c>
      <c r="C255" t="s">
        <v>32</v>
      </c>
      <c r="D255" s="4">
        <v>6734</v>
      </c>
      <c r="E255" s="5">
        <v>123</v>
      </c>
      <c r="F255">
        <f>E255*VLOOKUP(C255,products[],2,FALSE)</f>
        <v>1063.95</v>
      </c>
    </row>
    <row r="256" spans="1:6" x14ac:dyDescent="0.3">
      <c r="A256" t="s">
        <v>40</v>
      </c>
      <c r="B256" t="s">
        <v>36</v>
      </c>
      <c r="C256" t="s">
        <v>4</v>
      </c>
      <c r="D256" s="4">
        <v>217</v>
      </c>
      <c r="E256" s="5">
        <v>36</v>
      </c>
      <c r="F256">
        <f>E256*VLOOKUP(C256,products[],2,FALSE)</f>
        <v>427.68</v>
      </c>
    </row>
    <row r="257" spans="1:6" x14ac:dyDescent="0.3">
      <c r="A257" t="s">
        <v>5</v>
      </c>
      <c r="B257" t="s">
        <v>34</v>
      </c>
      <c r="C257" t="s">
        <v>22</v>
      </c>
      <c r="D257" s="4">
        <v>6279</v>
      </c>
      <c r="E257" s="5">
        <v>237</v>
      </c>
      <c r="F257">
        <f>E257*VLOOKUP(C257,products[],2,FALSE)</f>
        <v>2315.4899999999998</v>
      </c>
    </row>
    <row r="258" spans="1:6" x14ac:dyDescent="0.3">
      <c r="A258" t="s">
        <v>40</v>
      </c>
      <c r="B258" t="s">
        <v>36</v>
      </c>
      <c r="C258" t="s">
        <v>13</v>
      </c>
      <c r="D258" s="4">
        <v>4424</v>
      </c>
      <c r="E258" s="5">
        <v>201</v>
      </c>
      <c r="F258">
        <f>E258*VLOOKUP(C258,products[],2,FALSE)</f>
        <v>1875.33</v>
      </c>
    </row>
    <row r="259" spans="1:6" x14ac:dyDescent="0.3">
      <c r="A259" t="s">
        <v>2</v>
      </c>
      <c r="B259" t="s">
        <v>36</v>
      </c>
      <c r="C259" t="s">
        <v>17</v>
      </c>
      <c r="D259" s="4">
        <v>189</v>
      </c>
      <c r="E259" s="5">
        <v>48</v>
      </c>
      <c r="F259">
        <f>E259*VLOOKUP(C259,products[],2,FALSE)</f>
        <v>149.28</v>
      </c>
    </row>
    <row r="260" spans="1:6" x14ac:dyDescent="0.3">
      <c r="A260" t="s">
        <v>5</v>
      </c>
      <c r="B260" t="s">
        <v>35</v>
      </c>
      <c r="C260" t="s">
        <v>22</v>
      </c>
      <c r="D260" s="4">
        <v>490</v>
      </c>
      <c r="E260" s="5">
        <v>84</v>
      </c>
      <c r="F260">
        <f>E260*VLOOKUP(C260,products[],2,FALSE)</f>
        <v>820.68</v>
      </c>
    </row>
    <row r="261" spans="1:6" x14ac:dyDescent="0.3">
      <c r="A261" t="s">
        <v>8</v>
      </c>
      <c r="B261" t="s">
        <v>37</v>
      </c>
      <c r="C261" t="s">
        <v>21</v>
      </c>
      <c r="D261" s="4">
        <v>434</v>
      </c>
      <c r="E261" s="5">
        <v>87</v>
      </c>
      <c r="F261">
        <f>E261*VLOOKUP(C261,products[],2,FALSE)</f>
        <v>783</v>
      </c>
    </row>
    <row r="262" spans="1:6" x14ac:dyDescent="0.3">
      <c r="A262" t="s">
        <v>7</v>
      </c>
      <c r="B262" t="s">
        <v>38</v>
      </c>
      <c r="C262" t="s">
        <v>30</v>
      </c>
      <c r="D262" s="4">
        <v>10129</v>
      </c>
      <c r="E262" s="5">
        <v>312</v>
      </c>
      <c r="F262">
        <f>E262*VLOOKUP(C262,products[],2,FALSE)</f>
        <v>4520.88</v>
      </c>
    </row>
    <row r="263" spans="1:6" x14ac:dyDescent="0.3">
      <c r="A263" t="s">
        <v>3</v>
      </c>
      <c r="B263" t="s">
        <v>39</v>
      </c>
      <c r="C263" t="s">
        <v>28</v>
      </c>
      <c r="D263" s="4">
        <v>1652</v>
      </c>
      <c r="E263" s="5">
        <v>102</v>
      </c>
      <c r="F263">
        <f>E263*VLOOKUP(C263,products[],2,FALSE)</f>
        <v>1058.76</v>
      </c>
    </row>
    <row r="264" spans="1:6" x14ac:dyDescent="0.3">
      <c r="A264" t="s">
        <v>8</v>
      </c>
      <c r="B264" t="s">
        <v>38</v>
      </c>
      <c r="C264" t="s">
        <v>21</v>
      </c>
      <c r="D264" s="4">
        <v>6433</v>
      </c>
      <c r="E264" s="5">
        <v>78</v>
      </c>
      <c r="F264">
        <f>E264*VLOOKUP(C264,products[],2,FALSE)</f>
        <v>702</v>
      </c>
    </row>
    <row r="265" spans="1:6" x14ac:dyDescent="0.3">
      <c r="A265" t="s">
        <v>3</v>
      </c>
      <c r="B265" t="s">
        <v>34</v>
      </c>
      <c r="C265" t="s">
        <v>23</v>
      </c>
      <c r="D265" s="4">
        <v>2212</v>
      </c>
      <c r="E265" s="5">
        <v>117</v>
      </c>
      <c r="F265">
        <f>E265*VLOOKUP(C265,products[],2,FALSE)</f>
        <v>759.33</v>
      </c>
    </row>
    <row r="266" spans="1:6" x14ac:dyDescent="0.3">
      <c r="A266" t="s">
        <v>41</v>
      </c>
      <c r="B266" t="s">
        <v>35</v>
      </c>
      <c r="C266" t="s">
        <v>19</v>
      </c>
      <c r="D266" s="4">
        <v>609</v>
      </c>
      <c r="E266" s="5">
        <v>99</v>
      </c>
      <c r="F266">
        <f>E266*VLOOKUP(C266,products[],2,FALSE)</f>
        <v>756.36</v>
      </c>
    </row>
    <row r="267" spans="1:6" x14ac:dyDescent="0.3">
      <c r="A267" t="s">
        <v>40</v>
      </c>
      <c r="B267" t="s">
        <v>35</v>
      </c>
      <c r="C267" t="s">
        <v>24</v>
      </c>
      <c r="D267" s="4">
        <v>1638</v>
      </c>
      <c r="E267" s="5">
        <v>48</v>
      </c>
      <c r="F267">
        <f>E267*VLOOKUP(C267,products[],2,FALSE)</f>
        <v>238.56</v>
      </c>
    </row>
    <row r="268" spans="1:6" x14ac:dyDescent="0.3">
      <c r="A268" t="s">
        <v>7</v>
      </c>
      <c r="B268" t="s">
        <v>34</v>
      </c>
      <c r="C268" t="s">
        <v>15</v>
      </c>
      <c r="D268" s="4">
        <v>3829</v>
      </c>
      <c r="E268" s="5">
        <v>24</v>
      </c>
      <c r="F268">
        <f>E268*VLOOKUP(C268,products[],2,FALSE)</f>
        <v>281.52</v>
      </c>
    </row>
    <row r="269" spans="1:6" x14ac:dyDescent="0.3">
      <c r="A269" t="s">
        <v>40</v>
      </c>
      <c r="B269" t="s">
        <v>39</v>
      </c>
      <c r="C269" t="s">
        <v>15</v>
      </c>
      <c r="D269" s="4">
        <v>5775</v>
      </c>
      <c r="E269" s="5">
        <v>42</v>
      </c>
      <c r="F269">
        <f>E269*VLOOKUP(C269,products[],2,FALSE)</f>
        <v>492.66</v>
      </c>
    </row>
    <row r="270" spans="1:6" x14ac:dyDescent="0.3">
      <c r="A270" t="s">
        <v>6</v>
      </c>
      <c r="B270" t="s">
        <v>35</v>
      </c>
      <c r="C270" t="s">
        <v>20</v>
      </c>
      <c r="D270" s="4">
        <v>1071</v>
      </c>
      <c r="E270" s="5">
        <v>270</v>
      </c>
      <c r="F270">
        <f>E270*VLOOKUP(C270,products[],2,FALSE)</f>
        <v>2867.3999999999996</v>
      </c>
    </row>
    <row r="271" spans="1:6" x14ac:dyDescent="0.3">
      <c r="A271" t="s">
        <v>8</v>
      </c>
      <c r="B271" t="s">
        <v>36</v>
      </c>
      <c r="C271" t="s">
        <v>23</v>
      </c>
      <c r="D271" s="4">
        <v>5019</v>
      </c>
      <c r="E271" s="5">
        <v>150</v>
      </c>
      <c r="F271">
        <f>E271*VLOOKUP(C271,products[],2,FALSE)</f>
        <v>973.5</v>
      </c>
    </row>
    <row r="272" spans="1:6" x14ac:dyDescent="0.3">
      <c r="A272" t="s">
        <v>2</v>
      </c>
      <c r="B272" t="s">
        <v>37</v>
      </c>
      <c r="C272" t="s">
        <v>15</v>
      </c>
      <c r="D272" s="4">
        <v>2863</v>
      </c>
      <c r="E272" s="5">
        <v>42</v>
      </c>
      <c r="F272">
        <f>E272*VLOOKUP(C272,products[],2,FALSE)</f>
        <v>492.66</v>
      </c>
    </row>
    <row r="273" spans="1:6" x14ac:dyDescent="0.3">
      <c r="A273" t="s">
        <v>40</v>
      </c>
      <c r="B273" t="s">
        <v>35</v>
      </c>
      <c r="C273" t="s">
        <v>29</v>
      </c>
      <c r="D273" s="4">
        <v>1617</v>
      </c>
      <c r="E273" s="5">
        <v>126</v>
      </c>
      <c r="F273">
        <f>E273*VLOOKUP(C273,products[],2,FALSE)</f>
        <v>902.16</v>
      </c>
    </row>
    <row r="274" spans="1:6" x14ac:dyDescent="0.3">
      <c r="A274" t="s">
        <v>6</v>
      </c>
      <c r="B274" t="s">
        <v>37</v>
      </c>
      <c r="C274" t="s">
        <v>26</v>
      </c>
      <c r="D274" s="4">
        <v>6818</v>
      </c>
      <c r="E274" s="5">
        <v>6</v>
      </c>
      <c r="F274">
        <f>E274*VLOOKUP(C274,products[],2,FALSE)</f>
        <v>33.599999999999994</v>
      </c>
    </row>
    <row r="275" spans="1:6" x14ac:dyDescent="0.3">
      <c r="A275" t="s">
        <v>3</v>
      </c>
      <c r="B275" t="s">
        <v>35</v>
      </c>
      <c r="C275" t="s">
        <v>15</v>
      </c>
      <c r="D275" s="4">
        <v>6657</v>
      </c>
      <c r="E275" s="5">
        <v>276</v>
      </c>
      <c r="F275">
        <f>E275*VLOOKUP(C275,products[],2,FALSE)</f>
        <v>3237.48</v>
      </c>
    </row>
    <row r="276" spans="1:6" x14ac:dyDescent="0.3">
      <c r="A276" t="s">
        <v>3</v>
      </c>
      <c r="B276" t="s">
        <v>34</v>
      </c>
      <c r="C276" t="s">
        <v>17</v>
      </c>
      <c r="D276" s="4">
        <v>2919</v>
      </c>
      <c r="E276" s="5">
        <v>93</v>
      </c>
      <c r="F276">
        <f>E276*VLOOKUP(C276,products[],2,FALSE)</f>
        <v>289.22999999999996</v>
      </c>
    </row>
    <row r="277" spans="1:6" x14ac:dyDescent="0.3">
      <c r="A277" t="s">
        <v>2</v>
      </c>
      <c r="B277" t="s">
        <v>36</v>
      </c>
      <c r="C277" t="s">
        <v>31</v>
      </c>
      <c r="D277" s="4">
        <v>3094</v>
      </c>
      <c r="E277" s="5">
        <v>246</v>
      </c>
      <c r="F277">
        <f>E277*VLOOKUP(C277,products[],2,FALSE)</f>
        <v>1424.34</v>
      </c>
    </row>
    <row r="278" spans="1:6" x14ac:dyDescent="0.3">
      <c r="A278" t="s">
        <v>6</v>
      </c>
      <c r="B278" t="s">
        <v>39</v>
      </c>
      <c r="C278" t="s">
        <v>24</v>
      </c>
      <c r="D278" s="4">
        <v>2989</v>
      </c>
      <c r="E278" s="5">
        <v>3</v>
      </c>
      <c r="F278">
        <f>E278*VLOOKUP(C278,products[],2,FALSE)</f>
        <v>14.91</v>
      </c>
    </row>
    <row r="279" spans="1:6" x14ac:dyDescent="0.3">
      <c r="A279" t="s">
        <v>8</v>
      </c>
      <c r="B279" t="s">
        <v>38</v>
      </c>
      <c r="C279" t="s">
        <v>27</v>
      </c>
      <c r="D279" s="4">
        <v>2268</v>
      </c>
      <c r="E279" s="5">
        <v>63</v>
      </c>
      <c r="F279">
        <f>E279*VLOOKUP(C279,products[],2,FALSE)</f>
        <v>1053.99</v>
      </c>
    </row>
    <row r="280" spans="1:6" x14ac:dyDescent="0.3">
      <c r="A280" t="s">
        <v>5</v>
      </c>
      <c r="B280" t="s">
        <v>35</v>
      </c>
      <c r="C280" t="s">
        <v>31</v>
      </c>
      <c r="D280" s="4">
        <v>4753</v>
      </c>
      <c r="E280" s="5">
        <v>246</v>
      </c>
      <c r="F280">
        <f>E280*VLOOKUP(C280,products[],2,FALSE)</f>
        <v>1424.34</v>
      </c>
    </row>
    <row r="281" spans="1:6" x14ac:dyDescent="0.3">
      <c r="A281" t="s">
        <v>2</v>
      </c>
      <c r="B281" t="s">
        <v>34</v>
      </c>
      <c r="C281" t="s">
        <v>19</v>
      </c>
      <c r="D281" s="4">
        <v>7511</v>
      </c>
      <c r="E281" s="5">
        <v>120</v>
      </c>
      <c r="F281">
        <f>E281*VLOOKUP(C281,products[],2,FALSE)</f>
        <v>916.8</v>
      </c>
    </row>
    <row r="282" spans="1:6" x14ac:dyDescent="0.3">
      <c r="A282" t="s">
        <v>2</v>
      </c>
      <c r="B282" t="s">
        <v>38</v>
      </c>
      <c r="C282" t="s">
        <v>31</v>
      </c>
      <c r="D282" s="4">
        <v>4326</v>
      </c>
      <c r="E282" s="5">
        <v>348</v>
      </c>
      <c r="F282">
        <f>E282*VLOOKUP(C282,products[],2,FALSE)</f>
        <v>2014.92</v>
      </c>
    </row>
    <row r="283" spans="1:6" x14ac:dyDescent="0.3">
      <c r="A283" t="s">
        <v>41</v>
      </c>
      <c r="B283" t="s">
        <v>34</v>
      </c>
      <c r="C283" t="s">
        <v>23</v>
      </c>
      <c r="D283" s="4">
        <v>4935</v>
      </c>
      <c r="E283" s="5">
        <v>126</v>
      </c>
      <c r="F283">
        <f>E283*VLOOKUP(C283,products[],2,FALSE)</f>
        <v>817.74</v>
      </c>
    </row>
    <row r="284" spans="1:6" x14ac:dyDescent="0.3">
      <c r="A284" t="s">
        <v>6</v>
      </c>
      <c r="B284" t="s">
        <v>35</v>
      </c>
      <c r="C284" t="s">
        <v>30</v>
      </c>
      <c r="D284" s="4">
        <v>4781</v>
      </c>
      <c r="E284" s="5">
        <v>123</v>
      </c>
      <c r="F284">
        <f>E284*VLOOKUP(C284,products[],2,FALSE)</f>
        <v>1782.27</v>
      </c>
    </row>
    <row r="285" spans="1:6" x14ac:dyDescent="0.3">
      <c r="A285" t="s">
        <v>5</v>
      </c>
      <c r="B285" t="s">
        <v>38</v>
      </c>
      <c r="C285" t="s">
        <v>25</v>
      </c>
      <c r="D285" s="4">
        <v>7483</v>
      </c>
      <c r="E285" s="5">
        <v>45</v>
      </c>
      <c r="F285">
        <f>E285*VLOOKUP(C285,products[],2,FALSE)</f>
        <v>591.75</v>
      </c>
    </row>
    <row r="286" spans="1:6" x14ac:dyDescent="0.3">
      <c r="A286" t="s">
        <v>10</v>
      </c>
      <c r="B286" t="s">
        <v>38</v>
      </c>
      <c r="C286" t="s">
        <v>4</v>
      </c>
      <c r="D286" s="4">
        <v>6860</v>
      </c>
      <c r="E286" s="5">
        <v>126</v>
      </c>
      <c r="F286">
        <f>E286*VLOOKUP(C286,products[],2,FALSE)</f>
        <v>1496.88</v>
      </c>
    </row>
    <row r="287" spans="1:6" x14ac:dyDescent="0.3">
      <c r="A287" t="s">
        <v>40</v>
      </c>
      <c r="B287" t="s">
        <v>37</v>
      </c>
      <c r="C287" t="s">
        <v>29</v>
      </c>
      <c r="D287" s="4">
        <v>9002</v>
      </c>
      <c r="E287" s="5">
        <v>72</v>
      </c>
      <c r="F287">
        <f>E287*VLOOKUP(C287,products[],2,FALSE)</f>
        <v>515.52</v>
      </c>
    </row>
    <row r="288" spans="1:6" x14ac:dyDescent="0.3">
      <c r="A288" t="s">
        <v>6</v>
      </c>
      <c r="B288" t="s">
        <v>36</v>
      </c>
      <c r="C288" t="s">
        <v>29</v>
      </c>
      <c r="D288" s="4">
        <v>1400</v>
      </c>
      <c r="E288" s="5">
        <v>135</v>
      </c>
      <c r="F288">
        <f>E288*VLOOKUP(C288,products[],2,FALSE)</f>
        <v>966.6</v>
      </c>
    </row>
    <row r="289" spans="1:6" x14ac:dyDescent="0.3">
      <c r="A289" t="s">
        <v>10</v>
      </c>
      <c r="B289" t="s">
        <v>34</v>
      </c>
      <c r="C289" t="s">
        <v>22</v>
      </c>
      <c r="D289" s="4">
        <v>4053</v>
      </c>
      <c r="E289" s="5">
        <v>24</v>
      </c>
      <c r="F289">
        <f>E289*VLOOKUP(C289,products[],2,FALSE)</f>
        <v>234.48</v>
      </c>
    </row>
    <row r="290" spans="1:6" x14ac:dyDescent="0.3">
      <c r="A290" t="s">
        <v>7</v>
      </c>
      <c r="B290" t="s">
        <v>36</v>
      </c>
      <c r="C290" t="s">
        <v>31</v>
      </c>
      <c r="D290" s="4">
        <v>2149</v>
      </c>
      <c r="E290" s="5">
        <v>117</v>
      </c>
      <c r="F290">
        <f>E290*VLOOKUP(C290,products[],2,FALSE)</f>
        <v>677.43</v>
      </c>
    </row>
    <row r="291" spans="1:6" x14ac:dyDescent="0.3">
      <c r="A291" t="s">
        <v>3</v>
      </c>
      <c r="B291" t="s">
        <v>39</v>
      </c>
      <c r="C291" t="s">
        <v>29</v>
      </c>
      <c r="D291" s="4">
        <v>3640</v>
      </c>
      <c r="E291" s="5">
        <v>51</v>
      </c>
      <c r="F291">
        <f>E291*VLOOKUP(C291,products[],2,FALSE)</f>
        <v>365.16</v>
      </c>
    </row>
    <row r="292" spans="1:6" x14ac:dyDescent="0.3">
      <c r="A292" t="s">
        <v>2</v>
      </c>
      <c r="B292" t="s">
        <v>39</v>
      </c>
      <c r="C292" t="s">
        <v>23</v>
      </c>
      <c r="D292" s="4">
        <v>630</v>
      </c>
      <c r="E292" s="5">
        <v>36</v>
      </c>
      <c r="F292">
        <f>E292*VLOOKUP(C292,products[],2,FALSE)</f>
        <v>233.64000000000001</v>
      </c>
    </row>
    <row r="293" spans="1:6" x14ac:dyDescent="0.3">
      <c r="A293" t="s">
        <v>9</v>
      </c>
      <c r="B293" t="s">
        <v>35</v>
      </c>
      <c r="C293" t="s">
        <v>27</v>
      </c>
      <c r="D293" s="4">
        <v>2429</v>
      </c>
      <c r="E293" s="5">
        <v>144</v>
      </c>
      <c r="F293">
        <f>E293*VLOOKUP(C293,products[],2,FALSE)</f>
        <v>2409.12</v>
      </c>
    </row>
    <row r="294" spans="1:6" x14ac:dyDescent="0.3">
      <c r="A294" t="s">
        <v>9</v>
      </c>
      <c r="B294" t="s">
        <v>36</v>
      </c>
      <c r="C294" t="s">
        <v>25</v>
      </c>
      <c r="D294" s="4">
        <v>2142</v>
      </c>
      <c r="E294" s="5">
        <v>114</v>
      </c>
      <c r="F294">
        <f>E294*VLOOKUP(C294,products[],2,FALSE)</f>
        <v>1499.1000000000001</v>
      </c>
    </row>
    <row r="295" spans="1:6" x14ac:dyDescent="0.3">
      <c r="A295" t="s">
        <v>7</v>
      </c>
      <c r="B295" t="s">
        <v>37</v>
      </c>
      <c r="C295" t="s">
        <v>30</v>
      </c>
      <c r="D295" s="4">
        <v>6454</v>
      </c>
      <c r="E295" s="5">
        <v>54</v>
      </c>
      <c r="F295">
        <f>E295*VLOOKUP(C295,products[],2,FALSE)</f>
        <v>782.46</v>
      </c>
    </row>
    <row r="296" spans="1:6" x14ac:dyDescent="0.3">
      <c r="A296" t="s">
        <v>7</v>
      </c>
      <c r="B296" t="s">
        <v>37</v>
      </c>
      <c r="C296" t="s">
        <v>16</v>
      </c>
      <c r="D296" s="4">
        <v>4487</v>
      </c>
      <c r="E296" s="5">
        <v>333</v>
      </c>
      <c r="F296">
        <f>E296*VLOOKUP(C296,products[],2,FALSE)</f>
        <v>2927.0699999999997</v>
      </c>
    </row>
    <row r="297" spans="1:6" x14ac:dyDescent="0.3">
      <c r="A297" t="s">
        <v>3</v>
      </c>
      <c r="B297" t="s">
        <v>37</v>
      </c>
      <c r="C297" t="s">
        <v>4</v>
      </c>
      <c r="D297" s="4">
        <v>938</v>
      </c>
      <c r="E297" s="5">
        <v>366</v>
      </c>
      <c r="F297">
        <f>E297*VLOOKUP(C297,products[],2,FALSE)</f>
        <v>4348.08</v>
      </c>
    </row>
    <row r="298" spans="1:6" x14ac:dyDescent="0.3">
      <c r="A298" t="s">
        <v>3</v>
      </c>
      <c r="B298" t="s">
        <v>38</v>
      </c>
      <c r="C298" t="s">
        <v>26</v>
      </c>
      <c r="D298" s="4">
        <v>8841</v>
      </c>
      <c r="E298" s="5">
        <v>303</v>
      </c>
      <c r="F298">
        <f>E298*VLOOKUP(C298,products[],2,FALSE)</f>
        <v>1696.8</v>
      </c>
    </row>
    <row r="299" spans="1:6" x14ac:dyDescent="0.3">
      <c r="A299" t="s">
        <v>2</v>
      </c>
      <c r="B299" t="s">
        <v>39</v>
      </c>
      <c r="C299" t="s">
        <v>33</v>
      </c>
      <c r="D299" s="4">
        <v>4018</v>
      </c>
      <c r="E299" s="5">
        <v>126</v>
      </c>
      <c r="F299">
        <f>E299*VLOOKUP(C299,products[],2,FALSE)</f>
        <v>1558.62</v>
      </c>
    </row>
    <row r="300" spans="1:6" x14ac:dyDescent="0.3">
      <c r="A300" t="s">
        <v>41</v>
      </c>
      <c r="B300" t="s">
        <v>37</v>
      </c>
      <c r="C300" t="s">
        <v>15</v>
      </c>
      <c r="D300" s="4">
        <v>714</v>
      </c>
      <c r="E300" s="5">
        <v>231</v>
      </c>
      <c r="F300">
        <f>E300*VLOOKUP(C300,products[],2,FALSE)</f>
        <v>2709.63</v>
      </c>
    </row>
    <row r="301" spans="1:6" x14ac:dyDescent="0.3">
      <c r="A301" t="s">
        <v>9</v>
      </c>
      <c r="B301" t="s">
        <v>38</v>
      </c>
      <c r="C301" t="s">
        <v>25</v>
      </c>
      <c r="D301" s="4">
        <v>3850</v>
      </c>
      <c r="E301" s="5">
        <v>102</v>
      </c>
      <c r="F301">
        <f>E301*VLOOKUP(C301,products[],2,FALSE)</f>
        <v>1341.3</v>
      </c>
    </row>
  </sheetData>
  <mergeCells count="3">
    <mergeCell ref="K7:N7"/>
    <mergeCell ref="Q7:U7"/>
    <mergeCell ref="T10:U10"/>
  </mergeCells>
  <dataValidations count="1">
    <dataValidation type="list" allowBlank="1" showInputMessage="1" showErrorMessage="1" sqref="K5 L4" xr:uid="{4AB871FE-CAA8-4349-A4B9-A06F1B55EA6C}">
      <formula1>$G$5:$G$10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B190F636-8B70-48A1-83C8-37B62AA24392}">
            <x14:iconSet iconSet="3Arrows" showValue="0" custom="1">
              <x14:cfvo type="percent">
                <xm:f>0</xm:f>
              </x14:cfvo>
              <x14:cfvo type="num">
                <xm:f>0</xm:f>
              </x14:cfvo>
              <x14:cfvo type="num">
                <xm:f>1</xm:f>
              </x14:cfvo>
              <x14:cfIcon iconSet="3Arrows" iconId="0"/>
              <x14:cfIcon iconSet="NoIcons" iconId="0"/>
              <x14:cfIcon iconSet="3Arrows" iconId="2"/>
            </x14:iconSet>
          </x14:cfRule>
          <xm:sqref>T12:T21</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AEFD8-02F6-49FE-8185-2BFE835CD7BB}">
  <dimension ref="A1:AA301"/>
  <sheetViews>
    <sheetView workbookViewId="0">
      <selection activeCell="L7" sqref="L7"/>
    </sheetView>
  </sheetViews>
  <sheetFormatPr defaultRowHeight="14.4" x14ac:dyDescent="0.3"/>
  <cols>
    <col min="9" max="9" width="20.21875" bestFit="1" customWidth="1"/>
    <col min="10" max="10" width="14.44140625" bestFit="1" customWidth="1"/>
    <col min="11" max="11" width="16.109375" bestFit="1" customWidth="1"/>
    <col min="12" max="12" width="15.6640625" bestFit="1" customWidth="1"/>
  </cols>
  <sheetData>
    <row r="1" spans="1:12" x14ac:dyDescent="0.3">
      <c r="A1" s="6" t="s">
        <v>11</v>
      </c>
      <c r="B1" s="6" t="s">
        <v>12</v>
      </c>
      <c r="C1" s="6" t="s">
        <v>0</v>
      </c>
      <c r="D1" s="10" t="s">
        <v>1</v>
      </c>
      <c r="E1" s="10" t="s">
        <v>50</v>
      </c>
      <c r="F1" s="6" t="s">
        <v>75</v>
      </c>
    </row>
    <row r="2" spans="1:12" x14ac:dyDescent="0.3">
      <c r="A2" t="s">
        <v>40</v>
      </c>
      <c r="B2" t="s">
        <v>37</v>
      </c>
      <c r="C2" t="s">
        <v>30</v>
      </c>
      <c r="D2" s="4">
        <v>1624</v>
      </c>
      <c r="E2" s="5">
        <v>114</v>
      </c>
      <c r="F2" s="13">
        <f>E2*VLOOKUP(C2,products[],2,FALSE)</f>
        <v>1651.8600000000001</v>
      </c>
    </row>
    <row r="3" spans="1:12" x14ac:dyDescent="0.3">
      <c r="A3" t="s">
        <v>8</v>
      </c>
      <c r="B3" t="s">
        <v>35</v>
      </c>
      <c r="C3" t="s">
        <v>32</v>
      </c>
      <c r="D3" s="4">
        <v>6706</v>
      </c>
      <c r="E3" s="5">
        <v>459</v>
      </c>
      <c r="F3" s="13">
        <f>E3*VLOOKUP(C3,products[],2,FALSE)</f>
        <v>3970.3500000000004</v>
      </c>
    </row>
    <row r="4" spans="1:12" x14ac:dyDescent="0.3">
      <c r="A4" t="s">
        <v>9</v>
      </c>
      <c r="B4" t="s">
        <v>35</v>
      </c>
      <c r="C4" t="s">
        <v>4</v>
      </c>
      <c r="D4" s="4">
        <v>959</v>
      </c>
      <c r="E4" s="5">
        <v>147</v>
      </c>
      <c r="F4" s="13">
        <f>E4*VLOOKUP(C4,products[],2,FALSE)</f>
        <v>1746.3600000000001</v>
      </c>
      <c r="I4" s="15" t="s">
        <v>71</v>
      </c>
      <c r="J4" t="s">
        <v>73</v>
      </c>
      <c r="K4" t="s">
        <v>89</v>
      </c>
      <c r="L4" t="s">
        <v>90</v>
      </c>
    </row>
    <row r="5" spans="1:12" x14ac:dyDescent="0.3">
      <c r="A5" t="s">
        <v>41</v>
      </c>
      <c r="B5" t="s">
        <v>36</v>
      </c>
      <c r="C5" t="s">
        <v>18</v>
      </c>
      <c r="D5" s="4">
        <v>9632</v>
      </c>
      <c r="E5" s="5">
        <v>288</v>
      </c>
      <c r="F5" s="13">
        <f>E5*VLOOKUP(C5,products[],2,FALSE)</f>
        <v>1863.36</v>
      </c>
      <c r="I5" s="16" t="s">
        <v>13</v>
      </c>
      <c r="J5" s="31">
        <v>4760</v>
      </c>
      <c r="K5" s="31">
        <v>4116.2299999999996</v>
      </c>
      <c r="L5" s="32">
        <v>0.86475420168067219</v>
      </c>
    </row>
    <row r="6" spans="1:12" x14ac:dyDescent="0.3">
      <c r="A6" t="s">
        <v>6</v>
      </c>
      <c r="B6" t="s">
        <v>39</v>
      </c>
      <c r="C6" t="s">
        <v>25</v>
      </c>
      <c r="D6" s="4">
        <v>2100</v>
      </c>
      <c r="E6" s="5">
        <v>414</v>
      </c>
      <c r="F6" s="13">
        <f>E6*VLOOKUP(C6,products[],2,FALSE)</f>
        <v>5444.1</v>
      </c>
      <c r="I6" s="16" t="s">
        <v>24</v>
      </c>
      <c r="J6" s="31">
        <v>4431</v>
      </c>
      <c r="K6" s="31">
        <v>3625.86</v>
      </c>
      <c r="L6" s="32">
        <v>0.81829383886255924</v>
      </c>
    </row>
    <row r="7" spans="1:12" x14ac:dyDescent="0.3">
      <c r="A7" t="s">
        <v>40</v>
      </c>
      <c r="B7" t="s">
        <v>35</v>
      </c>
      <c r="C7" t="s">
        <v>33</v>
      </c>
      <c r="D7" s="4">
        <v>8869</v>
      </c>
      <c r="E7" s="5">
        <v>432</v>
      </c>
      <c r="F7" s="13">
        <f>E7*VLOOKUP(C7,products[],2,FALSE)</f>
        <v>5343.8399999999992</v>
      </c>
      <c r="I7" s="16" t="s">
        <v>23</v>
      </c>
      <c r="J7" s="31">
        <v>2023</v>
      </c>
      <c r="K7" s="31">
        <v>1516.78</v>
      </c>
      <c r="L7" s="32">
        <v>0.74976767177459214</v>
      </c>
    </row>
    <row r="8" spans="1:12" x14ac:dyDescent="0.3">
      <c r="A8" t="s">
        <v>6</v>
      </c>
      <c r="B8" t="s">
        <v>38</v>
      </c>
      <c r="C8" t="s">
        <v>31</v>
      </c>
      <c r="D8" s="4">
        <v>2681</v>
      </c>
      <c r="E8" s="5">
        <v>54</v>
      </c>
      <c r="F8" s="13">
        <f>E8*VLOOKUP(C8,products[],2,FALSE)</f>
        <v>312.66000000000003</v>
      </c>
      <c r="I8" s="16" t="s">
        <v>16</v>
      </c>
      <c r="J8" s="31">
        <v>6860</v>
      </c>
      <c r="K8" s="31">
        <v>5093.21</v>
      </c>
      <c r="L8" s="32">
        <v>0.74245043731778426</v>
      </c>
    </row>
    <row r="9" spans="1:12" x14ac:dyDescent="0.3">
      <c r="A9" t="s">
        <v>8</v>
      </c>
      <c r="B9" t="s">
        <v>35</v>
      </c>
      <c r="C9" t="s">
        <v>22</v>
      </c>
      <c r="D9" s="4">
        <v>5012</v>
      </c>
      <c r="E9" s="5">
        <v>210</v>
      </c>
      <c r="F9" s="13">
        <f>E9*VLOOKUP(C9,products[],2,FALSE)</f>
        <v>2051.6999999999998</v>
      </c>
      <c r="I9" s="16" t="s">
        <v>31</v>
      </c>
      <c r="J9" s="31">
        <v>4753</v>
      </c>
      <c r="K9" s="31">
        <v>3328.66</v>
      </c>
      <c r="L9" s="32">
        <v>0.70032821375973064</v>
      </c>
    </row>
    <row r="10" spans="1:12" x14ac:dyDescent="0.3">
      <c r="A10" t="s">
        <v>7</v>
      </c>
      <c r="B10" t="s">
        <v>38</v>
      </c>
      <c r="C10" t="s">
        <v>14</v>
      </c>
      <c r="D10" s="4">
        <v>1281</v>
      </c>
      <c r="E10" s="5">
        <v>75</v>
      </c>
      <c r="F10" s="13">
        <f>E10*VLOOKUP(C10,products[],2,FALSE)</f>
        <v>877.5</v>
      </c>
      <c r="I10" s="16" t="s">
        <v>18</v>
      </c>
      <c r="J10" s="31">
        <v>6223</v>
      </c>
      <c r="K10" s="31">
        <v>4320.82</v>
      </c>
      <c r="L10" s="32">
        <v>0.69433070866141733</v>
      </c>
    </row>
    <row r="11" spans="1:12" x14ac:dyDescent="0.3">
      <c r="A11" t="s">
        <v>5</v>
      </c>
      <c r="B11" t="s">
        <v>37</v>
      </c>
      <c r="C11" t="s">
        <v>14</v>
      </c>
      <c r="D11" s="4">
        <v>4991</v>
      </c>
      <c r="E11" s="5">
        <v>12</v>
      </c>
      <c r="F11" s="13">
        <f>E11*VLOOKUP(C11,products[],2,FALSE)</f>
        <v>140.39999999999998</v>
      </c>
      <c r="I11" s="16" t="s">
        <v>32</v>
      </c>
      <c r="J11" s="31">
        <v>19054</v>
      </c>
      <c r="K11" s="31">
        <v>13059.55</v>
      </c>
      <c r="L11" s="32">
        <v>0.6853967670830271</v>
      </c>
    </row>
    <row r="12" spans="1:12" x14ac:dyDescent="0.3">
      <c r="A12" t="s">
        <v>2</v>
      </c>
      <c r="B12" t="s">
        <v>39</v>
      </c>
      <c r="C12" t="s">
        <v>25</v>
      </c>
      <c r="D12" s="4">
        <v>1785</v>
      </c>
      <c r="E12" s="5">
        <v>462</v>
      </c>
      <c r="F12" s="13">
        <f>E12*VLOOKUP(C12,products[],2,FALSE)</f>
        <v>6075.3</v>
      </c>
      <c r="I12" s="16" t="s">
        <v>15</v>
      </c>
      <c r="J12" s="31">
        <v>32557</v>
      </c>
      <c r="K12" s="31">
        <v>21859.239999999998</v>
      </c>
      <c r="L12" s="32">
        <v>0.67141444236262549</v>
      </c>
    </row>
    <row r="13" spans="1:12" x14ac:dyDescent="0.3">
      <c r="A13" t="s">
        <v>3</v>
      </c>
      <c r="B13" t="s">
        <v>37</v>
      </c>
      <c r="C13" t="s">
        <v>17</v>
      </c>
      <c r="D13" s="4">
        <v>3983</v>
      </c>
      <c r="E13" s="5">
        <v>144</v>
      </c>
      <c r="F13" s="13">
        <f>E13*VLOOKUP(C13,products[],2,FALSE)</f>
        <v>447.84</v>
      </c>
      <c r="I13" s="16" t="s">
        <v>28</v>
      </c>
      <c r="J13" s="31">
        <v>12649</v>
      </c>
      <c r="K13" s="31">
        <v>7417.48</v>
      </c>
      <c r="L13" s="32">
        <v>0.58640841173215275</v>
      </c>
    </row>
    <row r="14" spans="1:12" x14ac:dyDescent="0.3">
      <c r="A14" t="s">
        <v>9</v>
      </c>
      <c r="B14" t="s">
        <v>38</v>
      </c>
      <c r="C14" t="s">
        <v>16</v>
      </c>
      <c r="D14" s="4">
        <v>2646</v>
      </c>
      <c r="E14" s="5">
        <v>120</v>
      </c>
      <c r="F14" s="13">
        <f>E14*VLOOKUP(C14,products[],2,FALSE)</f>
        <v>1054.8</v>
      </c>
      <c r="I14" s="16" t="s">
        <v>14</v>
      </c>
      <c r="J14" s="31">
        <v>10493</v>
      </c>
      <c r="K14" s="31">
        <v>5649.2000000000007</v>
      </c>
      <c r="L14" s="32">
        <v>0.53837796626322321</v>
      </c>
    </row>
    <row r="15" spans="1:12" x14ac:dyDescent="0.3">
      <c r="A15" t="s">
        <v>2</v>
      </c>
      <c r="B15" t="s">
        <v>34</v>
      </c>
      <c r="C15" t="s">
        <v>13</v>
      </c>
      <c r="D15" s="4">
        <v>252</v>
      </c>
      <c r="E15" s="5">
        <v>54</v>
      </c>
      <c r="F15" s="13">
        <f>E15*VLOOKUP(C15,products[],2,FALSE)</f>
        <v>503.82</v>
      </c>
      <c r="I15" s="16" t="s">
        <v>19</v>
      </c>
      <c r="J15" s="31">
        <v>5747</v>
      </c>
      <c r="K15" s="31">
        <v>3042.44</v>
      </c>
      <c r="L15" s="32">
        <v>0.52939620671654775</v>
      </c>
    </row>
    <row r="16" spans="1:12" x14ac:dyDescent="0.3">
      <c r="A16" t="s">
        <v>3</v>
      </c>
      <c r="B16" t="s">
        <v>35</v>
      </c>
      <c r="C16" t="s">
        <v>25</v>
      </c>
      <c r="D16" s="4">
        <v>2464</v>
      </c>
      <c r="E16" s="5">
        <v>234</v>
      </c>
      <c r="F16" s="13">
        <f>E16*VLOOKUP(C16,products[],2,FALSE)</f>
        <v>3077.1</v>
      </c>
      <c r="I16" s="16" t="s">
        <v>29</v>
      </c>
      <c r="J16" s="31">
        <v>10234</v>
      </c>
      <c r="K16" s="31">
        <v>5100.2800000000007</v>
      </c>
      <c r="L16" s="32">
        <v>0.49836623021301552</v>
      </c>
    </row>
    <row r="17" spans="1:27" x14ac:dyDescent="0.3">
      <c r="A17" t="s">
        <v>3</v>
      </c>
      <c r="B17" t="s">
        <v>35</v>
      </c>
      <c r="C17" t="s">
        <v>29</v>
      </c>
      <c r="D17" s="4">
        <v>2114</v>
      </c>
      <c r="E17" s="5">
        <v>66</v>
      </c>
      <c r="F17" s="13">
        <f>E17*VLOOKUP(C17,products[],2,FALSE)</f>
        <v>472.56</v>
      </c>
      <c r="I17" s="16" t="s">
        <v>22</v>
      </c>
      <c r="J17" s="31">
        <v>12355</v>
      </c>
      <c r="K17" s="31">
        <v>5848.18</v>
      </c>
      <c r="L17" s="32">
        <v>0.47334520437070016</v>
      </c>
    </row>
    <row r="18" spans="1:27" x14ac:dyDescent="0.3">
      <c r="A18" t="s">
        <v>6</v>
      </c>
      <c r="B18" t="s">
        <v>37</v>
      </c>
      <c r="C18" t="s">
        <v>31</v>
      </c>
      <c r="D18" s="4">
        <v>7693</v>
      </c>
      <c r="E18" s="5">
        <v>87</v>
      </c>
      <c r="F18" s="13">
        <f>E18*VLOOKUP(C18,products[],2,FALSE)</f>
        <v>503.73</v>
      </c>
      <c r="I18" s="16" t="s">
        <v>17</v>
      </c>
      <c r="J18" s="31">
        <v>1589</v>
      </c>
      <c r="K18" s="31">
        <v>646.67000000000007</v>
      </c>
      <c r="L18" s="32">
        <v>0.40696664568911267</v>
      </c>
    </row>
    <row r="19" spans="1:27" x14ac:dyDescent="0.3">
      <c r="A19" t="s">
        <v>5</v>
      </c>
      <c r="B19" t="s">
        <v>34</v>
      </c>
      <c r="C19" t="s">
        <v>20</v>
      </c>
      <c r="D19" s="4">
        <v>15610</v>
      </c>
      <c r="E19" s="5">
        <v>339</v>
      </c>
      <c r="F19" s="13">
        <f>E19*VLOOKUP(C19,products[],2,FALSE)</f>
        <v>3600.18</v>
      </c>
      <c r="I19" s="16" t="s">
        <v>30</v>
      </c>
      <c r="J19" s="31">
        <v>17409</v>
      </c>
      <c r="K19" s="31">
        <v>4324.5299999999988</v>
      </c>
      <c r="L19" s="32">
        <v>0.24840772014475265</v>
      </c>
    </row>
    <row r="20" spans="1:27" x14ac:dyDescent="0.3">
      <c r="A20" t="s">
        <v>41</v>
      </c>
      <c r="B20" t="s">
        <v>34</v>
      </c>
      <c r="C20" t="s">
        <v>22</v>
      </c>
      <c r="D20" s="4">
        <v>336</v>
      </c>
      <c r="E20" s="5">
        <v>144</v>
      </c>
      <c r="F20" s="13">
        <f>E20*VLOOKUP(C20,products[],2,FALSE)</f>
        <v>1406.8799999999999</v>
      </c>
      <c r="I20" s="16" t="s">
        <v>27</v>
      </c>
      <c r="J20" s="31">
        <v>14371</v>
      </c>
      <c r="K20" s="31">
        <v>1472.1700000000019</v>
      </c>
      <c r="L20" s="32">
        <v>0.1024403312226012</v>
      </c>
    </row>
    <row r="21" spans="1:27" x14ac:dyDescent="0.3">
      <c r="A21" t="s">
        <v>2</v>
      </c>
      <c r="B21" t="s">
        <v>39</v>
      </c>
      <c r="C21" t="s">
        <v>20</v>
      </c>
      <c r="D21" s="4">
        <v>9443</v>
      </c>
      <c r="E21" s="5">
        <v>162</v>
      </c>
      <c r="F21" s="13">
        <f>E21*VLOOKUP(C21,products[],2,FALSE)</f>
        <v>1720.4399999999998</v>
      </c>
      <c r="I21" s="16" t="s">
        <v>33</v>
      </c>
      <c r="J21" s="31">
        <v>10045</v>
      </c>
      <c r="K21" s="31">
        <v>-642.67999999999847</v>
      </c>
      <c r="L21" s="32">
        <v>-6.3980089596814185E-2</v>
      </c>
    </row>
    <row r="22" spans="1:27" x14ac:dyDescent="0.3">
      <c r="A22" t="s">
        <v>9</v>
      </c>
      <c r="B22" t="s">
        <v>34</v>
      </c>
      <c r="C22" t="s">
        <v>23</v>
      </c>
      <c r="D22" s="4">
        <v>8155</v>
      </c>
      <c r="E22" s="5">
        <v>90</v>
      </c>
      <c r="F22" s="13">
        <f>E22*VLOOKUP(C22,products[],2,FALSE)</f>
        <v>584.1</v>
      </c>
      <c r="I22" s="16" t="s">
        <v>25</v>
      </c>
      <c r="J22" s="31">
        <v>2464</v>
      </c>
      <c r="K22" s="31">
        <v>-613.09999999999991</v>
      </c>
      <c r="L22" s="32">
        <v>-0.2488230519480519</v>
      </c>
    </row>
    <row r="23" spans="1:27" x14ac:dyDescent="0.3">
      <c r="A23" t="s">
        <v>8</v>
      </c>
      <c r="B23" t="s">
        <v>38</v>
      </c>
      <c r="C23" t="s">
        <v>23</v>
      </c>
      <c r="D23" s="4">
        <v>1701</v>
      </c>
      <c r="E23" s="5">
        <v>234</v>
      </c>
      <c r="F23" s="13">
        <f>E23*VLOOKUP(C23,products[],2,FALSE)</f>
        <v>1518.66</v>
      </c>
      <c r="I23" s="16" t="s">
        <v>4</v>
      </c>
      <c r="J23" s="31">
        <v>5005</v>
      </c>
      <c r="K23" s="31">
        <v>-1624.0400000000009</v>
      </c>
      <c r="L23" s="32">
        <v>-0.32448351648351664</v>
      </c>
    </row>
    <row r="24" spans="1:27" x14ac:dyDescent="0.3">
      <c r="A24" t="s">
        <v>10</v>
      </c>
      <c r="B24" t="s">
        <v>38</v>
      </c>
      <c r="C24" t="s">
        <v>22</v>
      </c>
      <c r="D24" s="4">
        <v>2205</v>
      </c>
      <c r="E24" s="5">
        <v>141</v>
      </c>
      <c r="F24" s="13">
        <f>E24*VLOOKUP(C24,products[],2,FALSE)</f>
        <v>1377.57</v>
      </c>
      <c r="I24" s="16" t="s">
        <v>20</v>
      </c>
      <c r="J24" s="31">
        <v>5747</v>
      </c>
      <c r="K24" s="31">
        <v>-3046.3599999999988</v>
      </c>
      <c r="L24" s="32">
        <v>-0.5300783017226377</v>
      </c>
    </row>
    <row r="25" spans="1:27" x14ac:dyDescent="0.3">
      <c r="A25" t="s">
        <v>8</v>
      </c>
      <c r="B25" t="s">
        <v>37</v>
      </c>
      <c r="C25" t="s">
        <v>19</v>
      </c>
      <c r="D25" s="4">
        <v>1771</v>
      </c>
      <c r="E25" s="5">
        <v>204</v>
      </c>
      <c r="F25" s="13">
        <f>E25*VLOOKUP(C25,products[],2,FALSE)</f>
        <v>1558.56</v>
      </c>
      <c r="I25" s="16" t="s">
        <v>21</v>
      </c>
      <c r="J25" s="31">
        <v>567</v>
      </c>
      <c r="K25" s="31">
        <v>-1485</v>
      </c>
      <c r="L25" s="32">
        <v>-2.6190476190476191</v>
      </c>
    </row>
    <row r="26" spans="1:27" x14ac:dyDescent="0.3">
      <c r="A26" t="s">
        <v>41</v>
      </c>
      <c r="B26" t="s">
        <v>35</v>
      </c>
      <c r="C26" t="s">
        <v>15</v>
      </c>
      <c r="D26" s="4">
        <v>2114</v>
      </c>
      <c r="E26" s="5">
        <v>186</v>
      </c>
      <c r="F26" s="13">
        <f>E26*VLOOKUP(C26,products[],2,FALSE)</f>
        <v>2181.7800000000002</v>
      </c>
      <c r="I26" s="16" t="s">
        <v>26</v>
      </c>
      <c r="J26" s="31">
        <v>98</v>
      </c>
      <c r="K26" s="31">
        <v>-792.4</v>
      </c>
      <c r="L26" s="32">
        <v>-8.0857142857142854</v>
      </c>
    </row>
    <row r="27" spans="1:27" x14ac:dyDescent="0.3">
      <c r="A27" t="s">
        <v>41</v>
      </c>
      <c r="B27" t="s">
        <v>36</v>
      </c>
      <c r="C27" t="s">
        <v>13</v>
      </c>
      <c r="D27" s="4">
        <v>10311</v>
      </c>
      <c r="E27" s="5">
        <v>231</v>
      </c>
      <c r="F27" s="13">
        <f>E27*VLOOKUP(C27,products[],2,FALSE)</f>
        <v>2155.23</v>
      </c>
      <c r="I27" s="16" t="s">
        <v>72</v>
      </c>
      <c r="J27" s="31">
        <v>189434</v>
      </c>
      <c r="K27" s="31">
        <v>82217.72</v>
      </c>
      <c r="L27" s="32">
        <v>0.43401775816379318</v>
      </c>
    </row>
    <row r="28" spans="1:27" x14ac:dyDescent="0.3">
      <c r="A28" t="s">
        <v>3</v>
      </c>
      <c r="B28" t="s">
        <v>39</v>
      </c>
      <c r="C28" t="s">
        <v>16</v>
      </c>
      <c r="D28" s="4">
        <v>21</v>
      </c>
      <c r="E28" s="5">
        <v>168</v>
      </c>
      <c r="F28" s="13">
        <f>E28*VLOOKUP(C28,products[],2,FALSE)</f>
        <v>1476.7199999999998</v>
      </c>
    </row>
    <row r="29" spans="1:27" x14ac:dyDescent="0.3">
      <c r="A29" t="s">
        <v>10</v>
      </c>
      <c r="B29" t="s">
        <v>35</v>
      </c>
      <c r="C29" t="s">
        <v>20</v>
      </c>
      <c r="D29" s="4">
        <v>1974</v>
      </c>
      <c r="E29" s="5">
        <v>195</v>
      </c>
      <c r="F29" s="13">
        <f>E29*VLOOKUP(C29,products[],2,FALSE)</f>
        <v>2070.8999999999996</v>
      </c>
      <c r="I29" s="33" t="s">
        <v>91</v>
      </c>
      <c r="J29" s="33"/>
      <c r="K29" s="33"/>
      <c r="L29" s="33"/>
      <c r="M29" s="33"/>
      <c r="N29" s="33"/>
      <c r="O29" s="33"/>
      <c r="P29" s="33"/>
      <c r="Q29" s="33"/>
      <c r="R29" s="33"/>
    </row>
    <row r="30" spans="1:27" ht="14.4" customHeight="1" x14ac:dyDescent="0.3">
      <c r="A30" t="s">
        <v>5</v>
      </c>
      <c r="B30" t="s">
        <v>36</v>
      </c>
      <c r="C30" t="s">
        <v>23</v>
      </c>
      <c r="D30" s="4">
        <v>6314</v>
      </c>
      <c r="E30" s="5">
        <v>15</v>
      </c>
      <c r="F30" s="13">
        <f>E30*VLOOKUP(C30,products[],2,FALSE)</f>
        <v>97.350000000000009</v>
      </c>
      <c r="I30" s="34" t="s">
        <v>92</v>
      </c>
      <c r="J30" s="35"/>
      <c r="K30" s="35"/>
      <c r="L30" s="35"/>
      <c r="M30" s="35"/>
      <c r="N30" s="35"/>
      <c r="O30" s="35"/>
      <c r="P30" s="35"/>
      <c r="Q30" s="35"/>
      <c r="R30" s="35"/>
      <c r="S30" s="34"/>
      <c r="T30" s="35"/>
      <c r="U30" s="35"/>
      <c r="V30" s="35"/>
      <c r="W30" s="35"/>
      <c r="X30" s="35"/>
      <c r="Y30" s="35"/>
      <c r="Z30" s="35"/>
      <c r="AA30" s="35"/>
    </row>
    <row r="31" spans="1:27" x14ac:dyDescent="0.3">
      <c r="A31" t="s">
        <v>10</v>
      </c>
      <c r="B31" t="s">
        <v>37</v>
      </c>
      <c r="C31" t="s">
        <v>23</v>
      </c>
      <c r="D31" s="4">
        <v>4683</v>
      </c>
      <c r="E31" s="5">
        <v>30</v>
      </c>
      <c r="F31" s="13">
        <f>E31*VLOOKUP(C31,products[],2,FALSE)</f>
        <v>194.70000000000002</v>
      </c>
      <c r="I31" s="36" t="s">
        <v>93</v>
      </c>
      <c r="J31" s="36"/>
      <c r="K31" s="36"/>
      <c r="L31" s="36"/>
      <c r="M31" s="36"/>
      <c r="N31" s="36"/>
    </row>
    <row r="32" spans="1:27" x14ac:dyDescent="0.3">
      <c r="A32" t="s">
        <v>41</v>
      </c>
      <c r="B32" t="s">
        <v>37</v>
      </c>
      <c r="C32" t="s">
        <v>24</v>
      </c>
      <c r="D32" s="4">
        <v>6398</v>
      </c>
      <c r="E32" s="5">
        <v>102</v>
      </c>
      <c r="F32" s="13">
        <f>E32*VLOOKUP(C32,products[],2,FALSE)</f>
        <v>506.94</v>
      </c>
    </row>
    <row r="33" spans="1:6" x14ac:dyDescent="0.3">
      <c r="A33" t="s">
        <v>2</v>
      </c>
      <c r="B33" t="s">
        <v>35</v>
      </c>
      <c r="C33" t="s">
        <v>19</v>
      </c>
      <c r="D33" s="4">
        <v>553</v>
      </c>
      <c r="E33" s="5">
        <v>15</v>
      </c>
      <c r="F33" s="13">
        <f>E33*VLOOKUP(C33,products[],2,FALSE)</f>
        <v>114.6</v>
      </c>
    </row>
    <row r="34" spans="1:6" x14ac:dyDescent="0.3">
      <c r="A34" t="s">
        <v>8</v>
      </c>
      <c r="B34" t="s">
        <v>39</v>
      </c>
      <c r="C34" t="s">
        <v>30</v>
      </c>
      <c r="D34" s="4">
        <v>7021</v>
      </c>
      <c r="E34" s="5">
        <v>183</v>
      </c>
      <c r="F34" s="13">
        <f>E34*VLOOKUP(C34,products[],2,FALSE)</f>
        <v>2651.67</v>
      </c>
    </row>
    <row r="35" spans="1:6" x14ac:dyDescent="0.3">
      <c r="A35" t="s">
        <v>40</v>
      </c>
      <c r="B35" t="s">
        <v>39</v>
      </c>
      <c r="C35" t="s">
        <v>22</v>
      </c>
      <c r="D35" s="4">
        <v>5817</v>
      </c>
      <c r="E35" s="5">
        <v>12</v>
      </c>
      <c r="F35" s="13">
        <f>E35*VLOOKUP(C35,products[],2,FALSE)</f>
        <v>117.24</v>
      </c>
    </row>
    <row r="36" spans="1:6" x14ac:dyDescent="0.3">
      <c r="A36" t="s">
        <v>41</v>
      </c>
      <c r="B36" t="s">
        <v>39</v>
      </c>
      <c r="C36" t="s">
        <v>14</v>
      </c>
      <c r="D36" s="4">
        <v>3976</v>
      </c>
      <c r="E36" s="5">
        <v>72</v>
      </c>
      <c r="F36" s="13">
        <f>E36*VLOOKUP(C36,products[],2,FALSE)</f>
        <v>842.4</v>
      </c>
    </row>
    <row r="37" spans="1:6" x14ac:dyDescent="0.3">
      <c r="A37" t="s">
        <v>6</v>
      </c>
      <c r="B37" t="s">
        <v>38</v>
      </c>
      <c r="C37" t="s">
        <v>27</v>
      </c>
      <c r="D37" s="4">
        <v>1134</v>
      </c>
      <c r="E37" s="5">
        <v>282</v>
      </c>
      <c r="F37" s="13">
        <f>E37*VLOOKUP(C37,products[],2,FALSE)</f>
        <v>4717.8599999999997</v>
      </c>
    </row>
    <row r="38" spans="1:6" x14ac:dyDescent="0.3">
      <c r="A38" t="s">
        <v>2</v>
      </c>
      <c r="B38" t="s">
        <v>39</v>
      </c>
      <c r="C38" t="s">
        <v>28</v>
      </c>
      <c r="D38" s="4">
        <v>6027</v>
      </c>
      <c r="E38" s="5">
        <v>144</v>
      </c>
      <c r="F38" s="13">
        <f>E38*VLOOKUP(C38,products[],2,FALSE)</f>
        <v>1494.72</v>
      </c>
    </row>
    <row r="39" spans="1:6" x14ac:dyDescent="0.3">
      <c r="A39" t="s">
        <v>6</v>
      </c>
      <c r="B39" t="s">
        <v>37</v>
      </c>
      <c r="C39" t="s">
        <v>16</v>
      </c>
      <c r="D39" s="4">
        <v>1904</v>
      </c>
      <c r="E39" s="5">
        <v>405</v>
      </c>
      <c r="F39" s="13">
        <f>E39*VLOOKUP(C39,products[],2,FALSE)</f>
        <v>3559.95</v>
      </c>
    </row>
    <row r="40" spans="1:6" x14ac:dyDescent="0.3">
      <c r="A40" t="s">
        <v>7</v>
      </c>
      <c r="B40" t="s">
        <v>34</v>
      </c>
      <c r="C40" t="s">
        <v>32</v>
      </c>
      <c r="D40" s="4">
        <v>3262</v>
      </c>
      <c r="E40" s="5">
        <v>75</v>
      </c>
      <c r="F40" s="13">
        <f>E40*VLOOKUP(C40,products[],2,FALSE)</f>
        <v>648.75</v>
      </c>
    </row>
    <row r="41" spans="1:6" x14ac:dyDescent="0.3">
      <c r="A41" t="s">
        <v>40</v>
      </c>
      <c r="B41" t="s">
        <v>34</v>
      </c>
      <c r="C41" t="s">
        <v>27</v>
      </c>
      <c r="D41" s="4">
        <v>2289</v>
      </c>
      <c r="E41" s="5">
        <v>135</v>
      </c>
      <c r="F41" s="13">
        <f>E41*VLOOKUP(C41,products[],2,FALSE)</f>
        <v>2258.5500000000002</v>
      </c>
    </row>
    <row r="42" spans="1:6" x14ac:dyDescent="0.3">
      <c r="A42" t="s">
        <v>5</v>
      </c>
      <c r="B42" t="s">
        <v>34</v>
      </c>
      <c r="C42" t="s">
        <v>27</v>
      </c>
      <c r="D42" s="4">
        <v>6986</v>
      </c>
      <c r="E42" s="5">
        <v>21</v>
      </c>
      <c r="F42" s="13">
        <f>E42*VLOOKUP(C42,products[],2,FALSE)</f>
        <v>351.33</v>
      </c>
    </row>
    <row r="43" spans="1:6" x14ac:dyDescent="0.3">
      <c r="A43" t="s">
        <v>2</v>
      </c>
      <c r="B43" t="s">
        <v>38</v>
      </c>
      <c r="C43" t="s">
        <v>23</v>
      </c>
      <c r="D43" s="4">
        <v>4417</v>
      </c>
      <c r="E43" s="5">
        <v>153</v>
      </c>
      <c r="F43" s="13">
        <f>E43*VLOOKUP(C43,products[],2,FALSE)</f>
        <v>992.97</v>
      </c>
    </row>
    <row r="44" spans="1:6" x14ac:dyDescent="0.3">
      <c r="A44" t="s">
        <v>6</v>
      </c>
      <c r="B44" t="s">
        <v>34</v>
      </c>
      <c r="C44" t="s">
        <v>15</v>
      </c>
      <c r="D44" s="4">
        <v>1442</v>
      </c>
      <c r="E44" s="5">
        <v>15</v>
      </c>
      <c r="F44" s="13">
        <f>E44*VLOOKUP(C44,products[],2,FALSE)</f>
        <v>175.95000000000002</v>
      </c>
    </row>
    <row r="45" spans="1:6" x14ac:dyDescent="0.3">
      <c r="A45" t="s">
        <v>3</v>
      </c>
      <c r="B45" t="s">
        <v>35</v>
      </c>
      <c r="C45" t="s">
        <v>14</v>
      </c>
      <c r="D45" s="4">
        <v>2415</v>
      </c>
      <c r="E45" s="5">
        <v>255</v>
      </c>
      <c r="F45" s="13">
        <f>E45*VLOOKUP(C45,products[],2,FALSE)</f>
        <v>2983.5</v>
      </c>
    </row>
    <row r="46" spans="1:6" x14ac:dyDescent="0.3">
      <c r="A46" t="s">
        <v>2</v>
      </c>
      <c r="B46" t="s">
        <v>37</v>
      </c>
      <c r="C46" t="s">
        <v>19</v>
      </c>
      <c r="D46" s="4">
        <v>238</v>
      </c>
      <c r="E46" s="5">
        <v>18</v>
      </c>
      <c r="F46" s="13">
        <f>E46*VLOOKUP(C46,products[],2,FALSE)</f>
        <v>137.51999999999998</v>
      </c>
    </row>
    <row r="47" spans="1:6" x14ac:dyDescent="0.3">
      <c r="A47" t="s">
        <v>6</v>
      </c>
      <c r="B47" t="s">
        <v>37</v>
      </c>
      <c r="C47" t="s">
        <v>23</v>
      </c>
      <c r="D47" s="4">
        <v>4949</v>
      </c>
      <c r="E47" s="5">
        <v>189</v>
      </c>
      <c r="F47" s="13">
        <f>E47*VLOOKUP(C47,products[],2,FALSE)</f>
        <v>1226.6100000000001</v>
      </c>
    </row>
    <row r="48" spans="1:6" x14ac:dyDescent="0.3">
      <c r="A48" t="s">
        <v>5</v>
      </c>
      <c r="B48" t="s">
        <v>38</v>
      </c>
      <c r="C48" t="s">
        <v>32</v>
      </c>
      <c r="D48" s="4">
        <v>5075</v>
      </c>
      <c r="E48" s="5">
        <v>21</v>
      </c>
      <c r="F48" s="13">
        <f>E48*VLOOKUP(C48,products[],2,FALSE)</f>
        <v>181.65</v>
      </c>
    </row>
    <row r="49" spans="1:6" x14ac:dyDescent="0.3">
      <c r="A49" t="s">
        <v>3</v>
      </c>
      <c r="B49" t="s">
        <v>36</v>
      </c>
      <c r="C49" t="s">
        <v>16</v>
      </c>
      <c r="D49" s="4">
        <v>9198</v>
      </c>
      <c r="E49" s="5">
        <v>36</v>
      </c>
      <c r="F49" s="13">
        <f>E49*VLOOKUP(C49,products[],2,FALSE)</f>
        <v>316.43999999999994</v>
      </c>
    </row>
    <row r="50" spans="1:6" x14ac:dyDescent="0.3">
      <c r="A50" t="s">
        <v>6</v>
      </c>
      <c r="B50" t="s">
        <v>34</v>
      </c>
      <c r="C50" t="s">
        <v>29</v>
      </c>
      <c r="D50" s="4">
        <v>3339</v>
      </c>
      <c r="E50" s="5">
        <v>75</v>
      </c>
      <c r="F50" s="13">
        <f>E50*VLOOKUP(C50,products[],2,FALSE)</f>
        <v>537</v>
      </c>
    </row>
    <row r="51" spans="1:6" x14ac:dyDescent="0.3">
      <c r="A51" t="s">
        <v>40</v>
      </c>
      <c r="B51" t="s">
        <v>34</v>
      </c>
      <c r="C51" t="s">
        <v>17</v>
      </c>
      <c r="D51" s="4">
        <v>5019</v>
      </c>
      <c r="E51" s="5">
        <v>156</v>
      </c>
      <c r="F51" s="13">
        <f>E51*VLOOKUP(C51,products[],2,FALSE)</f>
        <v>485.15999999999997</v>
      </c>
    </row>
    <row r="52" spans="1:6" x14ac:dyDescent="0.3">
      <c r="A52" t="s">
        <v>5</v>
      </c>
      <c r="B52" t="s">
        <v>36</v>
      </c>
      <c r="C52" t="s">
        <v>16</v>
      </c>
      <c r="D52" s="4">
        <v>16184</v>
      </c>
      <c r="E52" s="5">
        <v>39</v>
      </c>
      <c r="F52" s="13">
        <f>E52*VLOOKUP(C52,products[],2,FALSE)</f>
        <v>342.80999999999995</v>
      </c>
    </row>
    <row r="53" spans="1:6" x14ac:dyDescent="0.3">
      <c r="A53" t="s">
        <v>6</v>
      </c>
      <c r="B53" t="s">
        <v>36</v>
      </c>
      <c r="C53" t="s">
        <v>21</v>
      </c>
      <c r="D53" s="4">
        <v>497</v>
      </c>
      <c r="E53" s="5">
        <v>63</v>
      </c>
      <c r="F53" s="13">
        <f>E53*VLOOKUP(C53,products[],2,FALSE)</f>
        <v>567</v>
      </c>
    </row>
    <row r="54" spans="1:6" x14ac:dyDescent="0.3">
      <c r="A54" t="s">
        <v>2</v>
      </c>
      <c r="B54" t="s">
        <v>36</v>
      </c>
      <c r="C54" t="s">
        <v>29</v>
      </c>
      <c r="D54" s="4">
        <v>8211</v>
      </c>
      <c r="E54" s="5">
        <v>75</v>
      </c>
      <c r="F54" s="13">
        <f>E54*VLOOKUP(C54,products[],2,FALSE)</f>
        <v>537</v>
      </c>
    </row>
    <row r="55" spans="1:6" x14ac:dyDescent="0.3">
      <c r="A55" t="s">
        <v>2</v>
      </c>
      <c r="B55" t="s">
        <v>38</v>
      </c>
      <c r="C55" t="s">
        <v>28</v>
      </c>
      <c r="D55" s="4">
        <v>6580</v>
      </c>
      <c r="E55" s="5">
        <v>183</v>
      </c>
      <c r="F55" s="13">
        <f>E55*VLOOKUP(C55,products[],2,FALSE)</f>
        <v>1899.5400000000002</v>
      </c>
    </row>
    <row r="56" spans="1:6" x14ac:dyDescent="0.3">
      <c r="A56" t="s">
        <v>41</v>
      </c>
      <c r="B56" t="s">
        <v>35</v>
      </c>
      <c r="C56" t="s">
        <v>13</v>
      </c>
      <c r="D56" s="4">
        <v>4760</v>
      </c>
      <c r="E56" s="5">
        <v>69</v>
      </c>
      <c r="F56" s="13">
        <f>E56*VLOOKUP(C56,products[],2,FALSE)</f>
        <v>643.77</v>
      </c>
    </row>
    <row r="57" spans="1:6" x14ac:dyDescent="0.3">
      <c r="A57" t="s">
        <v>40</v>
      </c>
      <c r="B57" t="s">
        <v>36</v>
      </c>
      <c r="C57" t="s">
        <v>25</v>
      </c>
      <c r="D57" s="4">
        <v>5439</v>
      </c>
      <c r="E57" s="5">
        <v>30</v>
      </c>
      <c r="F57" s="13">
        <f>E57*VLOOKUP(C57,products[],2,FALSE)</f>
        <v>394.5</v>
      </c>
    </row>
    <row r="58" spans="1:6" x14ac:dyDescent="0.3">
      <c r="A58" t="s">
        <v>41</v>
      </c>
      <c r="B58" t="s">
        <v>34</v>
      </c>
      <c r="C58" t="s">
        <v>17</v>
      </c>
      <c r="D58" s="4">
        <v>1463</v>
      </c>
      <c r="E58" s="5">
        <v>39</v>
      </c>
      <c r="F58" s="13">
        <f>E58*VLOOKUP(C58,products[],2,FALSE)</f>
        <v>121.28999999999999</v>
      </c>
    </row>
    <row r="59" spans="1:6" x14ac:dyDescent="0.3">
      <c r="A59" t="s">
        <v>3</v>
      </c>
      <c r="B59" t="s">
        <v>34</v>
      </c>
      <c r="C59" t="s">
        <v>32</v>
      </c>
      <c r="D59" s="4">
        <v>7777</v>
      </c>
      <c r="E59" s="5">
        <v>504</v>
      </c>
      <c r="F59" s="13">
        <f>E59*VLOOKUP(C59,products[],2,FALSE)</f>
        <v>4359.6000000000004</v>
      </c>
    </row>
    <row r="60" spans="1:6" x14ac:dyDescent="0.3">
      <c r="A60" t="s">
        <v>9</v>
      </c>
      <c r="B60" t="s">
        <v>37</v>
      </c>
      <c r="C60" t="s">
        <v>29</v>
      </c>
      <c r="D60" s="4">
        <v>1085</v>
      </c>
      <c r="E60" s="5">
        <v>273</v>
      </c>
      <c r="F60" s="13">
        <f>E60*VLOOKUP(C60,products[],2,FALSE)</f>
        <v>1954.68</v>
      </c>
    </row>
    <row r="61" spans="1:6" x14ac:dyDescent="0.3">
      <c r="A61" t="s">
        <v>5</v>
      </c>
      <c r="B61" t="s">
        <v>37</v>
      </c>
      <c r="C61" t="s">
        <v>31</v>
      </c>
      <c r="D61" s="4">
        <v>182</v>
      </c>
      <c r="E61" s="5">
        <v>48</v>
      </c>
      <c r="F61" s="13">
        <f>E61*VLOOKUP(C61,products[],2,FALSE)</f>
        <v>277.92</v>
      </c>
    </row>
    <row r="62" spans="1:6" x14ac:dyDescent="0.3">
      <c r="A62" t="s">
        <v>6</v>
      </c>
      <c r="B62" t="s">
        <v>34</v>
      </c>
      <c r="C62" t="s">
        <v>27</v>
      </c>
      <c r="D62" s="4">
        <v>4242</v>
      </c>
      <c r="E62" s="5">
        <v>207</v>
      </c>
      <c r="F62" s="13">
        <f>E62*VLOOKUP(C62,products[],2,FALSE)</f>
        <v>3463.11</v>
      </c>
    </row>
    <row r="63" spans="1:6" x14ac:dyDescent="0.3">
      <c r="A63" t="s">
        <v>6</v>
      </c>
      <c r="B63" t="s">
        <v>36</v>
      </c>
      <c r="C63" t="s">
        <v>32</v>
      </c>
      <c r="D63" s="4">
        <v>6118</v>
      </c>
      <c r="E63" s="5">
        <v>9</v>
      </c>
      <c r="F63" s="13">
        <f>E63*VLOOKUP(C63,products[],2,FALSE)</f>
        <v>77.850000000000009</v>
      </c>
    </row>
    <row r="64" spans="1:6" x14ac:dyDescent="0.3">
      <c r="A64" t="s">
        <v>10</v>
      </c>
      <c r="B64" t="s">
        <v>36</v>
      </c>
      <c r="C64" t="s">
        <v>23</v>
      </c>
      <c r="D64" s="4">
        <v>2317</v>
      </c>
      <c r="E64" s="5">
        <v>261</v>
      </c>
      <c r="F64" s="13">
        <f>E64*VLOOKUP(C64,products[],2,FALSE)</f>
        <v>1693.89</v>
      </c>
    </row>
    <row r="65" spans="1:6" x14ac:dyDescent="0.3">
      <c r="A65" t="s">
        <v>6</v>
      </c>
      <c r="B65" t="s">
        <v>38</v>
      </c>
      <c r="C65" t="s">
        <v>16</v>
      </c>
      <c r="D65" s="4">
        <v>938</v>
      </c>
      <c r="E65" s="5">
        <v>6</v>
      </c>
      <c r="F65" s="13">
        <f>E65*VLOOKUP(C65,products[],2,FALSE)</f>
        <v>52.739999999999995</v>
      </c>
    </row>
    <row r="66" spans="1:6" x14ac:dyDescent="0.3">
      <c r="A66" t="s">
        <v>8</v>
      </c>
      <c r="B66" t="s">
        <v>37</v>
      </c>
      <c r="C66" t="s">
        <v>15</v>
      </c>
      <c r="D66" s="4">
        <v>9709</v>
      </c>
      <c r="E66" s="5">
        <v>30</v>
      </c>
      <c r="F66" s="13">
        <f>E66*VLOOKUP(C66,products[],2,FALSE)</f>
        <v>351.90000000000003</v>
      </c>
    </row>
    <row r="67" spans="1:6" x14ac:dyDescent="0.3">
      <c r="A67" t="s">
        <v>7</v>
      </c>
      <c r="B67" t="s">
        <v>34</v>
      </c>
      <c r="C67" t="s">
        <v>20</v>
      </c>
      <c r="D67" s="4">
        <v>2205</v>
      </c>
      <c r="E67" s="5">
        <v>138</v>
      </c>
      <c r="F67" s="13">
        <f>E67*VLOOKUP(C67,products[],2,FALSE)</f>
        <v>1465.56</v>
      </c>
    </row>
    <row r="68" spans="1:6" x14ac:dyDescent="0.3">
      <c r="A68" t="s">
        <v>7</v>
      </c>
      <c r="B68" t="s">
        <v>37</v>
      </c>
      <c r="C68" t="s">
        <v>17</v>
      </c>
      <c r="D68" s="4">
        <v>4487</v>
      </c>
      <c r="E68" s="5">
        <v>111</v>
      </c>
      <c r="F68" s="13">
        <f>E68*VLOOKUP(C68,products[],2,FALSE)</f>
        <v>345.21</v>
      </c>
    </row>
    <row r="69" spans="1:6" x14ac:dyDescent="0.3">
      <c r="A69" t="s">
        <v>5</v>
      </c>
      <c r="B69" t="s">
        <v>35</v>
      </c>
      <c r="C69" t="s">
        <v>18</v>
      </c>
      <c r="D69" s="4">
        <v>2415</v>
      </c>
      <c r="E69" s="5">
        <v>15</v>
      </c>
      <c r="F69" s="13">
        <f>E69*VLOOKUP(C69,products[],2,FALSE)</f>
        <v>97.05</v>
      </c>
    </row>
    <row r="70" spans="1:6" x14ac:dyDescent="0.3">
      <c r="A70" t="s">
        <v>40</v>
      </c>
      <c r="B70" t="s">
        <v>34</v>
      </c>
      <c r="C70" t="s">
        <v>19</v>
      </c>
      <c r="D70" s="4">
        <v>4018</v>
      </c>
      <c r="E70" s="5">
        <v>162</v>
      </c>
      <c r="F70" s="13">
        <f>E70*VLOOKUP(C70,products[],2,FALSE)</f>
        <v>1237.6799999999998</v>
      </c>
    </row>
    <row r="71" spans="1:6" x14ac:dyDescent="0.3">
      <c r="A71" t="s">
        <v>5</v>
      </c>
      <c r="B71" t="s">
        <v>34</v>
      </c>
      <c r="C71" t="s">
        <v>19</v>
      </c>
      <c r="D71" s="4">
        <v>861</v>
      </c>
      <c r="E71" s="5">
        <v>195</v>
      </c>
      <c r="F71" s="13">
        <f>E71*VLOOKUP(C71,products[],2,FALSE)</f>
        <v>1489.8</v>
      </c>
    </row>
    <row r="72" spans="1:6" x14ac:dyDescent="0.3">
      <c r="A72" t="s">
        <v>10</v>
      </c>
      <c r="B72" t="s">
        <v>38</v>
      </c>
      <c r="C72" t="s">
        <v>14</v>
      </c>
      <c r="D72" s="4">
        <v>5586</v>
      </c>
      <c r="E72" s="5">
        <v>525</v>
      </c>
      <c r="F72" s="13">
        <f>E72*VLOOKUP(C72,products[],2,FALSE)</f>
        <v>6142.5</v>
      </c>
    </row>
    <row r="73" spans="1:6" x14ac:dyDescent="0.3">
      <c r="A73" t="s">
        <v>7</v>
      </c>
      <c r="B73" t="s">
        <v>34</v>
      </c>
      <c r="C73" t="s">
        <v>33</v>
      </c>
      <c r="D73" s="4">
        <v>2226</v>
      </c>
      <c r="E73" s="5">
        <v>48</v>
      </c>
      <c r="F73" s="13">
        <f>E73*VLOOKUP(C73,products[],2,FALSE)</f>
        <v>593.76</v>
      </c>
    </row>
    <row r="74" spans="1:6" x14ac:dyDescent="0.3">
      <c r="A74" t="s">
        <v>9</v>
      </c>
      <c r="B74" t="s">
        <v>34</v>
      </c>
      <c r="C74" t="s">
        <v>28</v>
      </c>
      <c r="D74" s="4">
        <v>14329</v>
      </c>
      <c r="E74" s="5">
        <v>150</v>
      </c>
      <c r="F74" s="13">
        <f>E74*VLOOKUP(C74,products[],2,FALSE)</f>
        <v>1557.0000000000002</v>
      </c>
    </row>
    <row r="75" spans="1:6" x14ac:dyDescent="0.3">
      <c r="A75" t="s">
        <v>9</v>
      </c>
      <c r="B75" t="s">
        <v>34</v>
      </c>
      <c r="C75" t="s">
        <v>20</v>
      </c>
      <c r="D75" s="4">
        <v>8463</v>
      </c>
      <c r="E75" s="5">
        <v>492</v>
      </c>
      <c r="F75" s="13">
        <f>E75*VLOOKUP(C75,products[],2,FALSE)</f>
        <v>5225.04</v>
      </c>
    </row>
    <row r="76" spans="1:6" x14ac:dyDescent="0.3">
      <c r="A76" t="s">
        <v>5</v>
      </c>
      <c r="B76" t="s">
        <v>34</v>
      </c>
      <c r="C76" t="s">
        <v>29</v>
      </c>
      <c r="D76" s="4">
        <v>2891</v>
      </c>
      <c r="E76" s="5">
        <v>102</v>
      </c>
      <c r="F76" s="13">
        <f>E76*VLOOKUP(C76,products[],2,FALSE)</f>
        <v>730.32</v>
      </c>
    </row>
    <row r="77" spans="1:6" x14ac:dyDescent="0.3">
      <c r="A77" t="s">
        <v>3</v>
      </c>
      <c r="B77" t="s">
        <v>36</v>
      </c>
      <c r="C77" t="s">
        <v>23</v>
      </c>
      <c r="D77" s="4">
        <v>3773</v>
      </c>
      <c r="E77" s="5">
        <v>165</v>
      </c>
      <c r="F77" s="13">
        <f>E77*VLOOKUP(C77,products[],2,FALSE)</f>
        <v>1070.8500000000001</v>
      </c>
    </row>
    <row r="78" spans="1:6" x14ac:dyDescent="0.3">
      <c r="A78" t="s">
        <v>41</v>
      </c>
      <c r="B78" t="s">
        <v>36</v>
      </c>
      <c r="C78" t="s">
        <v>28</v>
      </c>
      <c r="D78" s="4">
        <v>854</v>
      </c>
      <c r="E78" s="5">
        <v>309</v>
      </c>
      <c r="F78" s="13">
        <f>E78*VLOOKUP(C78,products[],2,FALSE)</f>
        <v>3207.42</v>
      </c>
    </row>
    <row r="79" spans="1:6" x14ac:dyDescent="0.3">
      <c r="A79" t="s">
        <v>6</v>
      </c>
      <c r="B79" t="s">
        <v>36</v>
      </c>
      <c r="C79" t="s">
        <v>17</v>
      </c>
      <c r="D79" s="4">
        <v>4970</v>
      </c>
      <c r="E79" s="5">
        <v>156</v>
      </c>
      <c r="F79" s="13">
        <f>E79*VLOOKUP(C79,products[],2,FALSE)</f>
        <v>485.15999999999997</v>
      </c>
    </row>
    <row r="80" spans="1:6" x14ac:dyDescent="0.3">
      <c r="A80" t="s">
        <v>9</v>
      </c>
      <c r="B80" t="s">
        <v>35</v>
      </c>
      <c r="C80" t="s">
        <v>26</v>
      </c>
      <c r="D80" s="4">
        <v>98</v>
      </c>
      <c r="E80" s="5">
        <v>159</v>
      </c>
      <c r="F80" s="13">
        <f>E80*VLOOKUP(C80,products[],2,FALSE)</f>
        <v>890.4</v>
      </c>
    </row>
    <row r="81" spans="1:6" x14ac:dyDescent="0.3">
      <c r="A81" t="s">
        <v>5</v>
      </c>
      <c r="B81" t="s">
        <v>35</v>
      </c>
      <c r="C81" t="s">
        <v>15</v>
      </c>
      <c r="D81" s="4">
        <v>13391</v>
      </c>
      <c r="E81" s="5">
        <v>201</v>
      </c>
      <c r="F81" s="13">
        <f>E81*VLOOKUP(C81,products[],2,FALSE)</f>
        <v>2357.73</v>
      </c>
    </row>
    <row r="82" spans="1:6" x14ac:dyDescent="0.3">
      <c r="A82" t="s">
        <v>8</v>
      </c>
      <c r="B82" t="s">
        <v>39</v>
      </c>
      <c r="C82" t="s">
        <v>31</v>
      </c>
      <c r="D82" s="4">
        <v>8890</v>
      </c>
      <c r="E82" s="5">
        <v>210</v>
      </c>
      <c r="F82" s="13">
        <f>E82*VLOOKUP(C82,products[],2,FALSE)</f>
        <v>1215.9000000000001</v>
      </c>
    </row>
    <row r="83" spans="1:6" x14ac:dyDescent="0.3">
      <c r="A83" t="s">
        <v>2</v>
      </c>
      <c r="B83" t="s">
        <v>38</v>
      </c>
      <c r="C83" t="s">
        <v>13</v>
      </c>
      <c r="D83" s="4">
        <v>56</v>
      </c>
      <c r="E83" s="5">
        <v>51</v>
      </c>
      <c r="F83" s="13">
        <f>E83*VLOOKUP(C83,products[],2,FALSE)</f>
        <v>475.83</v>
      </c>
    </row>
    <row r="84" spans="1:6" x14ac:dyDescent="0.3">
      <c r="A84" t="s">
        <v>3</v>
      </c>
      <c r="B84" t="s">
        <v>36</v>
      </c>
      <c r="C84" t="s">
        <v>25</v>
      </c>
      <c r="D84" s="4">
        <v>3339</v>
      </c>
      <c r="E84" s="5">
        <v>39</v>
      </c>
      <c r="F84" s="13">
        <f>E84*VLOOKUP(C84,products[],2,FALSE)</f>
        <v>512.85</v>
      </c>
    </row>
    <row r="85" spans="1:6" x14ac:dyDescent="0.3">
      <c r="A85" t="s">
        <v>10</v>
      </c>
      <c r="B85" t="s">
        <v>35</v>
      </c>
      <c r="C85" t="s">
        <v>18</v>
      </c>
      <c r="D85" s="4">
        <v>3808</v>
      </c>
      <c r="E85" s="5">
        <v>279</v>
      </c>
      <c r="F85" s="13">
        <f>E85*VLOOKUP(C85,products[],2,FALSE)</f>
        <v>1805.1299999999999</v>
      </c>
    </row>
    <row r="86" spans="1:6" x14ac:dyDescent="0.3">
      <c r="A86" t="s">
        <v>10</v>
      </c>
      <c r="B86" t="s">
        <v>38</v>
      </c>
      <c r="C86" t="s">
        <v>13</v>
      </c>
      <c r="D86" s="4">
        <v>63</v>
      </c>
      <c r="E86" s="5">
        <v>123</v>
      </c>
      <c r="F86" s="13">
        <f>E86*VLOOKUP(C86,products[],2,FALSE)</f>
        <v>1147.5899999999999</v>
      </c>
    </row>
    <row r="87" spans="1:6" x14ac:dyDescent="0.3">
      <c r="A87" t="s">
        <v>2</v>
      </c>
      <c r="B87" t="s">
        <v>39</v>
      </c>
      <c r="C87" t="s">
        <v>27</v>
      </c>
      <c r="D87" s="4">
        <v>7812</v>
      </c>
      <c r="E87" s="5">
        <v>81</v>
      </c>
      <c r="F87" s="13">
        <f>E87*VLOOKUP(C87,products[],2,FALSE)</f>
        <v>1355.13</v>
      </c>
    </row>
    <row r="88" spans="1:6" x14ac:dyDescent="0.3">
      <c r="A88" t="s">
        <v>40</v>
      </c>
      <c r="B88" t="s">
        <v>37</v>
      </c>
      <c r="C88" t="s">
        <v>19</v>
      </c>
      <c r="D88" s="4">
        <v>7693</v>
      </c>
      <c r="E88" s="5">
        <v>21</v>
      </c>
      <c r="F88" s="13">
        <f>E88*VLOOKUP(C88,products[],2,FALSE)</f>
        <v>160.44</v>
      </c>
    </row>
    <row r="89" spans="1:6" x14ac:dyDescent="0.3">
      <c r="A89" t="s">
        <v>3</v>
      </c>
      <c r="B89" t="s">
        <v>36</v>
      </c>
      <c r="C89" t="s">
        <v>28</v>
      </c>
      <c r="D89" s="4">
        <v>973</v>
      </c>
      <c r="E89" s="5">
        <v>162</v>
      </c>
      <c r="F89" s="13">
        <f>E89*VLOOKUP(C89,products[],2,FALSE)</f>
        <v>1681.5600000000002</v>
      </c>
    </row>
    <row r="90" spans="1:6" x14ac:dyDescent="0.3">
      <c r="A90" t="s">
        <v>10</v>
      </c>
      <c r="B90" t="s">
        <v>35</v>
      </c>
      <c r="C90" t="s">
        <v>21</v>
      </c>
      <c r="D90" s="4">
        <v>567</v>
      </c>
      <c r="E90" s="5">
        <v>228</v>
      </c>
      <c r="F90" s="13">
        <f>E90*VLOOKUP(C90,products[],2,FALSE)</f>
        <v>2052</v>
      </c>
    </row>
    <row r="91" spans="1:6" x14ac:dyDescent="0.3">
      <c r="A91" t="s">
        <v>10</v>
      </c>
      <c r="B91" t="s">
        <v>36</v>
      </c>
      <c r="C91" t="s">
        <v>29</v>
      </c>
      <c r="D91" s="4">
        <v>2471</v>
      </c>
      <c r="E91" s="5">
        <v>342</v>
      </c>
      <c r="F91" s="13">
        <f>E91*VLOOKUP(C91,products[],2,FALSE)</f>
        <v>2448.7200000000003</v>
      </c>
    </row>
    <row r="92" spans="1:6" x14ac:dyDescent="0.3">
      <c r="A92" t="s">
        <v>5</v>
      </c>
      <c r="B92" t="s">
        <v>38</v>
      </c>
      <c r="C92" t="s">
        <v>13</v>
      </c>
      <c r="D92" s="4">
        <v>7189</v>
      </c>
      <c r="E92" s="5">
        <v>54</v>
      </c>
      <c r="F92" s="13">
        <f>E92*VLOOKUP(C92,products[],2,FALSE)</f>
        <v>503.82</v>
      </c>
    </row>
    <row r="93" spans="1:6" x14ac:dyDescent="0.3">
      <c r="A93" t="s">
        <v>41</v>
      </c>
      <c r="B93" t="s">
        <v>35</v>
      </c>
      <c r="C93" t="s">
        <v>28</v>
      </c>
      <c r="D93" s="4">
        <v>7455</v>
      </c>
      <c r="E93" s="5">
        <v>216</v>
      </c>
      <c r="F93" s="13">
        <f>E93*VLOOKUP(C93,products[],2,FALSE)</f>
        <v>2242.0800000000004</v>
      </c>
    </row>
    <row r="94" spans="1:6" x14ac:dyDescent="0.3">
      <c r="A94" t="s">
        <v>3</v>
      </c>
      <c r="B94" t="s">
        <v>34</v>
      </c>
      <c r="C94" t="s">
        <v>26</v>
      </c>
      <c r="D94" s="4">
        <v>3108</v>
      </c>
      <c r="E94" s="5">
        <v>54</v>
      </c>
      <c r="F94" s="13">
        <f>E94*VLOOKUP(C94,products[],2,FALSE)</f>
        <v>302.39999999999998</v>
      </c>
    </row>
    <row r="95" spans="1:6" x14ac:dyDescent="0.3">
      <c r="A95" t="s">
        <v>6</v>
      </c>
      <c r="B95" t="s">
        <v>38</v>
      </c>
      <c r="C95" t="s">
        <v>25</v>
      </c>
      <c r="D95" s="4">
        <v>469</v>
      </c>
      <c r="E95" s="5">
        <v>75</v>
      </c>
      <c r="F95" s="13">
        <f>E95*VLOOKUP(C95,products[],2,FALSE)</f>
        <v>986.25</v>
      </c>
    </row>
    <row r="96" spans="1:6" x14ac:dyDescent="0.3">
      <c r="A96" t="s">
        <v>9</v>
      </c>
      <c r="B96" t="s">
        <v>37</v>
      </c>
      <c r="C96" t="s">
        <v>23</v>
      </c>
      <c r="D96" s="4">
        <v>2737</v>
      </c>
      <c r="E96" s="5">
        <v>93</v>
      </c>
      <c r="F96" s="13">
        <f>E96*VLOOKUP(C96,products[],2,FALSE)</f>
        <v>603.57000000000005</v>
      </c>
    </row>
    <row r="97" spans="1:6" x14ac:dyDescent="0.3">
      <c r="A97" t="s">
        <v>9</v>
      </c>
      <c r="B97" t="s">
        <v>37</v>
      </c>
      <c r="C97" t="s">
        <v>25</v>
      </c>
      <c r="D97" s="4">
        <v>4305</v>
      </c>
      <c r="E97" s="5">
        <v>156</v>
      </c>
      <c r="F97" s="13">
        <f>E97*VLOOKUP(C97,products[],2,FALSE)</f>
        <v>2051.4</v>
      </c>
    </row>
    <row r="98" spans="1:6" x14ac:dyDescent="0.3">
      <c r="A98" t="s">
        <v>9</v>
      </c>
      <c r="B98" t="s">
        <v>38</v>
      </c>
      <c r="C98" t="s">
        <v>17</v>
      </c>
      <c r="D98" s="4">
        <v>2408</v>
      </c>
      <c r="E98" s="5">
        <v>9</v>
      </c>
      <c r="F98" s="13">
        <f>E98*VLOOKUP(C98,products[],2,FALSE)</f>
        <v>27.99</v>
      </c>
    </row>
    <row r="99" spans="1:6" x14ac:dyDescent="0.3">
      <c r="A99" t="s">
        <v>3</v>
      </c>
      <c r="B99" t="s">
        <v>36</v>
      </c>
      <c r="C99" t="s">
        <v>19</v>
      </c>
      <c r="D99" s="4">
        <v>1281</v>
      </c>
      <c r="E99" s="5">
        <v>18</v>
      </c>
      <c r="F99" s="13">
        <f>E99*VLOOKUP(C99,products[],2,FALSE)</f>
        <v>137.51999999999998</v>
      </c>
    </row>
    <row r="100" spans="1:6" x14ac:dyDescent="0.3">
      <c r="A100" t="s">
        <v>40</v>
      </c>
      <c r="B100" t="s">
        <v>35</v>
      </c>
      <c r="C100" t="s">
        <v>32</v>
      </c>
      <c r="D100" s="4">
        <v>12348</v>
      </c>
      <c r="E100" s="5">
        <v>234</v>
      </c>
      <c r="F100" s="13">
        <f>E100*VLOOKUP(C100,products[],2,FALSE)</f>
        <v>2024.1000000000001</v>
      </c>
    </row>
    <row r="101" spans="1:6" x14ac:dyDescent="0.3">
      <c r="A101" t="s">
        <v>3</v>
      </c>
      <c r="B101" t="s">
        <v>34</v>
      </c>
      <c r="C101" t="s">
        <v>28</v>
      </c>
      <c r="D101" s="4">
        <v>3689</v>
      </c>
      <c r="E101" s="5">
        <v>312</v>
      </c>
      <c r="F101" s="13">
        <f>E101*VLOOKUP(C101,products[],2,FALSE)</f>
        <v>3238.5600000000004</v>
      </c>
    </row>
    <row r="102" spans="1:6" x14ac:dyDescent="0.3">
      <c r="A102" t="s">
        <v>7</v>
      </c>
      <c r="B102" t="s">
        <v>36</v>
      </c>
      <c r="C102" t="s">
        <v>19</v>
      </c>
      <c r="D102" s="4">
        <v>2870</v>
      </c>
      <c r="E102" s="5">
        <v>300</v>
      </c>
      <c r="F102" s="13">
        <f>E102*VLOOKUP(C102,products[],2,FALSE)</f>
        <v>2292</v>
      </c>
    </row>
    <row r="103" spans="1:6" x14ac:dyDescent="0.3">
      <c r="A103" t="s">
        <v>2</v>
      </c>
      <c r="B103" t="s">
        <v>36</v>
      </c>
      <c r="C103" t="s">
        <v>27</v>
      </c>
      <c r="D103" s="4">
        <v>798</v>
      </c>
      <c r="E103" s="5">
        <v>519</v>
      </c>
      <c r="F103" s="13">
        <f>E103*VLOOKUP(C103,products[],2,FALSE)</f>
        <v>8682.8700000000008</v>
      </c>
    </row>
    <row r="104" spans="1:6" x14ac:dyDescent="0.3">
      <c r="A104" t="s">
        <v>41</v>
      </c>
      <c r="B104" t="s">
        <v>37</v>
      </c>
      <c r="C104" t="s">
        <v>21</v>
      </c>
      <c r="D104" s="4">
        <v>2933</v>
      </c>
      <c r="E104" s="5">
        <v>9</v>
      </c>
      <c r="F104" s="13">
        <f>E104*VLOOKUP(C104,products[],2,FALSE)</f>
        <v>81</v>
      </c>
    </row>
    <row r="105" spans="1:6" x14ac:dyDescent="0.3">
      <c r="A105" t="s">
        <v>5</v>
      </c>
      <c r="B105" t="s">
        <v>35</v>
      </c>
      <c r="C105" t="s">
        <v>4</v>
      </c>
      <c r="D105" s="4">
        <v>2744</v>
      </c>
      <c r="E105" s="5">
        <v>9</v>
      </c>
      <c r="F105" s="13">
        <f>E105*VLOOKUP(C105,products[],2,FALSE)</f>
        <v>106.92</v>
      </c>
    </row>
    <row r="106" spans="1:6" x14ac:dyDescent="0.3">
      <c r="A106" t="s">
        <v>40</v>
      </c>
      <c r="B106" t="s">
        <v>36</v>
      </c>
      <c r="C106" t="s">
        <v>33</v>
      </c>
      <c r="D106" s="4">
        <v>9772</v>
      </c>
      <c r="E106" s="5">
        <v>90</v>
      </c>
      <c r="F106" s="13">
        <f>E106*VLOOKUP(C106,products[],2,FALSE)</f>
        <v>1113.3</v>
      </c>
    </row>
    <row r="107" spans="1:6" x14ac:dyDescent="0.3">
      <c r="A107" t="s">
        <v>7</v>
      </c>
      <c r="B107" t="s">
        <v>34</v>
      </c>
      <c r="C107" t="s">
        <v>25</v>
      </c>
      <c r="D107" s="4">
        <v>1568</v>
      </c>
      <c r="E107" s="5">
        <v>96</v>
      </c>
      <c r="F107" s="13">
        <f>E107*VLOOKUP(C107,products[],2,FALSE)</f>
        <v>1262.4000000000001</v>
      </c>
    </row>
    <row r="108" spans="1:6" x14ac:dyDescent="0.3">
      <c r="A108" t="s">
        <v>2</v>
      </c>
      <c r="B108" t="s">
        <v>36</v>
      </c>
      <c r="C108" t="s">
        <v>16</v>
      </c>
      <c r="D108" s="4">
        <v>11417</v>
      </c>
      <c r="E108" s="5">
        <v>21</v>
      </c>
      <c r="F108" s="13">
        <f>E108*VLOOKUP(C108,products[],2,FALSE)</f>
        <v>184.58999999999997</v>
      </c>
    </row>
    <row r="109" spans="1:6" x14ac:dyDescent="0.3">
      <c r="A109" t="s">
        <v>40</v>
      </c>
      <c r="B109" t="s">
        <v>34</v>
      </c>
      <c r="C109" t="s">
        <v>26</v>
      </c>
      <c r="D109" s="4">
        <v>6748</v>
      </c>
      <c r="E109" s="5">
        <v>48</v>
      </c>
      <c r="F109" s="13">
        <f>E109*VLOOKUP(C109,products[],2,FALSE)</f>
        <v>268.79999999999995</v>
      </c>
    </row>
    <row r="110" spans="1:6" x14ac:dyDescent="0.3">
      <c r="A110" t="s">
        <v>10</v>
      </c>
      <c r="B110" t="s">
        <v>36</v>
      </c>
      <c r="C110" t="s">
        <v>27</v>
      </c>
      <c r="D110" s="4">
        <v>1407</v>
      </c>
      <c r="E110" s="5">
        <v>72</v>
      </c>
      <c r="F110" s="13">
        <f>E110*VLOOKUP(C110,products[],2,FALSE)</f>
        <v>1204.56</v>
      </c>
    </row>
    <row r="111" spans="1:6" x14ac:dyDescent="0.3">
      <c r="A111" t="s">
        <v>8</v>
      </c>
      <c r="B111" t="s">
        <v>35</v>
      </c>
      <c r="C111" t="s">
        <v>29</v>
      </c>
      <c r="D111" s="4">
        <v>2023</v>
      </c>
      <c r="E111" s="5">
        <v>168</v>
      </c>
      <c r="F111" s="13">
        <f>E111*VLOOKUP(C111,products[],2,FALSE)</f>
        <v>1202.8800000000001</v>
      </c>
    </row>
    <row r="112" spans="1:6" x14ac:dyDescent="0.3">
      <c r="A112" t="s">
        <v>5</v>
      </c>
      <c r="B112" t="s">
        <v>39</v>
      </c>
      <c r="C112" t="s">
        <v>26</v>
      </c>
      <c r="D112" s="4">
        <v>5236</v>
      </c>
      <c r="E112" s="5">
        <v>51</v>
      </c>
      <c r="F112" s="13">
        <f>E112*VLOOKUP(C112,products[],2,FALSE)</f>
        <v>285.59999999999997</v>
      </c>
    </row>
    <row r="113" spans="1:6" x14ac:dyDescent="0.3">
      <c r="A113" t="s">
        <v>41</v>
      </c>
      <c r="B113" t="s">
        <v>36</v>
      </c>
      <c r="C113" t="s">
        <v>19</v>
      </c>
      <c r="D113" s="4">
        <v>1925</v>
      </c>
      <c r="E113" s="5">
        <v>192</v>
      </c>
      <c r="F113" s="13">
        <f>E113*VLOOKUP(C113,products[],2,FALSE)</f>
        <v>1466.8799999999999</v>
      </c>
    </row>
    <row r="114" spans="1:6" x14ac:dyDescent="0.3">
      <c r="A114" t="s">
        <v>7</v>
      </c>
      <c r="B114" t="s">
        <v>37</v>
      </c>
      <c r="C114" t="s">
        <v>14</v>
      </c>
      <c r="D114" s="4">
        <v>6608</v>
      </c>
      <c r="E114" s="5">
        <v>225</v>
      </c>
      <c r="F114" s="13">
        <f>E114*VLOOKUP(C114,products[],2,FALSE)</f>
        <v>2632.5</v>
      </c>
    </row>
    <row r="115" spans="1:6" x14ac:dyDescent="0.3">
      <c r="A115" t="s">
        <v>6</v>
      </c>
      <c r="B115" t="s">
        <v>34</v>
      </c>
      <c r="C115" t="s">
        <v>26</v>
      </c>
      <c r="D115" s="4">
        <v>8008</v>
      </c>
      <c r="E115" s="5">
        <v>456</v>
      </c>
      <c r="F115" s="13">
        <f>E115*VLOOKUP(C115,products[],2,FALSE)</f>
        <v>2553.6</v>
      </c>
    </row>
    <row r="116" spans="1:6" x14ac:dyDescent="0.3">
      <c r="A116" t="s">
        <v>10</v>
      </c>
      <c r="B116" t="s">
        <v>34</v>
      </c>
      <c r="C116" t="s">
        <v>25</v>
      </c>
      <c r="D116" s="4">
        <v>1428</v>
      </c>
      <c r="E116" s="5">
        <v>93</v>
      </c>
      <c r="F116" s="13">
        <f>E116*VLOOKUP(C116,products[],2,FALSE)</f>
        <v>1222.95</v>
      </c>
    </row>
    <row r="117" spans="1:6" x14ac:dyDescent="0.3">
      <c r="A117" t="s">
        <v>6</v>
      </c>
      <c r="B117" t="s">
        <v>34</v>
      </c>
      <c r="C117" t="s">
        <v>4</v>
      </c>
      <c r="D117" s="4">
        <v>525</v>
      </c>
      <c r="E117" s="5">
        <v>48</v>
      </c>
      <c r="F117" s="13">
        <f>E117*VLOOKUP(C117,products[],2,FALSE)</f>
        <v>570.24</v>
      </c>
    </row>
    <row r="118" spans="1:6" x14ac:dyDescent="0.3">
      <c r="A118" t="s">
        <v>6</v>
      </c>
      <c r="B118" t="s">
        <v>37</v>
      </c>
      <c r="C118" t="s">
        <v>18</v>
      </c>
      <c r="D118" s="4">
        <v>1505</v>
      </c>
      <c r="E118" s="5">
        <v>102</v>
      </c>
      <c r="F118" s="13">
        <f>E118*VLOOKUP(C118,products[],2,FALSE)</f>
        <v>659.93999999999994</v>
      </c>
    </row>
    <row r="119" spans="1:6" x14ac:dyDescent="0.3">
      <c r="A119" t="s">
        <v>7</v>
      </c>
      <c r="B119" t="s">
        <v>35</v>
      </c>
      <c r="C119" t="s">
        <v>30</v>
      </c>
      <c r="D119" s="4">
        <v>6755</v>
      </c>
      <c r="E119" s="5">
        <v>252</v>
      </c>
      <c r="F119" s="13">
        <f>E119*VLOOKUP(C119,products[],2,FALSE)</f>
        <v>3651.48</v>
      </c>
    </row>
    <row r="120" spans="1:6" x14ac:dyDescent="0.3">
      <c r="A120" t="s">
        <v>2</v>
      </c>
      <c r="B120" t="s">
        <v>37</v>
      </c>
      <c r="C120" t="s">
        <v>18</v>
      </c>
      <c r="D120" s="4">
        <v>11571</v>
      </c>
      <c r="E120" s="5">
        <v>138</v>
      </c>
      <c r="F120" s="13">
        <f>E120*VLOOKUP(C120,products[],2,FALSE)</f>
        <v>892.86</v>
      </c>
    </row>
    <row r="121" spans="1:6" x14ac:dyDescent="0.3">
      <c r="A121" t="s">
        <v>40</v>
      </c>
      <c r="B121" t="s">
        <v>38</v>
      </c>
      <c r="C121" t="s">
        <v>25</v>
      </c>
      <c r="D121" s="4">
        <v>2541</v>
      </c>
      <c r="E121" s="5">
        <v>90</v>
      </c>
      <c r="F121" s="13">
        <f>E121*VLOOKUP(C121,products[],2,FALSE)</f>
        <v>1183.5</v>
      </c>
    </row>
    <row r="122" spans="1:6" x14ac:dyDescent="0.3">
      <c r="A122" t="s">
        <v>41</v>
      </c>
      <c r="B122" t="s">
        <v>37</v>
      </c>
      <c r="C122" t="s">
        <v>30</v>
      </c>
      <c r="D122" s="4">
        <v>1526</v>
      </c>
      <c r="E122" s="5">
        <v>240</v>
      </c>
      <c r="F122" s="13">
        <f>E122*VLOOKUP(C122,products[],2,FALSE)</f>
        <v>3477.6</v>
      </c>
    </row>
    <row r="123" spans="1:6" x14ac:dyDescent="0.3">
      <c r="A123" t="s">
        <v>40</v>
      </c>
      <c r="B123" t="s">
        <v>38</v>
      </c>
      <c r="C123" t="s">
        <v>4</v>
      </c>
      <c r="D123" s="4">
        <v>6125</v>
      </c>
      <c r="E123" s="5">
        <v>102</v>
      </c>
      <c r="F123" s="13">
        <f>E123*VLOOKUP(C123,products[],2,FALSE)</f>
        <v>1211.76</v>
      </c>
    </row>
    <row r="124" spans="1:6" x14ac:dyDescent="0.3">
      <c r="A124" t="s">
        <v>41</v>
      </c>
      <c r="B124" t="s">
        <v>35</v>
      </c>
      <c r="C124" t="s">
        <v>27</v>
      </c>
      <c r="D124" s="4">
        <v>847</v>
      </c>
      <c r="E124" s="5">
        <v>129</v>
      </c>
      <c r="F124" s="13">
        <f>E124*VLOOKUP(C124,products[],2,FALSE)</f>
        <v>2158.17</v>
      </c>
    </row>
    <row r="125" spans="1:6" x14ac:dyDescent="0.3">
      <c r="A125" t="s">
        <v>8</v>
      </c>
      <c r="B125" t="s">
        <v>35</v>
      </c>
      <c r="C125" t="s">
        <v>27</v>
      </c>
      <c r="D125" s="4">
        <v>4753</v>
      </c>
      <c r="E125" s="5">
        <v>300</v>
      </c>
      <c r="F125" s="13">
        <f>E125*VLOOKUP(C125,products[],2,FALSE)</f>
        <v>5019</v>
      </c>
    </row>
    <row r="126" spans="1:6" x14ac:dyDescent="0.3">
      <c r="A126" t="s">
        <v>6</v>
      </c>
      <c r="B126" t="s">
        <v>38</v>
      </c>
      <c r="C126" t="s">
        <v>33</v>
      </c>
      <c r="D126" s="4">
        <v>959</v>
      </c>
      <c r="E126" s="5">
        <v>135</v>
      </c>
      <c r="F126" s="13">
        <f>E126*VLOOKUP(C126,products[],2,FALSE)</f>
        <v>1669.9499999999998</v>
      </c>
    </row>
    <row r="127" spans="1:6" x14ac:dyDescent="0.3">
      <c r="A127" t="s">
        <v>7</v>
      </c>
      <c r="B127" t="s">
        <v>35</v>
      </c>
      <c r="C127" t="s">
        <v>24</v>
      </c>
      <c r="D127" s="4">
        <v>2793</v>
      </c>
      <c r="E127" s="5">
        <v>114</v>
      </c>
      <c r="F127" s="13">
        <f>E127*VLOOKUP(C127,products[],2,FALSE)</f>
        <v>566.57999999999993</v>
      </c>
    </row>
    <row r="128" spans="1:6" x14ac:dyDescent="0.3">
      <c r="A128" t="s">
        <v>7</v>
      </c>
      <c r="B128" t="s">
        <v>35</v>
      </c>
      <c r="C128" t="s">
        <v>14</v>
      </c>
      <c r="D128" s="4">
        <v>4606</v>
      </c>
      <c r="E128" s="5">
        <v>63</v>
      </c>
      <c r="F128" s="13">
        <f>E128*VLOOKUP(C128,products[],2,FALSE)</f>
        <v>737.09999999999991</v>
      </c>
    </row>
    <row r="129" spans="1:6" x14ac:dyDescent="0.3">
      <c r="A129" t="s">
        <v>7</v>
      </c>
      <c r="B129" t="s">
        <v>36</v>
      </c>
      <c r="C129" t="s">
        <v>29</v>
      </c>
      <c r="D129" s="4">
        <v>5551</v>
      </c>
      <c r="E129" s="5">
        <v>252</v>
      </c>
      <c r="F129" s="13">
        <f>E129*VLOOKUP(C129,products[],2,FALSE)</f>
        <v>1804.32</v>
      </c>
    </row>
    <row r="130" spans="1:6" x14ac:dyDescent="0.3">
      <c r="A130" t="s">
        <v>10</v>
      </c>
      <c r="B130" t="s">
        <v>36</v>
      </c>
      <c r="C130" t="s">
        <v>32</v>
      </c>
      <c r="D130" s="4">
        <v>6657</v>
      </c>
      <c r="E130" s="5">
        <v>303</v>
      </c>
      <c r="F130" s="13">
        <f>E130*VLOOKUP(C130,products[],2,FALSE)</f>
        <v>2620.9500000000003</v>
      </c>
    </row>
    <row r="131" spans="1:6" x14ac:dyDescent="0.3">
      <c r="A131" t="s">
        <v>7</v>
      </c>
      <c r="B131" t="s">
        <v>39</v>
      </c>
      <c r="C131" t="s">
        <v>17</v>
      </c>
      <c r="D131" s="4">
        <v>4438</v>
      </c>
      <c r="E131" s="5">
        <v>246</v>
      </c>
      <c r="F131" s="13">
        <f>E131*VLOOKUP(C131,products[],2,FALSE)</f>
        <v>765.06</v>
      </c>
    </row>
    <row r="132" spans="1:6" x14ac:dyDescent="0.3">
      <c r="A132" t="s">
        <v>8</v>
      </c>
      <c r="B132" t="s">
        <v>38</v>
      </c>
      <c r="C132" t="s">
        <v>22</v>
      </c>
      <c r="D132" s="4">
        <v>168</v>
      </c>
      <c r="E132" s="5">
        <v>84</v>
      </c>
      <c r="F132" s="13">
        <f>E132*VLOOKUP(C132,products[],2,FALSE)</f>
        <v>820.68</v>
      </c>
    </row>
    <row r="133" spans="1:6" x14ac:dyDescent="0.3">
      <c r="A133" t="s">
        <v>7</v>
      </c>
      <c r="B133" t="s">
        <v>34</v>
      </c>
      <c r="C133" t="s">
        <v>17</v>
      </c>
      <c r="D133" s="4">
        <v>7777</v>
      </c>
      <c r="E133" s="5">
        <v>39</v>
      </c>
      <c r="F133" s="13">
        <f>E133*VLOOKUP(C133,products[],2,FALSE)</f>
        <v>121.28999999999999</v>
      </c>
    </row>
    <row r="134" spans="1:6" x14ac:dyDescent="0.3">
      <c r="A134" t="s">
        <v>5</v>
      </c>
      <c r="B134" t="s">
        <v>36</v>
      </c>
      <c r="C134" t="s">
        <v>17</v>
      </c>
      <c r="D134" s="4">
        <v>3339</v>
      </c>
      <c r="E134" s="5">
        <v>348</v>
      </c>
      <c r="F134" s="13">
        <f>E134*VLOOKUP(C134,products[],2,FALSE)</f>
        <v>1082.28</v>
      </c>
    </row>
    <row r="135" spans="1:6" x14ac:dyDescent="0.3">
      <c r="A135" t="s">
        <v>7</v>
      </c>
      <c r="B135" t="s">
        <v>37</v>
      </c>
      <c r="C135" t="s">
        <v>33</v>
      </c>
      <c r="D135" s="4">
        <v>6391</v>
      </c>
      <c r="E135" s="5">
        <v>48</v>
      </c>
      <c r="F135" s="13">
        <f>E135*VLOOKUP(C135,products[],2,FALSE)</f>
        <v>593.76</v>
      </c>
    </row>
    <row r="136" spans="1:6" x14ac:dyDescent="0.3">
      <c r="A136" t="s">
        <v>5</v>
      </c>
      <c r="B136" t="s">
        <v>37</v>
      </c>
      <c r="C136" t="s">
        <v>22</v>
      </c>
      <c r="D136" s="4">
        <v>518</v>
      </c>
      <c r="E136" s="5">
        <v>75</v>
      </c>
      <c r="F136" s="13">
        <f>E136*VLOOKUP(C136,products[],2,FALSE)</f>
        <v>732.75</v>
      </c>
    </row>
    <row r="137" spans="1:6" x14ac:dyDescent="0.3">
      <c r="A137" t="s">
        <v>7</v>
      </c>
      <c r="B137" t="s">
        <v>38</v>
      </c>
      <c r="C137" t="s">
        <v>28</v>
      </c>
      <c r="D137" s="4">
        <v>5677</v>
      </c>
      <c r="E137" s="5">
        <v>258</v>
      </c>
      <c r="F137" s="13">
        <f>E137*VLOOKUP(C137,products[],2,FALSE)</f>
        <v>2678.0400000000004</v>
      </c>
    </row>
    <row r="138" spans="1:6" x14ac:dyDescent="0.3">
      <c r="A138" t="s">
        <v>6</v>
      </c>
      <c r="B138" t="s">
        <v>39</v>
      </c>
      <c r="C138" t="s">
        <v>17</v>
      </c>
      <c r="D138" s="4">
        <v>6048</v>
      </c>
      <c r="E138" s="5">
        <v>27</v>
      </c>
      <c r="F138" s="13">
        <f>E138*VLOOKUP(C138,products[],2,FALSE)</f>
        <v>83.97</v>
      </c>
    </row>
    <row r="139" spans="1:6" x14ac:dyDescent="0.3">
      <c r="A139" t="s">
        <v>8</v>
      </c>
      <c r="B139" t="s">
        <v>38</v>
      </c>
      <c r="C139" t="s">
        <v>32</v>
      </c>
      <c r="D139" s="4">
        <v>3752</v>
      </c>
      <c r="E139" s="5">
        <v>213</v>
      </c>
      <c r="F139" s="13">
        <f>E139*VLOOKUP(C139,products[],2,FALSE)</f>
        <v>1842.45</v>
      </c>
    </row>
    <row r="140" spans="1:6" x14ac:dyDescent="0.3">
      <c r="A140" t="s">
        <v>5</v>
      </c>
      <c r="B140" t="s">
        <v>35</v>
      </c>
      <c r="C140" t="s">
        <v>29</v>
      </c>
      <c r="D140" s="4">
        <v>4480</v>
      </c>
      <c r="E140" s="5">
        <v>357</v>
      </c>
      <c r="F140" s="13">
        <f>E140*VLOOKUP(C140,products[],2,FALSE)</f>
        <v>2556.12</v>
      </c>
    </row>
    <row r="141" spans="1:6" x14ac:dyDescent="0.3">
      <c r="A141" t="s">
        <v>9</v>
      </c>
      <c r="B141" t="s">
        <v>37</v>
      </c>
      <c r="C141" t="s">
        <v>4</v>
      </c>
      <c r="D141" s="4">
        <v>259</v>
      </c>
      <c r="E141" s="5">
        <v>207</v>
      </c>
      <c r="F141" s="13">
        <f>E141*VLOOKUP(C141,products[],2,FALSE)</f>
        <v>2459.1600000000003</v>
      </c>
    </row>
    <row r="142" spans="1:6" x14ac:dyDescent="0.3">
      <c r="A142" t="s">
        <v>8</v>
      </c>
      <c r="B142" t="s">
        <v>37</v>
      </c>
      <c r="C142" t="s">
        <v>30</v>
      </c>
      <c r="D142" s="4">
        <v>42</v>
      </c>
      <c r="E142" s="5">
        <v>150</v>
      </c>
      <c r="F142" s="13">
        <f>E142*VLOOKUP(C142,products[],2,FALSE)</f>
        <v>2173.5</v>
      </c>
    </row>
    <row r="143" spans="1:6" x14ac:dyDescent="0.3">
      <c r="A143" t="s">
        <v>41</v>
      </c>
      <c r="B143" t="s">
        <v>36</v>
      </c>
      <c r="C143" t="s">
        <v>26</v>
      </c>
      <c r="D143" s="4">
        <v>98</v>
      </c>
      <c r="E143" s="5">
        <v>204</v>
      </c>
      <c r="F143" s="13">
        <f>E143*VLOOKUP(C143,products[],2,FALSE)</f>
        <v>1142.3999999999999</v>
      </c>
    </row>
    <row r="144" spans="1:6" x14ac:dyDescent="0.3">
      <c r="A144" t="s">
        <v>7</v>
      </c>
      <c r="B144" t="s">
        <v>35</v>
      </c>
      <c r="C144" t="s">
        <v>27</v>
      </c>
      <c r="D144" s="4">
        <v>2478</v>
      </c>
      <c r="E144" s="5">
        <v>21</v>
      </c>
      <c r="F144" s="13">
        <f>E144*VLOOKUP(C144,products[],2,FALSE)</f>
        <v>351.33</v>
      </c>
    </row>
    <row r="145" spans="1:6" x14ac:dyDescent="0.3">
      <c r="A145" t="s">
        <v>41</v>
      </c>
      <c r="B145" t="s">
        <v>34</v>
      </c>
      <c r="C145" t="s">
        <v>33</v>
      </c>
      <c r="D145" s="4">
        <v>7847</v>
      </c>
      <c r="E145" s="5">
        <v>174</v>
      </c>
      <c r="F145" s="13">
        <f>E145*VLOOKUP(C145,products[],2,FALSE)</f>
        <v>2152.3799999999997</v>
      </c>
    </row>
    <row r="146" spans="1:6" x14ac:dyDescent="0.3">
      <c r="A146" t="s">
        <v>2</v>
      </c>
      <c r="B146" t="s">
        <v>37</v>
      </c>
      <c r="C146" t="s">
        <v>17</v>
      </c>
      <c r="D146" s="4">
        <v>9926</v>
      </c>
      <c r="E146" s="5">
        <v>201</v>
      </c>
      <c r="F146" s="13">
        <f>E146*VLOOKUP(C146,products[],2,FALSE)</f>
        <v>625.11</v>
      </c>
    </row>
    <row r="147" spans="1:6" x14ac:dyDescent="0.3">
      <c r="A147" t="s">
        <v>8</v>
      </c>
      <c r="B147" t="s">
        <v>38</v>
      </c>
      <c r="C147" t="s">
        <v>13</v>
      </c>
      <c r="D147" s="4">
        <v>819</v>
      </c>
      <c r="E147" s="5">
        <v>510</v>
      </c>
      <c r="F147" s="13">
        <f>E147*VLOOKUP(C147,products[],2,FALSE)</f>
        <v>4758.3</v>
      </c>
    </row>
    <row r="148" spans="1:6" x14ac:dyDescent="0.3">
      <c r="A148" t="s">
        <v>6</v>
      </c>
      <c r="B148" t="s">
        <v>39</v>
      </c>
      <c r="C148" t="s">
        <v>29</v>
      </c>
      <c r="D148" s="4">
        <v>3052</v>
      </c>
      <c r="E148" s="5">
        <v>378</v>
      </c>
      <c r="F148" s="13">
        <f>E148*VLOOKUP(C148,products[],2,FALSE)</f>
        <v>2706.48</v>
      </c>
    </row>
    <row r="149" spans="1:6" x14ac:dyDescent="0.3">
      <c r="A149" t="s">
        <v>9</v>
      </c>
      <c r="B149" t="s">
        <v>34</v>
      </c>
      <c r="C149" t="s">
        <v>21</v>
      </c>
      <c r="D149" s="4">
        <v>6832</v>
      </c>
      <c r="E149" s="5">
        <v>27</v>
      </c>
      <c r="F149" s="13">
        <f>E149*VLOOKUP(C149,products[],2,FALSE)</f>
        <v>243</v>
      </c>
    </row>
    <row r="150" spans="1:6" x14ac:dyDescent="0.3">
      <c r="A150" t="s">
        <v>2</v>
      </c>
      <c r="B150" t="s">
        <v>39</v>
      </c>
      <c r="C150" t="s">
        <v>16</v>
      </c>
      <c r="D150" s="4">
        <v>2016</v>
      </c>
      <c r="E150" s="5">
        <v>117</v>
      </c>
      <c r="F150" s="13">
        <f>E150*VLOOKUP(C150,products[],2,FALSE)</f>
        <v>1028.4299999999998</v>
      </c>
    </row>
    <row r="151" spans="1:6" x14ac:dyDescent="0.3">
      <c r="A151" t="s">
        <v>6</v>
      </c>
      <c r="B151" t="s">
        <v>38</v>
      </c>
      <c r="C151" t="s">
        <v>21</v>
      </c>
      <c r="D151" s="4">
        <v>7322</v>
      </c>
      <c r="E151" s="5">
        <v>36</v>
      </c>
      <c r="F151" s="13">
        <f>E151*VLOOKUP(C151,products[],2,FALSE)</f>
        <v>324</v>
      </c>
    </row>
    <row r="152" spans="1:6" x14ac:dyDescent="0.3">
      <c r="A152" t="s">
        <v>8</v>
      </c>
      <c r="B152" t="s">
        <v>35</v>
      </c>
      <c r="C152" t="s">
        <v>33</v>
      </c>
      <c r="D152" s="4">
        <v>357</v>
      </c>
      <c r="E152" s="5">
        <v>126</v>
      </c>
      <c r="F152" s="13">
        <f>E152*VLOOKUP(C152,products[],2,FALSE)</f>
        <v>1558.62</v>
      </c>
    </row>
    <row r="153" spans="1:6" x14ac:dyDescent="0.3">
      <c r="A153" t="s">
        <v>9</v>
      </c>
      <c r="B153" t="s">
        <v>39</v>
      </c>
      <c r="C153" t="s">
        <v>25</v>
      </c>
      <c r="D153" s="4">
        <v>3192</v>
      </c>
      <c r="E153" s="5">
        <v>72</v>
      </c>
      <c r="F153" s="13">
        <f>E153*VLOOKUP(C153,products[],2,FALSE)</f>
        <v>946.80000000000007</v>
      </c>
    </row>
    <row r="154" spans="1:6" x14ac:dyDescent="0.3">
      <c r="A154" t="s">
        <v>7</v>
      </c>
      <c r="B154" t="s">
        <v>36</v>
      </c>
      <c r="C154" t="s">
        <v>22</v>
      </c>
      <c r="D154" s="4">
        <v>8435</v>
      </c>
      <c r="E154" s="5">
        <v>42</v>
      </c>
      <c r="F154" s="13">
        <f>E154*VLOOKUP(C154,products[],2,FALSE)</f>
        <v>410.34</v>
      </c>
    </row>
    <row r="155" spans="1:6" x14ac:dyDescent="0.3">
      <c r="A155" t="s">
        <v>40</v>
      </c>
      <c r="B155" t="s">
        <v>39</v>
      </c>
      <c r="C155" t="s">
        <v>29</v>
      </c>
      <c r="D155" s="4">
        <v>0</v>
      </c>
      <c r="E155" s="5">
        <v>135</v>
      </c>
      <c r="F155" s="13">
        <f>E155*VLOOKUP(C155,products[],2,FALSE)</f>
        <v>966.6</v>
      </c>
    </row>
    <row r="156" spans="1:6" x14ac:dyDescent="0.3">
      <c r="A156" t="s">
        <v>7</v>
      </c>
      <c r="B156" t="s">
        <v>34</v>
      </c>
      <c r="C156" t="s">
        <v>24</v>
      </c>
      <c r="D156" s="4">
        <v>8862</v>
      </c>
      <c r="E156" s="5">
        <v>189</v>
      </c>
      <c r="F156" s="13">
        <f>E156*VLOOKUP(C156,products[],2,FALSE)</f>
        <v>939.32999999999993</v>
      </c>
    </row>
    <row r="157" spans="1:6" x14ac:dyDescent="0.3">
      <c r="A157" t="s">
        <v>6</v>
      </c>
      <c r="B157" t="s">
        <v>37</v>
      </c>
      <c r="C157" t="s">
        <v>28</v>
      </c>
      <c r="D157" s="4">
        <v>3556</v>
      </c>
      <c r="E157" s="5">
        <v>459</v>
      </c>
      <c r="F157" s="13">
        <f>E157*VLOOKUP(C157,products[],2,FALSE)</f>
        <v>4764.42</v>
      </c>
    </row>
    <row r="158" spans="1:6" x14ac:dyDescent="0.3">
      <c r="A158" t="s">
        <v>5</v>
      </c>
      <c r="B158" t="s">
        <v>34</v>
      </c>
      <c r="C158" t="s">
        <v>15</v>
      </c>
      <c r="D158" s="4">
        <v>7280</v>
      </c>
      <c r="E158" s="5">
        <v>201</v>
      </c>
      <c r="F158" s="13">
        <f>E158*VLOOKUP(C158,products[],2,FALSE)</f>
        <v>2357.73</v>
      </c>
    </row>
    <row r="159" spans="1:6" x14ac:dyDescent="0.3">
      <c r="A159" t="s">
        <v>6</v>
      </c>
      <c r="B159" t="s">
        <v>34</v>
      </c>
      <c r="C159" t="s">
        <v>30</v>
      </c>
      <c r="D159" s="4">
        <v>3402</v>
      </c>
      <c r="E159" s="5">
        <v>366</v>
      </c>
      <c r="F159" s="13">
        <f>E159*VLOOKUP(C159,products[],2,FALSE)</f>
        <v>5303.34</v>
      </c>
    </row>
    <row r="160" spans="1:6" x14ac:dyDescent="0.3">
      <c r="A160" t="s">
        <v>3</v>
      </c>
      <c r="B160" t="s">
        <v>37</v>
      </c>
      <c r="C160" t="s">
        <v>29</v>
      </c>
      <c r="D160" s="4">
        <v>4592</v>
      </c>
      <c r="E160" s="5">
        <v>324</v>
      </c>
      <c r="F160" s="13">
        <f>E160*VLOOKUP(C160,products[],2,FALSE)</f>
        <v>2319.84</v>
      </c>
    </row>
    <row r="161" spans="1:6" x14ac:dyDescent="0.3">
      <c r="A161" t="s">
        <v>9</v>
      </c>
      <c r="B161" t="s">
        <v>35</v>
      </c>
      <c r="C161" t="s">
        <v>15</v>
      </c>
      <c r="D161" s="4">
        <v>7833</v>
      </c>
      <c r="E161" s="5">
        <v>243</v>
      </c>
      <c r="F161" s="13">
        <f>E161*VLOOKUP(C161,products[],2,FALSE)</f>
        <v>2850.3900000000003</v>
      </c>
    </row>
    <row r="162" spans="1:6" x14ac:dyDescent="0.3">
      <c r="A162" t="s">
        <v>2</v>
      </c>
      <c r="B162" t="s">
        <v>39</v>
      </c>
      <c r="C162" t="s">
        <v>21</v>
      </c>
      <c r="D162" s="4">
        <v>7651</v>
      </c>
      <c r="E162" s="5">
        <v>213</v>
      </c>
      <c r="F162" s="13">
        <f>E162*VLOOKUP(C162,products[],2,FALSE)</f>
        <v>1917</v>
      </c>
    </row>
    <row r="163" spans="1:6" x14ac:dyDescent="0.3">
      <c r="A163" t="s">
        <v>40</v>
      </c>
      <c r="B163" t="s">
        <v>35</v>
      </c>
      <c r="C163" t="s">
        <v>30</v>
      </c>
      <c r="D163" s="4">
        <v>2275</v>
      </c>
      <c r="E163" s="5">
        <v>447</v>
      </c>
      <c r="F163" s="13">
        <f>E163*VLOOKUP(C163,products[],2,FALSE)</f>
        <v>6477.03</v>
      </c>
    </row>
    <row r="164" spans="1:6" x14ac:dyDescent="0.3">
      <c r="A164" t="s">
        <v>40</v>
      </c>
      <c r="B164" t="s">
        <v>38</v>
      </c>
      <c r="C164" t="s">
        <v>13</v>
      </c>
      <c r="D164" s="4">
        <v>5670</v>
      </c>
      <c r="E164" s="5">
        <v>297</v>
      </c>
      <c r="F164" s="13">
        <f>E164*VLOOKUP(C164,products[],2,FALSE)</f>
        <v>2771.01</v>
      </c>
    </row>
    <row r="165" spans="1:6" x14ac:dyDescent="0.3">
      <c r="A165" t="s">
        <v>7</v>
      </c>
      <c r="B165" t="s">
        <v>35</v>
      </c>
      <c r="C165" t="s">
        <v>16</v>
      </c>
      <c r="D165" s="4">
        <v>2135</v>
      </c>
      <c r="E165" s="5">
        <v>27</v>
      </c>
      <c r="F165" s="13">
        <f>E165*VLOOKUP(C165,products[],2,FALSE)</f>
        <v>237.32999999999998</v>
      </c>
    </row>
    <row r="166" spans="1:6" x14ac:dyDescent="0.3">
      <c r="A166" t="s">
        <v>40</v>
      </c>
      <c r="B166" t="s">
        <v>34</v>
      </c>
      <c r="C166" t="s">
        <v>23</v>
      </c>
      <c r="D166" s="4">
        <v>2779</v>
      </c>
      <c r="E166" s="5">
        <v>75</v>
      </c>
      <c r="F166" s="13">
        <f>E166*VLOOKUP(C166,products[],2,FALSE)</f>
        <v>486.75</v>
      </c>
    </row>
    <row r="167" spans="1:6" x14ac:dyDescent="0.3">
      <c r="A167" t="s">
        <v>10</v>
      </c>
      <c r="B167" t="s">
        <v>39</v>
      </c>
      <c r="C167" t="s">
        <v>33</v>
      </c>
      <c r="D167" s="4">
        <v>12950</v>
      </c>
      <c r="E167" s="5">
        <v>30</v>
      </c>
      <c r="F167" s="13">
        <f>E167*VLOOKUP(C167,products[],2,FALSE)</f>
        <v>371.09999999999997</v>
      </c>
    </row>
    <row r="168" spans="1:6" x14ac:dyDescent="0.3">
      <c r="A168" t="s">
        <v>7</v>
      </c>
      <c r="B168" t="s">
        <v>36</v>
      </c>
      <c r="C168" t="s">
        <v>18</v>
      </c>
      <c r="D168" s="4">
        <v>2646</v>
      </c>
      <c r="E168" s="5">
        <v>177</v>
      </c>
      <c r="F168" s="13">
        <f>E168*VLOOKUP(C168,products[],2,FALSE)</f>
        <v>1145.19</v>
      </c>
    </row>
    <row r="169" spans="1:6" x14ac:dyDescent="0.3">
      <c r="A169" t="s">
        <v>40</v>
      </c>
      <c r="B169" t="s">
        <v>34</v>
      </c>
      <c r="C169" t="s">
        <v>33</v>
      </c>
      <c r="D169" s="4">
        <v>3794</v>
      </c>
      <c r="E169" s="5">
        <v>159</v>
      </c>
      <c r="F169" s="13">
        <f>E169*VLOOKUP(C169,products[],2,FALSE)</f>
        <v>1966.83</v>
      </c>
    </row>
    <row r="170" spans="1:6" x14ac:dyDescent="0.3">
      <c r="A170" t="s">
        <v>3</v>
      </c>
      <c r="B170" t="s">
        <v>35</v>
      </c>
      <c r="C170" t="s">
        <v>33</v>
      </c>
      <c r="D170" s="4">
        <v>819</v>
      </c>
      <c r="E170" s="5">
        <v>306</v>
      </c>
      <c r="F170" s="13">
        <f>E170*VLOOKUP(C170,products[],2,FALSE)</f>
        <v>3785.22</v>
      </c>
    </row>
    <row r="171" spans="1:6" x14ac:dyDescent="0.3">
      <c r="A171" t="s">
        <v>3</v>
      </c>
      <c r="B171" t="s">
        <v>34</v>
      </c>
      <c r="C171" t="s">
        <v>20</v>
      </c>
      <c r="D171" s="4">
        <v>2583</v>
      </c>
      <c r="E171" s="5">
        <v>18</v>
      </c>
      <c r="F171" s="13">
        <f>E171*VLOOKUP(C171,products[],2,FALSE)</f>
        <v>191.16</v>
      </c>
    </row>
    <row r="172" spans="1:6" x14ac:dyDescent="0.3">
      <c r="A172" t="s">
        <v>7</v>
      </c>
      <c r="B172" t="s">
        <v>35</v>
      </c>
      <c r="C172" t="s">
        <v>19</v>
      </c>
      <c r="D172" s="4">
        <v>4585</v>
      </c>
      <c r="E172" s="5">
        <v>240</v>
      </c>
      <c r="F172" s="13">
        <f>E172*VLOOKUP(C172,products[],2,FALSE)</f>
        <v>1833.6</v>
      </c>
    </row>
    <row r="173" spans="1:6" x14ac:dyDescent="0.3">
      <c r="A173" t="s">
        <v>5</v>
      </c>
      <c r="B173" t="s">
        <v>34</v>
      </c>
      <c r="C173" t="s">
        <v>33</v>
      </c>
      <c r="D173" s="4">
        <v>1652</v>
      </c>
      <c r="E173" s="5">
        <v>93</v>
      </c>
      <c r="F173" s="13">
        <f>E173*VLOOKUP(C173,products[],2,FALSE)</f>
        <v>1150.4099999999999</v>
      </c>
    </row>
    <row r="174" spans="1:6" x14ac:dyDescent="0.3">
      <c r="A174" t="s">
        <v>10</v>
      </c>
      <c r="B174" t="s">
        <v>34</v>
      </c>
      <c r="C174" t="s">
        <v>26</v>
      </c>
      <c r="D174" s="4">
        <v>4991</v>
      </c>
      <c r="E174" s="5">
        <v>9</v>
      </c>
      <c r="F174" s="13">
        <f>E174*VLOOKUP(C174,products[],2,FALSE)</f>
        <v>50.4</v>
      </c>
    </row>
    <row r="175" spans="1:6" x14ac:dyDescent="0.3">
      <c r="A175" t="s">
        <v>8</v>
      </c>
      <c r="B175" t="s">
        <v>34</v>
      </c>
      <c r="C175" t="s">
        <v>16</v>
      </c>
      <c r="D175" s="4">
        <v>2009</v>
      </c>
      <c r="E175" s="5">
        <v>219</v>
      </c>
      <c r="F175" s="13">
        <f>E175*VLOOKUP(C175,products[],2,FALSE)</f>
        <v>1925.0099999999998</v>
      </c>
    </row>
    <row r="176" spans="1:6" x14ac:dyDescent="0.3">
      <c r="A176" t="s">
        <v>2</v>
      </c>
      <c r="B176" t="s">
        <v>39</v>
      </c>
      <c r="C176" t="s">
        <v>22</v>
      </c>
      <c r="D176" s="4">
        <v>1568</v>
      </c>
      <c r="E176" s="5">
        <v>141</v>
      </c>
      <c r="F176" s="13">
        <f>E176*VLOOKUP(C176,products[],2,FALSE)</f>
        <v>1377.57</v>
      </c>
    </row>
    <row r="177" spans="1:6" x14ac:dyDescent="0.3">
      <c r="A177" t="s">
        <v>41</v>
      </c>
      <c r="B177" t="s">
        <v>37</v>
      </c>
      <c r="C177" t="s">
        <v>20</v>
      </c>
      <c r="D177" s="4">
        <v>3388</v>
      </c>
      <c r="E177" s="5">
        <v>123</v>
      </c>
      <c r="F177" s="13">
        <f>E177*VLOOKUP(C177,products[],2,FALSE)</f>
        <v>1306.26</v>
      </c>
    </row>
    <row r="178" spans="1:6" x14ac:dyDescent="0.3">
      <c r="A178" t="s">
        <v>40</v>
      </c>
      <c r="B178" t="s">
        <v>38</v>
      </c>
      <c r="C178" t="s">
        <v>24</v>
      </c>
      <c r="D178" s="4">
        <v>623</v>
      </c>
      <c r="E178" s="5">
        <v>51</v>
      </c>
      <c r="F178" s="13">
        <f>E178*VLOOKUP(C178,products[],2,FALSE)</f>
        <v>253.47</v>
      </c>
    </row>
    <row r="179" spans="1:6" x14ac:dyDescent="0.3">
      <c r="A179" t="s">
        <v>6</v>
      </c>
      <c r="B179" t="s">
        <v>36</v>
      </c>
      <c r="C179" t="s">
        <v>4</v>
      </c>
      <c r="D179" s="4">
        <v>10073</v>
      </c>
      <c r="E179" s="5">
        <v>120</v>
      </c>
      <c r="F179" s="13">
        <f>E179*VLOOKUP(C179,products[],2,FALSE)</f>
        <v>1425.6000000000001</v>
      </c>
    </row>
    <row r="180" spans="1:6" x14ac:dyDescent="0.3">
      <c r="A180" t="s">
        <v>8</v>
      </c>
      <c r="B180" t="s">
        <v>39</v>
      </c>
      <c r="C180" t="s">
        <v>26</v>
      </c>
      <c r="D180" s="4">
        <v>1561</v>
      </c>
      <c r="E180" s="5">
        <v>27</v>
      </c>
      <c r="F180" s="13">
        <f>E180*VLOOKUP(C180,products[],2,FALSE)</f>
        <v>151.19999999999999</v>
      </c>
    </row>
    <row r="181" spans="1:6" x14ac:dyDescent="0.3">
      <c r="A181" t="s">
        <v>9</v>
      </c>
      <c r="B181" t="s">
        <v>36</v>
      </c>
      <c r="C181" t="s">
        <v>27</v>
      </c>
      <c r="D181" s="4">
        <v>11522</v>
      </c>
      <c r="E181" s="5">
        <v>204</v>
      </c>
      <c r="F181" s="13">
        <f>E181*VLOOKUP(C181,products[],2,FALSE)</f>
        <v>3412.92</v>
      </c>
    </row>
    <row r="182" spans="1:6" x14ac:dyDescent="0.3">
      <c r="A182" t="s">
        <v>6</v>
      </c>
      <c r="B182" t="s">
        <v>38</v>
      </c>
      <c r="C182" t="s">
        <v>13</v>
      </c>
      <c r="D182" s="4">
        <v>2317</v>
      </c>
      <c r="E182" s="5">
        <v>123</v>
      </c>
      <c r="F182" s="13">
        <f>E182*VLOOKUP(C182,products[],2,FALSE)</f>
        <v>1147.5899999999999</v>
      </c>
    </row>
    <row r="183" spans="1:6" x14ac:dyDescent="0.3">
      <c r="A183" t="s">
        <v>10</v>
      </c>
      <c r="B183" t="s">
        <v>37</v>
      </c>
      <c r="C183" t="s">
        <v>28</v>
      </c>
      <c r="D183" s="4">
        <v>3059</v>
      </c>
      <c r="E183" s="5">
        <v>27</v>
      </c>
      <c r="F183" s="13">
        <f>E183*VLOOKUP(C183,products[],2,FALSE)</f>
        <v>280.26000000000005</v>
      </c>
    </row>
    <row r="184" spans="1:6" x14ac:dyDescent="0.3">
      <c r="A184" t="s">
        <v>41</v>
      </c>
      <c r="B184" t="s">
        <v>37</v>
      </c>
      <c r="C184" t="s">
        <v>26</v>
      </c>
      <c r="D184" s="4">
        <v>2324</v>
      </c>
      <c r="E184" s="5">
        <v>177</v>
      </c>
      <c r="F184" s="13">
        <f>E184*VLOOKUP(C184,products[],2,FALSE)</f>
        <v>991.19999999999993</v>
      </c>
    </row>
    <row r="185" spans="1:6" x14ac:dyDescent="0.3">
      <c r="A185" t="s">
        <v>3</v>
      </c>
      <c r="B185" t="s">
        <v>39</v>
      </c>
      <c r="C185" t="s">
        <v>26</v>
      </c>
      <c r="D185" s="4">
        <v>4956</v>
      </c>
      <c r="E185" s="5">
        <v>171</v>
      </c>
      <c r="F185" s="13">
        <f>E185*VLOOKUP(C185,products[],2,FALSE)</f>
        <v>957.59999999999991</v>
      </c>
    </row>
    <row r="186" spans="1:6" x14ac:dyDescent="0.3">
      <c r="A186" t="s">
        <v>10</v>
      </c>
      <c r="B186" t="s">
        <v>34</v>
      </c>
      <c r="C186" t="s">
        <v>19</v>
      </c>
      <c r="D186" s="4">
        <v>5355</v>
      </c>
      <c r="E186" s="5">
        <v>204</v>
      </c>
      <c r="F186" s="13">
        <f>E186*VLOOKUP(C186,products[],2,FALSE)</f>
        <v>1558.56</v>
      </c>
    </row>
    <row r="187" spans="1:6" x14ac:dyDescent="0.3">
      <c r="A187" t="s">
        <v>3</v>
      </c>
      <c r="B187" t="s">
        <v>34</v>
      </c>
      <c r="C187" t="s">
        <v>14</v>
      </c>
      <c r="D187" s="4">
        <v>7259</v>
      </c>
      <c r="E187" s="5">
        <v>276</v>
      </c>
      <c r="F187" s="13">
        <f>E187*VLOOKUP(C187,products[],2,FALSE)</f>
        <v>3229.2</v>
      </c>
    </row>
    <row r="188" spans="1:6" x14ac:dyDescent="0.3">
      <c r="A188" t="s">
        <v>8</v>
      </c>
      <c r="B188" t="s">
        <v>37</v>
      </c>
      <c r="C188" t="s">
        <v>26</v>
      </c>
      <c r="D188" s="4">
        <v>6279</v>
      </c>
      <c r="E188" s="5">
        <v>45</v>
      </c>
      <c r="F188" s="13">
        <f>E188*VLOOKUP(C188,products[],2,FALSE)</f>
        <v>251.99999999999997</v>
      </c>
    </row>
    <row r="189" spans="1:6" x14ac:dyDescent="0.3">
      <c r="A189" t="s">
        <v>40</v>
      </c>
      <c r="B189" t="s">
        <v>38</v>
      </c>
      <c r="C189" t="s">
        <v>29</v>
      </c>
      <c r="D189" s="4">
        <v>2541</v>
      </c>
      <c r="E189" s="5">
        <v>45</v>
      </c>
      <c r="F189" s="13">
        <f>E189*VLOOKUP(C189,products[],2,FALSE)</f>
        <v>322.2</v>
      </c>
    </row>
    <row r="190" spans="1:6" x14ac:dyDescent="0.3">
      <c r="A190" t="s">
        <v>6</v>
      </c>
      <c r="B190" t="s">
        <v>35</v>
      </c>
      <c r="C190" t="s">
        <v>27</v>
      </c>
      <c r="D190" s="4">
        <v>3864</v>
      </c>
      <c r="E190" s="5">
        <v>177</v>
      </c>
      <c r="F190" s="13">
        <f>E190*VLOOKUP(C190,products[],2,FALSE)</f>
        <v>2961.21</v>
      </c>
    </row>
    <row r="191" spans="1:6" x14ac:dyDescent="0.3">
      <c r="A191" t="s">
        <v>5</v>
      </c>
      <c r="B191" t="s">
        <v>36</v>
      </c>
      <c r="C191" t="s">
        <v>13</v>
      </c>
      <c r="D191" s="4">
        <v>6146</v>
      </c>
      <c r="E191" s="5">
        <v>63</v>
      </c>
      <c r="F191" s="13">
        <f>E191*VLOOKUP(C191,products[],2,FALSE)</f>
        <v>587.79</v>
      </c>
    </row>
    <row r="192" spans="1:6" x14ac:dyDescent="0.3">
      <c r="A192" t="s">
        <v>9</v>
      </c>
      <c r="B192" t="s">
        <v>39</v>
      </c>
      <c r="C192" t="s">
        <v>18</v>
      </c>
      <c r="D192" s="4">
        <v>2639</v>
      </c>
      <c r="E192" s="5">
        <v>204</v>
      </c>
      <c r="F192" s="13">
        <f>E192*VLOOKUP(C192,products[],2,FALSE)</f>
        <v>1319.8799999999999</v>
      </c>
    </row>
    <row r="193" spans="1:6" x14ac:dyDescent="0.3">
      <c r="A193" t="s">
        <v>8</v>
      </c>
      <c r="B193" t="s">
        <v>37</v>
      </c>
      <c r="C193" t="s">
        <v>22</v>
      </c>
      <c r="D193" s="4">
        <v>1890</v>
      </c>
      <c r="E193" s="5">
        <v>195</v>
      </c>
      <c r="F193" s="13">
        <f>E193*VLOOKUP(C193,products[],2,FALSE)</f>
        <v>1905.1499999999999</v>
      </c>
    </row>
    <row r="194" spans="1:6" x14ac:dyDescent="0.3">
      <c r="A194" t="s">
        <v>7</v>
      </c>
      <c r="B194" t="s">
        <v>34</v>
      </c>
      <c r="C194" t="s">
        <v>14</v>
      </c>
      <c r="D194" s="4">
        <v>1932</v>
      </c>
      <c r="E194" s="5">
        <v>369</v>
      </c>
      <c r="F194" s="13">
        <f>E194*VLOOKUP(C194,products[],2,FALSE)</f>
        <v>4317.3</v>
      </c>
    </row>
    <row r="195" spans="1:6" x14ac:dyDescent="0.3">
      <c r="A195" t="s">
        <v>3</v>
      </c>
      <c r="B195" t="s">
        <v>34</v>
      </c>
      <c r="C195" t="s">
        <v>25</v>
      </c>
      <c r="D195" s="4">
        <v>6300</v>
      </c>
      <c r="E195" s="5">
        <v>42</v>
      </c>
      <c r="F195" s="13">
        <f>E195*VLOOKUP(C195,products[],2,FALSE)</f>
        <v>552.30000000000007</v>
      </c>
    </row>
    <row r="196" spans="1:6" x14ac:dyDescent="0.3">
      <c r="A196" t="s">
        <v>6</v>
      </c>
      <c r="B196" t="s">
        <v>37</v>
      </c>
      <c r="C196" t="s">
        <v>30</v>
      </c>
      <c r="D196" s="4">
        <v>560</v>
      </c>
      <c r="E196" s="5">
        <v>81</v>
      </c>
      <c r="F196" s="13">
        <f>E196*VLOOKUP(C196,products[],2,FALSE)</f>
        <v>1173.69</v>
      </c>
    </row>
    <row r="197" spans="1:6" x14ac:dyDescent="0.3">
      <c r="A197" t="s">
        <v>9</v>
      </c>
      <c r="B197" t="s">
        <v>37</v>
      </c>
      <c r="C197" t="s">
        <v>26</v>
      </c>
      <c r="D197" s="4">
        <v>2856</v>
      </c>
      <c r="E197" s="5">
        <v>246</v>
      </c>
      <c r="F197" s="13">
        <f>E197*VLOOKUP(C197,products[],2,FALSE)</f>
        <v>1377.6</v>
      </c>
    </row>
    <row r="198" spans="1:6" x14ac:dyDescent="0.3">
      <c r="A198" t="s">
        <v>9</v>
      </c>
      <c r="B198" t="s">
        <v>34</v>
      </c>
      <c r="C198" t="s">
        <v>17</v>
      </c>
      <c r="D198" s="4">
        <v>707</v>
      </c>
      <c r="E198" s="5">
        <v>174</v>
      </c>
      <c r="F198" s="13">
        <f>E198*VLOOKUP(C198,products[],2,FALSE)</f>
        <v>541.14</v>
      </c>
    </row>
    <row r="199" spans="1:6" x14ac:dyDescent="0.3">
      <c r="A199" t="s">
        <v>8</v>
      </c>
      <c r="B199" t="s">
        <v>35</v>
      </c>
      <c r="C199" t="s">
        <v>30</v>
      </c>
      <c r="D199" s="4">
        <v>3598</v>
      </c>
      <c r="E199" s="5">
        <v>81</v>
      </c>
      <c r="F199" s="13">
        <f>E199*VLOOKUP(C199,products[],2,FALSE)</f>
        <v>1173.69</v>
      </c>
    </row>
    <row r="200" spans="1:6" x14ac:dyDescent="0.3">
      <c r="A200" t="s">
        <v>40</v>
      </c>
      <c r="B200" t="s">
        <v>35</v>
      </c>
      <c r="C200" t="s">
        <v>22</v>
      </c>
      <c r="D200" s="4">
        <v>6853</v>
      </c>
      <c r="E200" s="5">
        <v>372</v>
      </c>
      <c r="F200" s="13">
        <f>E200*VLOOKUP(C200,products[],2,FALSE)</f>
        <v>3634.44</v>
      </c>
    </row>
    <row r="201" spans="1:6" x14ac:dyDescent="0.3">
      <c r="A201" t="s">
        <v>40</v>
      </c>
      <c r="B201" t="s">
        <v>35</v>
      </c>
      <c r="C201" t="s">
        <v>16</v>
      </c>
      <c r="D201" s="4">
        <v>4725</v>
      </c>
      <c r="E201" s="5">
        <v>174</v>
      </c>
      <c r="F201" s="13">
        <f>E201*VLOOKUP(C201,products[],2,FALSE)</f>
        <v>1529.4599999999998</v>
      </c>
    </row>
    <row r="202" spans="1:6" x14ac:dyDescent="0.3">
      <c r="A202" t="s">
        <v>41</v>
      </c>
      <c r="B202" t="s">
        <v>36</v>
      </c>
      <c r="C202" t="s">
        <v>32</v>
      </c>
      <c r="D202" s="4">
        <v>10304</v>
      </c>
      <c r="E202" s="5">
        <v>84</v>
      </c>
      <c r="F202" s="13">
        <f>E202*VLOOKUP(C202,products[],2,FALSE)</f>
        <v>726.6</v>
      </c>
    </row>
    <row r="203" spans="1:6" x14ac:dyDescent="0.3">
      <c r="A203" t="s">
        <v>41</v>
      </c>
      <c r="B203" t="s">
        <v>34</v>
      </c>
      <c r="C203" t="s">
        <v>16</v>
      </c>
      <c r="D203" s="4">
        <v>1274</v>
      </c>
      <c r="E203" s="5">
        <v>225</v>
      </c>
      <c r="F203" s="13">
        <f>E203*VLOOKUP(C203,products[],2,FALSE)</f>
        <v>1977.7499999999998</v>
      </c>
    </row>
    <row r="204" spans="1:6" x14ac:dyDescent="0.3">
      <c r="A204" t="s">
        <v>5</v>
      </c>
      <c r="B204" t="s">
        <v>36</v>
      </c>
      <c r="C204" t="s">
        <v>30</v>
      </c>
      <c r="D204" s="4">
        <v>1526</v>
      </c>
      <c r="E204" s="5">
        <v>105</v>
      </c>
      <c r="F204" s="13">
        <f>E204*VLOOKUP(C204,products[],2,FALSE)</f>
        <v>1521.45</v>
      </c>
    </row>
    <row r="205" spans="1:6" x14ac:dyDescent="0.3">
      <c r="A205" t="s">
        <v>40</v>
      </c>
      <c r="B205" t="s">
        <v>39</v>
      </c>
      <c r="C205" t="s">
        <v>28</v>
      </c>
      <c r="D205" s="4">
        <v>3101</v>
      </c>
      <c r="E205" s="5">
        <v>225</v>
      </c>
      <c r="F205" s="13">
        <f>E205*VLOOKUP(C205,products[],2,FALSE)</f>
        <v>2335.5</v>
      </c>
    </row>
    <row r="206" spans="1:6" x14ac:dyDescent="0.3">
      <c r="A206" t="s">
        <v>2</v>
      </c>
      <c r="B206" t="s">
        <v>37</v>
      </c>
      <c r="C206" t="s">
        <v>14</v>
      </c>
      <c r="D206" s="4">
        <v>1057</v>
      </c>
      <c r="E206" s="5">
        <v>54</v>
      </c>
      <c r="F206" s="13">
        <f>E206*VLOOKUP(C206,products[],2,FALSE)</f>
        <v>631.79999999999995</v>
      </c>
    </row>
    <row r="207" spans="1:6" x14ac:dyDescent="0.3">
      <c r="A207" t="s">
        <v>7</v>
      </c>
      <c r="B207" t="s">
        <v>37</v>
      </c>
      <c r="C207" t="s">
        <v>26</v>
      </c>
      <c r="D207" s="4">
        <v>5306</v>
      </c>
      <c r="E207" s="5">
        <v>0</v>
      </c>
      <c r="F207" s="13">
        <f>E207*VLOOKUP(C207,products[],2,FALSE)</f>
        <v>0</v>
      </c>
    </row>
    <row r="208" spans="1:6" x14ac:dyDescent="0.3">
      <c r="A208" t="s">
        <v>5</v>
      </c>
      <c r="B208" t="s">
        <v>39</v>
      </c>
      <c r="C208" t="s">
        <v>24</v>
      </c>
      <c r="D208" s="4">
        <v>4018</v>
      </c>
      <c r="E208" s="5">
        <v>171</v>
      </c>
      <c r="F208" s="13">
        <f>E208*VLOOKUP(C208,products[],2,FALSE)</f>
        <v>849.87</v>
      </c>
    </row>
    <row r="209" spans="1:6" x14ac:dyDescent="0.3">
      <c r="A209" t="s">
        <v>9</v>
      </c>
      <c r="B209" t="s">
        <v>34</v>
      </c>
      <c r="C209" t="s">
        <v>16</v>
      </c>
      <c r="D209" s="4">
        <v>938</v>
      </c>
      <c r="E209" s="5">
        <v>189</v>
      </c>
      <c r="F209" s="13">
        <f>E209*VLOOKUP(C209,products[],2,FALSE)</f>
        <v>1661.31</v>
      </c>
    </row>
    <row r="210" spans="1:6" x14ac:dyDescent="0.3">
      <c r="A210" t="s">
        <v>7</v>
      </c>
      <c r="B210" t="s">
        <v>38</v>
      </c>
      <c r="C210" t="s">
        <v>18</v>
      </c>
      <c r="D210" s="4">
        <v>1778</v>
      </c>
      <c r="E210" s="5">
        <v>270</v>
      </c>
      <c r="F210" s="13">
        <f>E210*VLOOKUP(C210,products[],2,FALSE)</f>
        <v>1746.8999999999999</v>
      </c>
    </row>
    <row r="211" spans="1:6" x14ac:dyDescent="0.3">
      <c r="A211" t="s">
        <v>6</v>
      </c>
      <c r="B211" t="s">
        <v>39</v>
      </c>
      <c r="C211" t="s">
        <v>30</v>
      </c>
      <c r="D211" s="4">
        <v>1638</v>
      </c>
      <c r="E211" s="5">
        <v>63</v>
      </c>
      <c r="F211" s="13">
        <f>E211*VLOOKUP(C211,products[],2,FALSE)</f>
        <v>912.87</v>
      </c>
    </row>
    <row r="212" spans="1:6" x14ac:dyDescent="0.3">
      <c r="A212" t="s">
        <v>41</v>
      </c>
      <c r="B212" t="s">
        <v>38</v>
      </c>
      <c r="C212" t="s">
        <v>25</v>
      </c>
      <c r="D212" s="4">
        <v>154</v>
      </c>
      <c r="E212" s="5">
        <v>21</v>
      </c>
      <c r="F212" s="13">
        <f>E212*VLOOKUP(C212,products[],2,FALSE)</f>
        <v>276.15000000000003</v>
      </c>
    </row>
    <row r="213" spans="1:6" x14ac:dyDescent="0.3">
      <c r="A213" t="s">
        <v>7</v>
      </c>
      <c r="B213" t="s">
        <v>37</v>
      </c>
      <c r="C213" t="s">
        <v>22</v>
      </c>
      <c r="D213" s="4">
        <v>9835</v>
      </c>
      <c r="E213" s="5">
        <v>207</v>
      </c>
      <c r="F213" s="13">
        <f>E213*VLOOKUP(C213,products[],2,FALSE)</f>
        <v>2022.3899999999999</v>
      </c>
    </row>
    <row r="214" spans="1:6" x14ac:dyDescent="0.3">
      <c r="A214" t="s">
        <v>9</v>
      </c>
      <c r="B214" t="s">
        <v>37</v>
      </c>
      <c r="C214" t="s">
        <v>20</v>
      </c>
      <c r="D214" s="4">
        <v>7273</v>
      </c>
      <c r="E214" s="5">
        <v>96</v>
      </c>
      <c r="F214" s="13">
        <f>E214*VLOOKUP(C214,products[],2,FALSE)</f>
        <v>1019.52</v>
      </c>
    </row>
    <row r="215" spans="1:6" x14ac:dyDescent="0.3">
      <c r="A215" t="s">
        <v>5</v>
      </c>
      <c r="B215" t="s">
        <v>39</v>
      </c>
      <c r="C215" t="s">
        <v>22</v>
      </c>
      <c r="D215" s="4">
        <v>6909</v>
      </c>
      <c r="E215" s="5">
        <v>81</v>
      </c>
      <c r="F215" s="13">
        <f>E215*VLOOKUP(C215,products[],2,FALSE)</f>
        <v>791.37</v>
      </c>
    </row>
    <row r="216" spans="1:6" x14ac:dyDescent="0.3">
      <c r="A216" t="s">
        <v>9</v>
      </c>
      <c r="B216" t="s">
        <v>39</v>
      </c>
      <c r="C216" t="s">
        <v>24</v>
      </c>
      <c r="D216" s="4">
        <v>3920</v>
      </c>
      <c r="E216" s="5">
        <v>306</v>
      </c>
      <c r="F216" s="13">
        <f>E216*VLOOKUP(C216,products[],2,FALSE)</f>
        <v>1520.82</v>
      </c>
    </row>
    <row r="217" spans="1:6" x14ac:dyDescent="0.3">
      <c r="A217" t="s">
        <v>10</v>
      </c>
      <c r="B217" t="s">
        <v>39</v>
      </c>
      <c r="C217" t="s">
        <v>21</v>
      </c>
      <c r="D217" s="4">
        <v>4858</v>
      </c>
      <c r="E217" s="5">
        <v>279</v>
      </c>
      <c r="F217" s="13">
        <f>E217*VLOOKUP(C217,products[],2,FALSE)</f>
        <v>2511</v>
      </c>
    </row>
    <row r="218" spans="1:6" x14ac:dyDescent="0.3">
      <c r="A218" t="s">
        <v>2</v>
      </c>
      <c r="B218" t="s">
        <v>38</v>
      </c>
      <c r="C218" t="s">
        <v>4</v>
      </c>
      <c r="D218" s="4">
        <v>3549</v>
      </c>
      <c r="E218" s="5">
        <v>3</v>
      </c>
      <c r="F218" s="13">
        <f>E218*VLOOKUP(C218,products[],2,FALSE)</f>
        <v>35.64</v>
      </c>
    </row>
    <row r="219" spans="1:6" x14ac:dyDescent="0.3">
      <c r="A219" t="s">
        <v>7</v>
      </c>
      <c r="B219" t="s">
        <v>39</v>
      </c>
      <c r="C219" t="s">
        <v>27</v>
      </c>
      <c r="D219" s="4">
        <v>966</v>
      </c>
      <c r="E219" s="5">
        <v>198</v>
      </c>
      <c r="F219" s="13">
        <f>E219*VLOOKUP(C219,products[],2,FALSE)</f>
        <v>3312.54</v>
      </c>
    </row>
    <row r="220" spans="1:6" x14ac:dyDescent="0.3">
      <c r="A220" t="s">
        <v>5</v>
      </c>
      <c r="B220" t="s">
        <v>39</v>
      </c>
      <c r="C220" t="s">
        <v>18</v>
      </c>
      <c r="D220" s="4">
        <v>385</v>
      </c>
      <c r="E220" s="5">
        <v>249</v>
      </c>
      <c r="F220" s="13">
        <f>E220*VLOOKUP(C220,products[],2,FALSE)</f>
        <v>1611.03</v>
      </c>
    </row>
    <row r="221" spans="1:6" x14ac:dyDescent="0.3">
      <c r="A221" t="s">
        <v>6</v>
      </c>
      <c r="B221" t="s">
        <v>34</v>
      </c>
      <c r="C221" t="s">
        <v>16</v>
      </c>
      <c r="D221" s="4">
        <v>2219</v>
      </c>
      <c r="E221" s="5">
        <v>75</v>
      </c>
      <c r="F221" s="13">
        <f>E221*VLOOKUP(C221,products[],2,FALSE)</f>
        <v>659.24999999999989</v>
      </c>
    </row>
    <row r="222" spans="1:6" x14ac:dyDescent="0.3">
      <c r="A222" t="s">
        <v>9</v>
      </c>
      <c r="B222" t="s">
        <v>36</v>
      </c>
      <c r="C222" t="s">
        <v>32</v>
      </c>
      <c r="D222" s="4">
        <v>2954</v>
      </c>
      <c r="E222" s="5">
        <v>189</v>
      </c>
      <c r="F222" s="13">
        <f>E222*VLOOKUP(C222,products[],2,FALSE)</f>
        <v>1634.8500000000001</v>
      </c>
    </row>
    <row r="223" spans="1:6" x14ac:dyDescent="0.3">
      <c r="A223" t="s">
        <v>7</v>
      </c>
      <c r="B223" t="s">
        <v>36</v>
      </c>
      <c r="C223" t="s">
        <v>32</v>
      </c>
      <c r="D223" s="4">
        <v>280</v>
      </c>
      <c r="E223" s="5">
        <v>87</v>
      </c>
      <c r="F223" s="13">
        <f>E223*VLOOKUP(C223,products[],2,FALSE)</f>
        <v>752.55000000000007</v>
      </c>
    </row>
    <row r="224" spans="1:6" x14ac:dyDescent="0.3">
      <c r="A224" t="s">
        <v>41</v>
      </c>
      <c r="B224" t="s">
        <v>36</v>
      </c>
      <c r="C224" t="s">
        <v>30</v>
      </c>
      <c r="D224" s="4">
        <v>6118</v>
      </c>
      <c r="E224" s="5">
        <v>174</v>
      </c>
      <c r="F224" s="13">
        <f>E224*VLOOKUP(C224,products[],2,FALSE)</f>
        <v>2521.2600000000002</v>
      </c>
    </row>
    <row r="225" spans="1:6" x14ac:dyDescent="0.3">
      <c r="A225" t="s">
        <v>2</v>
      </c>
      <c r="B225" t="s">
        <v>39</v>
      </c>
      <c r="C225" t="s">
        <v>15</v>
      </c>
      <c r="D225" s="4">
        <v>4802</v>
      </c>
      <c r="E225" s="5">
        <v>36</v>
      </c>
      <c r="F225" s="13">
        <f>E225*VLOOKUP(C225,products[],2,FALSE)</f>
        <v>422.28000000000003</v>
      </c>
    </row>
    <row r="226" spans="1:6" x14ac:dyDescent="0.3">
      <c r="A226" t="s">
        <v>9</v>
      </c>
      <c r="B226" t="s">
        <v>38</v>
      </c>
      <c r="C226" t="s">
        <v>24</v>
      </c>
      <c r="D226" s="4">
        <v>4137</v>
      </c>
      <c r="E226" s="5">
        <v>60</v>
      </c>
      <c r="F226" s="13">
        <f>E226*VLOOKUP(C226,products[],2,FALSE)</f>
        <v>298.2</v>
      </c>
    </row>
    <row r="227" spans="1:6" x14ac:dyDescent="0.3">
      <c r="A227" t="s">
        <v>3</v>
      </c>
      <c r="B227" t="s">
        <v>35</v>
      </c>
      <c r="C227" t="s">
        <v>23</v>
      </c>
      <c r="D227" s="4">
        <v>2023</v>
      </c>
      <c r="E227" s="5">
        <v>78</v>
      </c>
      <c r="F227" s="13">
        <f>E227*VLOOKUP(C227,products[],2,FALSE)</f>
        <v>506.22</v>
      </c>
    </row>
    <row r="228" spans="1:6" x14ac:dyDescent="0.3">
      <c r="A228" t="s">
        <v>9</v>
      </c>
      <c r="B228" t="s">
        <v>36</v>
      </c>
      <c r="C228" t="s">
        <v>30</v>
      </c>
      <c r="D228" s="4">
        <v>9051</v>
      </c>
      <c r="E228" s="5">
        <v>57</v>
      </c>
      <c r="F228" s="13">
        <f>E228*VLOOKUP(C228,products[],2,FALSE)</f>
        <v>825.93000000000006</v>
      </c>
    </row>
    <row r="229" spans="1:6" x14ac:dyDescent="0.3">
      <c r="A229" t="s">
        <v>9</v>
      </c>
      <c r="B229" t="s">
        <v>37</v>
      </c>
      <c r="C229" t="s">
        <v>28</v>
      </c>
      <c r="D229" s="4">
        <v>2919</v>
      </c>
      <c r="E229" s="5">
        <v>45</v>
      </c>
      <c r="F229" s="13">
        <f>E229*VLOOKUP(C229,products[],2,FALSE)</f>
        <v>467.1</v>
      </c>
    </row>
    <row r="230" spans="1:6" x14ac:dyDescent="0.3">
      <c r="A230" t="s">
        <v>41</v>
      </c>
      <c r="B230" t="s">
        <v>38</v>
      </c>
      <c r="C230" t="s">
        <v>22</v>
      </c>
      <c r="D230" s="4">
        <v>5915</v>
      </c>
      <c r="E230" s="5">
        <v>3</v>
      </c>
      <c r="F230" s="13">
        <f>E230*VLOOKUP(C230,products[],2,FALSE)</f>
        <v>29.31</v>
      </c>
    </row>
    <row r="231" spans="1:6" x14ac:dyDescent="0.3">
      <c r="A231" t="s">
        <v>10</v>
      </c>
      <c r="B231" t="s">
        <v>35</v>
      </c>
      <c r="C231" t="s">
        <v>15</v>
      </c>
      <c r="D231" s="4">
        <v>2562</v>
      </c>
      <c r="E231" s="5">
        <v>6</v>
      </c>
      <c r="F231" s="13">
        <f>E231*VLOOKUP(C231,products[],2,FALSE)</f>
        <v>70.38</v>
      </c>
    </row>
    <row r="232" spans="1:6" x14ac:dyDescent="0.3">
      <c r="A232" t="s">
        <v>5</v>
      </c>
      <c r="B232" t="s">
        <v>37</v>
      </c>
      <c r="C232" t="s">
        <v>25</v>
      </c>
      <c r="D232" s="4">
        <v>8813</v>
      </c>
      <c r="E232" s="5">
        <v>21</v>
      </c>
      <c r="F232" s="13">
        <f>E232*VLOOKUP(C232,products[],2,FALSE)</f>
        <v>276.15000000000003</v>
      </c>
    </row>
    <row r="233" spans="1:6" x14ac:dyDescent="0.3">
      <c r="A233" t="s">
        <v>5</v>
      </c>
      <c r="B233" t="s">
        <v>36</v>
      </c>
      <c r="C233" t="s">
        <v>18</v>
      </c>
      <c r="D233" s="4">
        <v>6111</v>
      </c>
      <c r="E233" s="5">
        <v>3</v>
      </c>
      <c r="F233" s="13">
        <f>E233*VLOOKUP(C233,products[],2,FALSE)</f>
        <v>19.41</v>
      </c>
    </row>
    <row r="234" spans="1:6" x14ac:dyDescent="0.3">
      <c r="A234" t="s">
        <v>8</v>
      </c>
      <c r="B234" t="s">
        <v>34</v>
      </c>
      <c r="C234" t="s">
        <v>31</v>
      </c>
      <c r="D234" s="4">
        <v>3507</v>
      </c>
      <c r="E234" s="5">
        <v>288</v>
      </c>
      <c r="F234" s="13">
        <f>E234*VLOOKUP(C234,products[],2,FALSE)</f>
        <v>1667.52</v>
      </c>
    </row>
    <row r="235" spans="1:6" x14ac:dyDescent="0.3">
      <c r="A235" t="s">
        <v>6</v>
      </c>
      <c r="B235" t="s">
        <v>36</v>
      </c>
      <c r="C235" t="s">
        <v>13</v>
      </c>
      <c r="D235" s="4">
        <v>4319</v>
      </c>
      <c r="E235" s="5">
        <v>30</v>
      </c>
      <c r="F235" s="13">
        <f>E235*VLOOKUP(C235,products[],2,FALSE)</f>
        <v>279.89999999999998</v>
      </c>
    </row>
    <row r="236" spans="1:6" x14ac:dyDescent="0.3">
      <c r="A236" t="s">
        <v>40</v>
      </c>
      <c r="B236" t="s">
        <v>38</v>
      </c>
      <c r="C236" t="s">
        <v>26</v>
      </c>
      <c r="D236" s="4">
        <v>609</v>
      </c>
      <c r="E236" s="5">
        <v>87</v>
      </c>
      <c r="F236" s="13">
        <f>E236*VLOOKUP(C236,products[],2,FALSE)</f>
        <v>487.2</v>
      </c>
    </row>
    <row r="237" spans="1:6" x14ac:dyDescent="0.3">
      <c r="A237" t="s">
        <v>40</v>
      </c>
      <c r="B237" t="s">
        <v>39</v>
      </c>
      <c r="C237" t="s">
        <v>27</v>
      </c>
      <c r="D237" s="4">
        <v>6370</v>
      </c>
      <c r="E237" s="5">
        <v>30</v>
      </c>
      <c r="F237" s="13">
        <f>E237*VLOOKUP(C237,products[],2,FALSE)</f>
        <v>501.90000000000003</v>
      </c>
    </row>
    <row r="238" spans="1:6" x14ac:dyDescent="0.3">
      <c r="A238" t="s">
        <v>5</v>
      </c>
      <c r="B238" t="s">
        <v>38</v>
      </c>
      <c r="C238" t="s">
        <v>19</v>
      </c>
      <c r="D238" s="4">
        <v>5474</v>
      </c>
      <c r="E238" s="5">
        <v>168</v>
      </c>
      <c r="F238" s="13">
        <f>E238*VLOOKUP(C238,products[],2,FALSE)</f>
        <v>1283.52</v>
      </c>
    </row>
    <row r="239" spans="1:6" x14ac:dyDescent="0.3">
      <c r="A239" t="s">
        <v>40</v>
      </c>
      <c r="B239" t="s">
        <v>36</v>
      </c>
      <c r="C239" t="s">
        <v>27</v>
      </c>
      <c r="D239" s="4">
        <v>3164</v>
      </c>
      <c r="E239" s="5">
        <v>306</v>
      </c>
      <c r="F239" s="13">
        <f>E239*VLOOKUP(C239,products[],2,FALSE)</f>
        <v>5119.38</v>
      </c>
    </row>
    <row r="240" spans="1:6" x14ac:dyDescent="0.3">
      <c r="A240" t="s">
        <v>6</v>
      </c>
      <c r="B240" t="s">
        <v>35</v>
      </c>
      <c r="C240" t="s">
        <v>4</v>
      </c>
      <c r="D240" s="4">
        <v>1302</v>
      </c>
      <c r="E240" s="5">
        <v>402</v>
      </c>
      <c r="F240" s="13">
        <f>E240*VLOOKUP(C240,products[],2,FALSE)</f>
        <v>4775.76</v>
      </c>
    </row>
    <row r="241" spans="1:6" x14ac:dyDescent="0.3">
      <c r="A241" t="s">
        <v>3</v>
      </c>
      <c r="B241" t="s">
        <v>37</v>
      </c>
      <c r="C241" t="s">
        <v>28</v>
      </c>
      <c r="D241" s="4">
        <v>7308</v>
      </c>
      <c r="E241" s="5">
        <v>327</v>
      </c>
      <c r="F241" s="13">
        <f>E241*VLOOKUP(C241,products[],2,FALSE)</f>
        <v>3394.26</v>
      </c>
    </row>
    <row r="242" spans="1:6" x14ac:dyDescent="0.3">
      <c r="A242" t="s">
        <v>40</v>
      </c>
      <c r="B242" t="s">
        <v>37</v>
      </c>
      <c r="C242" t="s">
        <v>27</v>
      </c>
      <c r="D242" s="4">
        <v>6132</v>
      </c>
      <c r="E242" s="5">
        <v>93</v>
      </c>
      <c r="F242" s="13">
        <f>E242*VLOOKUP(C242,products[],2,FALSE)</f>
        <v>1555.89</v>
      </c>
    </row>
    <row r="243" spans="1:6" x14ac:dyDescent="0.3">
      <c r="A243" t="s">
        <v>10</v>
      </c>
      <c r="B243" t="s">
        <v>35</v>
      </c>
      <c r="C243" t="s">
        <v>14</v>
      </c>
      <c r="D243" s="4">
        <v>3472</v>
      </c>
      <c r="E243" s="5">
        <v>96</v>
      </c>
      <c r="F243" s="13">
        <f>E243*VLOOKUP(C243,products[],2,FALSE)</f>
        <v>1123.1999999999998</v>
      </c>
    </row>
    <row r="244" spans="1:6" x14ac:dyDescent="0.3">
      <c r="A244" t="s">
        <v>8</v>
      </c>
      <c r="B244" t="s">
        <v>39</v>
      </c>
      <c r="C244" t="s">
        <v>18</v>
      </c>
      <c r="D244" s="4">
        <v>9660</v>
      </c>
      <c r="E244" s="5">
        <v>27</v>
      </c>
      <c r="F244" s="13">
        <f>E244*VLOOKUP(C244,products[],2,FALSE)</f>
        <v>174.69</v>
      </c>
    </row>
    <row r="245" spans="1:6" x14ac:dyDescent="0.3">
      <c r="A245" t="s">
        <v>9</v>
      </c>
      <c r="B245" t="s">
        <v>38</v>
      </c>
      <c r="C245" t="s">
        <v>26</v>
      </c>
      <c r="D245" s="4">
        <v>2436</v>
      </c>
      <c r="E245" s="5">
        <v>99</v>
      </c>
      <c r="F245" s="13">
        <f>E245*VLOOKUP(C245,products[],2,FALSE)</f>
        <v>554.4</v>
      </c>
    </row>
    <row r="246" spans="1:6" x14ac:dyDescent="0.3">
      <c r="A246" t="s">
        <v>9</v>
      </c>
      <c r="B246" t="s">
        <v>38</v>
      </c>
      <c r="C246" t="s">
        <v>33</v>
      </c>
      <c r="D246" s="4">
        <v>9506</v>
      </c>
      <c r="E246" s="5">
        <v>87</v>
      </c>
      <c r="F246" s="13">
        <f>E246*VLOOKUP(C246,products[],2,FALSE)</f>
        <v>1076.1899999999998</v>
      </c>
    </row>
    <row r="247" spans="1:6" x14ac:dyDescent="0.3">
      <c r="A247" t="s">
        <v>10</v>
      </c>
      <c r="B247" t="s">
        <v>37</v>
      </c>
      <c r="C247" t="s">
        <v>21</v>
      </c>
      <c r="D247" s="4">
        <v>245</v>
      </c>
      <c r="E247" s="5">
        <v>288</v>
      </c>
      <c r="F247" s="13">
        <f>E247*VLOOKUP(C247,products[],2,FALSE)</f>
        <v>2592</v>
      </c>
    </row>
    <row r="248" spans="1:6" x14ac:dyDescent="0.3">
      <c r="A248" t="s">
        <v>8</v>
      </c>
      <c r="B248" t="s">
        <v>35</v>
      </c>
      <c r="C248" t="s">
        <v>20</v>
      </c>
      <c r="D248" s="4">
        <v>2702</v>
      </c>
      <c r="E248" s="5">
        <v>363</v>
      </c>
      <c r="F248" s="13">
        <f>E248*VLOOKUP(C248,products[],2,FALSE)</f>
        <v>3855.0599999999995</v>
      </c>
    </row>
    <row r="249" spans="1:6" x14ac:dyDescent="0.3">
      <c r="A249" t="s">
        <v>10</v>
      </c>
      <c r="B249" t="s">
        <v>34</v>
      </c>
      <c r="C249" t="s">
        <v>17</v>
      </c>
      <c r="D249" s="4">
        <v>700</v>
      </c>
      <c r="E249" s="5">
        <v>87</v>
      </c>
      <c r="F249" s="13">
        <f>E249*VLOOKUP(C249,products[],2,FALSE)</f>
        <v>270.57</v>
      </c>
    </row>
    <row r="250" spans="1:6" x14ac:dyDescent="0.3">
      <c r="A250" t="s">
        <v>6</v>
      </c>
      <c r="B250" t="s">
        <v>34</v>
      </c>
      <c r="C250" t="s">
        <v>17</v>
      </c>
      <c r="D250" s="4">
        <v>3759</v>
      </c>
      <c r="E250" s="5">
        <v>150</v>
      </c>
      <c r="F250" s="13">
        <f>E250*VLOOKUP(C250,products[],2,FALSE)</f>
        <v>466.5</v>
      </c>
    </row>
    <row r="251" spans="1:6" x14ac:dyDescent="0.3">
      <c r="A251" t="s">
        <v>2</v>
      </c>
      <c r="B251" t="s">
        <v>35</v>
      </c>
      <c r="C251" t="s">
        <v>17</v>
      </c>
      <c r="D251" s="4">
        <v>1589</v>
      </c>
      <c r="E251" s="5">
        <v>303</v>
      </c>
      <c r="F251" s="13">
        <f>E251*VLOOKUP(C251,products[],2,FALSE)</f>
        <v>942.32999999999993</v>
      </c>
    </row>
    <row r="252" spans="1:6" x14ac:dyDescent="0.3">
      <c r="A252" t="s">
        <v>7</v>
      </c>
      <c r="B252" t="s">
        <v>35</v>
      </c>
      <c r="C252" t="s">
        <v>28</v>
      </c>
      <c r="D252" s="4">
        <v>5194</v>
      </c>
      <c r="E252" s="5">
        <v>288</v>
      </c>
      <c r="F252" s="13">
        <f>E252*VLOOKUP(C252,products[],2,FALSE)</f>
        <v>2989.44</v>
      </c>
    </row>
    <row r="253" spans="1:6" x14ac:dyDescent="0.3">
      <c r="A253" t="s">
        <v>10</v>
      </c>
      <c r="B253" t="s">
        <v>36</v>
      </c>
      <c r="C253" t="s">
        <v>13</v>
      </c>
      <c r="D253" s="4">
        <v>945</v>
      </c>
      <c r="E253" s="5">
        <v>75</v>
      </c>
      <c r="F253" s="13">
        <f>E253*VLOOKUP(C253,products[],2,FALSE)</f>
        <v>699.75</v>
      </c>
    </row>
    <row r="254" spans="1:6" x14ac:dyDescent="0.3">
      <c r="A254" t="s">
        <v>40</v>
      </c>
      <c r="B254" t="s">
        <v>38</v>
      </c>
      <c r="C254" t="s">
        <v>31</v>
      </c>
      <c r="D254" s="4">
        <v>1988</v>
      </c>
      <c r="E254" s="5">
        <v>39</v>
      </c>
      <c r="F254" s="13">
        <f>E254*VLOOKUP(C254,products[],2,FALSE)</f>
        <v>225.81</v>
      </c>
    </row>
    <row r="255" spans="1:6" x14ac:dyDescent="0.3">
      <c r="A255" t="s">
        <v>6</v>
      </c>
      <c r="B255" t="s">
        <v>34</v>
      </c>
      <c r="C255" t="s">
        <v>32</v>
      </c>
      <c r="D255" s="4">
        <v>6734</v>
      </c>
      <c r="E255" s="5">
        <v>123</v>
      </c>
      <c r="F255" s="13">
        <f>E255*VLOOKUP(C255,products[],2,FALSE)</f>
        <v>1063.95</v>
      </c>
    </row>
    <row r="256" spans="1:6" x14ac:dyDescent="0.3">
      <c r="A256" t="s">
        <v>40</v>
      </c>
      <c r="B256" t="s">
        <v>36</v>
      </c>
      <c r="C256" t="s">
        <v>4</v>
      </c>
      <c r="D256" s="4">
        <v>217</v>
      </c>
      <c r="E256" s="5">
        <v>36</v>
      </c>
      <c r="F256" s="13">
        <f>E256*VLOOKUP(C256,products[],2,FALSE)</f>
        <v>427.68</v>
      </c>
    </row>
    <row r="257" spans="1:6" x14ac:dyDescent="0.3">
      <c r="A257" t="s">
        <v>5</v>
      </c>
      <c r="B257" t="s">
        <v>34</v>
      </c>
      <c r="C257" t="s">
        <v>22</v>
      </c>
      <c r="D257" s="4">
        <v>6279</v>
      </c>
      <c r="E257" s="5">
        <v>237</v>
      </c>
      <c r="F257" s="13">
        <f>E257*VLOOKUP(C257,products[],2,FALSE)</f>
        <v>2315.4899999999998</v>
      </c>
    </row>
    <row r="258" spans="1:6" x14ac:dyDescent="0.3">
      <c r="A258" t="s">
        <v>40</v>
      </c>
      <c r="B258" t="s">
        <v>36</v>
      </c>
      <c r="C258" t="s">
        <v>13</v>
      </c>
      <c r="D258" s="4">
        <v>4424</v>
      </c>
      <c r="E258" s="5">
        <v>201</v>
      </c>
      <c r="F258" s="13">
        <f>E258*VLOOKUP(C258,products[],2,FALSE)</f>
        <v>1875.33</v>
      </c>
    </row>
    <row r="259" spans="1:6" x14ac:dyDescent="0.3">
      <c r="A259" t="s">
        <v>2</v>
      </c>
      <c r="B259" t="s">
        <v>36</v>
      </c>
      <c r="C259" t="s">
        <v>17</v>
      </c>
      <c r="D259" s="4">
        <v>189</v>
      </c>
      <c r="E259" s="5">
        <v>48</v>
      </c>
      <c r="F259" s="13">
        <f>E259*VLOOKUP(C259,products[],2,FALSE)</f>
        <v>149.28</v>
      </c>
    </row>
    <row r="260" spans="1:6" x14ac:dyDescent="0.3">
      <c r="A260" t="s">
        <v>5</v>
      </c>
      <c r="B260" t="s">
        <v>35</v>
      </c>
      <c r="C260" t="s">
        <v>22</v>
      </c>
      <c r="D260" s="4">
        <v>490</v>
      </c>
      <c r="E260" s="5">
        <v>84</v>
      </c>
      <c r="F260" s="13">
        <f>E260*VLOOKUP(C260,products[],2,FALSE)</f>
        <v>820.68</v>
      </c>
    </row>
    <row r="261" spans="1:6" x14ac:dyDescent="0.3">
      <c r="A261" t="s">
        <v>8</v>
      </c>
      <c r="B261" t="s">
        <v>37</v>
      </c>
      <c r="C261" t="s">
        <v>21</v>
      </c>
      <c r="D261" s="4">
        <v>434</v>
      </c>
      <c r="E261" s="5">
        <v>87</v>
      </c>
      <c r="F261" s="13">
        <f>E261*VLOOKUP(C261,products[],2,FALSE)</f>
        <v>783</v>
      </c>
    </row>
    <row r="262" spans="1:6" x14ac:dyDescent="0.3">
      <c r="A262" t="s">
        <v>7</v>
      </c>
      <c r="B262" t="s">
        <v>38</v>
      </c>
      <c r="C262" t="s">
        <v>30</v>
      </c>
      <c r="D262" s="4">
        <v>10129</v>
      </c>
      <c r="E262" s="5">
        <v>312</v>
      </c>
      <c r="F262" s="13">
        <f>E262*VLOOKUP(C262,products[],2,FALSE)</f>
        <v>4520.88</v>
      </c>
    </row>
    <row r="263" spans="1:6" x14ac:dyDescent="0.3">
      <c r="A263" t="s">
        <v>3</v>
      </c>
      <c r="B263" t="s">
        <v>39</v>
      </c>
      <c r="C263" t="s">
        <v>28</v>
      </c>
      <c r="D263" s="4">
        <v>1652</v>
      </c>
      <c r="E263" s="5">
        <v>102</v>
      </c>
      <c r="F263" s="13">
        <f>E263*VLOOKUP(C263,products[],2,FALSE)</f>
        <v>1058.76</v>
      </c>
    </row>
    <row r="264" spans="1:6" x14ac:dyDescent="0.3">
      <c r="A264" t="s">
        <v>8</v>
      </c>
      <c r="B264" t="s">
        <v>38</v>
      </c>
      <c r="C264" t="s">
        <v>21</v>
      </c>
      <c r="D264" s="4">
        <v>6433</v>
      </c>
      <c r="E264" s="5">
        <v>78</v>
      </c>
      <c r="F264" s="13">
        <f>E264*VLOOKUP(C264,products[],2,FALSE)</f>
        <v>702</v>
      </c>
    </row>
    <row r="265" spans="1:6" x14ac:dyDescent="0.3">
      <c r="A265" t="s">
        <v>3</v>
      </c>
      <c r="B265" t="s">
        <v>34</v>
      </c>
      <c r="C265" t="s">
        <v>23</v>
      </c>
      <c r="D265" s="4">
        <v>2212</v>
      </c>
      <c r="E265" s="5">
        <v>117</v>
      </c>
      <c r="F265" s="13">
        <f>E265*VLOOKUP(C265,products[],2,FALSE)</f>
        <v>759.33</v>
      </c>
    </row>
    <row r="266" spans="1:6" x14ac:dyDescent="0.3">
      <c r="A266" t="s">
        <v>41</v>
      </c>
      <c r="B266" t="s">
        <v>35</v>
      </c>
      <c r="C266" t="s">
        <v>19</v>
      </c>
      <c r="D266" s="4">
        <v>609</v>
      </c>
      <c r="E266" s="5">
        <v>99</v>
      </c>
      <c r="F266" s="13">
        <f>E266*VLOOKUP(C266,products[],2,FALSE)</f>
        <v>756.36</v>
      </c>
    </row>
    <row r="267" spans="1:6" x14ac:dyDescent="0.3">
      <c r="A267" t="s">
        <v>40</v>
      </c>
      <c r="B267" t="s">
        <v>35</v>
      </c>
      <c r="C267" t="s">
        <v>24</v>
      </c>
      <c r="D267" s="4">
        <v>1638</v>
      </c>
      <c r="E267" s="5">
        <v>48</v>
      </c>
      <c r="F267" s="13">
        <f>E267*VLOOKUP(C267,products[],2,FALSE)</f>
        <v>238.56</v>
      </c>
    </row>
    <row r="268" spans="1:6" x14ac:dyDescent="0.3">
      <c r="A268" t="s">
        <v>7</v>
      </c>
      <c r="B268" t="s">
        <v>34</v>
      </c>
      <c r="C268" t="s">
        <v>15</v>
      </c>
      <c r="D268" s="4">
        <v>3829</v>
      </c>
      <c r="E268" s="5">
        <v>24</v>
      </c>
      <c r="F268" s="13">
        <f>E268*VLOOKUP(C268,products[],2,FALSE)</f>
        <v>281.52</v>
      </c>
    </row>
    <row r="269" spans="1:6" x14ac:dyDescent="0.3">
      <c r="A269" t="s">
        <v>40</v>
      </c>
      <c r="B269" t="s">
        <v>39</v>
      </c>
      <c r="C269" t="s">
        <v>15</v>
      </c>
      <c r="D269" s="4">
        <v>5775</v>
      </c>
      <c r="E269" s="5">
        <v>42</v>
      </c>
      <c r="F269" s="13">
        <f>E269*VLOOKUP(C269,products[],2,FALSE)</f>
        <v>492.66</v>
      </c>
    </row>
    <row r="270" spans="1:6" x14ac:dyDescent="0.3">
      <c r="A270" t="s">
        <v>6</v>
      </c>
      <c r="B270" t="s">
        <v>35</v>
      </c>
      <c r="C270" t="s">
        <v>20</v>
      </c>
      <c r="D270" s="4">
        <v>1071</v>
      </c>
      <c r="E270" s="5">
        <v>270</v>
      </c>
      <c r="F270" s="13">
        <f>E270*VLOOKUP(C270,products[],2,FALSE)</f>
        <v>2867.3999999999996</v>
      </c>
    </row>
    <row r="271" spans="1:6" x14ac:dyDescent="0.3">
      <c r="A271" t="s">
        <v>8</v>
      </c>
      <c r="B271" t="s">
        <v>36</v>
      </c>
      <c r="C271" t="s">
        <v>23</v>
      </c>
      <c r="D271" s="4">
        <v>5019</v>
      </c>
      <c r="E271" s="5">
        <v>150</v>
      </c>
      <c r="F271" s="13">
        <f>E271*VLOOKUP(C271,products[],2,FALSE)</f>
        <v>973.5</v>
      </c>
    </row>
    <row r="272" spans="1:6" x14ac:dyDescent="0.3">
      <c r="A272" t="s">
        <v>2</v>
      </c>
      <c r="B272" t="s">
        <v>37</v>
      </c>
      <c r="C272" t="s">
        <v>15</v>
      </c>
      <c r="D272" s="4">
        <v>2863</v>
      </c>
      <c r="E272" s="5">
        <v>42</v>
      </c>
      <c r="F272" s="13">
        <f>E272*VLOOKUP(C272,products[],2,FALSE)</f>
        <v>492.66</v>
      </c>
    </row>
    <row r="273" spans="1:6" x14ac:dyDescent="0.3">
      <c r="A273" t="s">
        <v>40</v>
      </c>
      <c r="B273" t="s">
        <v>35</v>
      </c>
      <c r="C273" t="s">
        <v>29</v>
      </c>
      <c r="D273" s="4">
        <v>1617</v>
      </c>
      <c r="E273" s="5">
        <v>126</v>
      </c>
      <c r="F273" s="13">
        <f>E273*VLOOKUP(C273,products[],2,FALSE)</f>
        <v>902.16</v>
      </c>
    </row>
    <row r="274" spans="1:6" x14ac:dyDescent="0.3">
      <c r="A274" t="s">
        <v>6</v>
      </c>
      <c r="B274" t="s">
        <v>37</v>
      </c>
      <c r="C274" t="s">
        <v>26</v>
      </c>
      <c r="D274" s="4">
        <v>6818</v>
      </c>
      <c r="E274" s="5">
        <v>6</v>
      </c>
      <c r="F274" s="13">
        <f>E274*VLOOKUP(C274,products[],2,FALSE)</f>
        <v>33.599999999999994</v>
      </c>
    </row>
    <row r="275" spans="1:6" x14ac:dyDescent="0.3">
      <c r="A275" t="s">
        <v>3</v>
      </c>
      <c r="B275" t="s">
        <v>35</v>
      </c>
      <c r="C275" t="s">
        <v>15</v>
      </c>
      <c r="D275" s="4">
        <v>6657</v>
      </c>
      <c r="E275" s="5">
        <v>276</v>
      </c>
      <c r="F275" s="13">
        <f>E275*VLOOKUP(C275,products[],2,FALSE)</f>
        <v>3237.48</v>
      </c>
    </row>
    <row r="276" spans="1:6" x14ac:dyDescent="0.3">
      <c r="A276" t="s">
        <v>3</v>
      </c>
      <c r="B276" t="s">
        <v>34</v>
      </c>
      <c r="C276" t="s">
        <v>17</v>
      </c>
      <c r="D276" s="4">
        <v>2919</v>
      </c>
      <c r="E276" s="5">
        <v>93</v>
      </c>
      <c r="F276" s="13">
        <f>E276*VLOOKUP(C276,products[],2,FALSE)</f>
        <v>289.22999999999996</v>
      </c>
    </row>
    <row r="277" spans="1:6" x14ac:dyDescent="0.3">
      <c r="A277" t="s">
        <v>2</v>
      </c>
      <c r="B277" t="s">
        <v>36</v>
      </c>
      <c r="C277" t="s">
        <v>31</v>
      </c>
      <c r="D277" s="4">
        <v>3094</v>
      </c>
      <c r="E277" s="5">
        <v>246</v>
      </c>
      <c r="F277" s="13">
        <f>E277*VLOOKUP(C277,products[],2,FALSE)</f>
        <v>1424.34</v>
      </c>
    </row>
    <row r="278" spans="1:6" x14ac:dyDescent="0.3">
      <c r="A278" t="s">
        <v>6</v>
      </c>
      <c r="B278" t="s">
        <v>39</v>
      </c>
      <c r="C278" t="s">
        <v>24</v>
      </c>
      <c r="D278" s="4">
        <v>2989</v>
      </c>
      <c r="E278" s="5">
        <v>3</v>
      </c>
      <c r="F278" s="13">
        <f>E278*VLOOKUP(C278,products[],2,FALSE)</f>
        <v>14.91</v>
      </c>
    </row>
    <row r="279" spans="1:6" x14ac:dyDescent="0.3">
      <c r="A279" t="s">
        <v>8</v>
      </c>
      <c r="B279" t="s">
        <v>38</v>
      </c>
      <c r="C279" t="s">
        <v>27</v>
      </c>
      <c r="D279" s="4">
        <v>2268</v>
      </c>
      <c r="E279" s="5">
        <v>63</v>
      </c>
      <c r="F279" s="13">
        <f>E279*VLOOKUP(C279,products[],2,FALSE)</f>
        <v>1053.99</v>
      </c>
    </row>
    <row r="280" spans="1:6" x14ac:dyDescent="0.3">
      <c r="A280" t="s">
        <v>5</v>
      </c>
      <c r="B280" t="s">
        <v>35</v>
      </c>
      <c r="C280" t="s">
        <v>31</v>
      </c>
      <c r="D280" s="4">
        <v>4753</v>
      </c>
      <c r="E280" s="5">
        <v>246</v>
      </c>
      <c r="F280" s="13">
        <f>E280*VLOOKUP(C280,products[],2,FALSE)</f>
        <v>1424.34</v>
      </c>
    </row>
    <row r="281" spans="1:6" x14ac:dyDescent="0.3">
      <c r="A281" t="s">
        <v>2</v>
      </c>
      <c r="B281" t="s">
        <v>34</v>
      </c>
      <c r="C281" t="s">
        <v>19</v>
      </c>
      <c r="D281" s="4">
        <v>7511</v>
      </c>
      <c r="E281" s="5">
        <v>120</v>
      </c>
      <c r="F281" s="13">
        <f>E281*VLOOKUP(C281,products[],2,FALSE)</f>
        <v>916.8</v>
      </c>
    </row>
    <row r="282" spans="1:6" x14ac:dyDescent="0.3">
      <c r="A282" t="s">
        <v>2</v>
      </c>
      <c r="B282" t="s">
        <v>38</v>
      </c>
      <c r="C282" t="s">
        <v>31</v>
      </c>
      <c r="D282" s="4">
        <v>4326</v>
      </c>
      <c r="E282" s="5">
        <v>348</v>
      </c>
      <c r="F282" s="13">
        <f>E282*VLOOKUP(C282,products[],2,FALSE)</f>
        <v>2014.92</v>
      </c>
    </row>
    <row r="283" spans="1:6" x14ac:dyDescent="0.3">
      <c r="A283" t="s">
        <v>41</v>
      </c>
      <c r="B283" t="s">
        <v>34</v>
      </c>
      <c r="C283" t="s">
        <v>23</v>
      </c>
      <c r="D283" s="4">
        <v>4935</v>
      </c>
      <c r="E283" s="5">
        <v>126</v>
      </c>
      <c r="F283" s="13">
        <f>E283*VLOOKUP(C283,products[],2,FALSE)</f>
        <v>817.74</v>
      </c>
    </row>
    <row r="284" spans="1:6" x14ac:dyDescent="0.3">
      <c r="A284" t="s">
        <v>6</v>
      </c>
      <c r="B284" t="s">
        <v>35</v>
      </c>
      <c r="C284" t="s">
        <v>30</v>
      </c>
      <c r="D284" s="4">
        <v>4781</v>
      </c>
      <c r="E284" s="5">
        <v>123</v>
      </c>
      <c r="F284" s="13">
        <f>E284*VLOOKUP(C284,products[],2,FALSE)</f>
        <v>1782.27</v>
      </c>
    </row>
    <row r="285" spans="1:6" x14ac:dyDescent="0.3">
      <c r="A285" t="s">
        <v>5</v>
      </c>
      <c r="B285" t="s">
        <v>38</v>
      </c>
      <c r="C285" t="s">
        <v>25</v>
      </c>
      <c r="D285" s="4">
        <v>7483</v>
      </c>
      <c r="E285" s="5">
        <v>45</v>
      </c>
      <c r="F285" s="13">
        <f>E285*VLOOKUP(C285,products[],2,FALSE)</f>
        <v>591.75</v>
      </c>
    </row>
    <row r="286" spans="1:6" x14ac:dyDescent="0.3">
      <c r="A286" t="s">
        <v>10</v>
      </c>
      <c r="B286" t="s">
        <v>38</v>
      </c>
      <c r="C286" t="s">
        <v>4</v>
      </c>
      <c r="D286" s="4">
        <v>6860</v>
      </c>
      <c r="E286" s="5">
        <v>126</v>
      </c>
      <c r="F286" s="13">
        <f>E286*VLOOKUP(C286,products[],2,FALSE)</f>
        <v>1496.88</v>
      </c>
    </row>
    <row r="287" spans="1:6" x14ac:dyDescent="0.3">
      <c r="A287" t="s">
        <v>40</v>
      </c>
      <c r="B287" t="s">
        <v>37</v>
      </c>
      <c r="C287" t="s">
        <v>29</v>
      </c>
      <c r="D287" s="4">
        <v>9002</v>
      </c>
      <c r="E287" s="5">
        <v>72</v>
      </c>
      <c r="F287" s="13">
        <f>E287*VLOOKUP(C287,products[],2,FALSE)</f>
        <v>515.52</v>
      </c>
    </row>
    <row r="288" spans="1:6" x14ac:dyDescent="0.3">
      <c r="A288" t="s">
        <v>6</v>
      </c>
      <c r="B288" t="s">
        <v>36</v>
      </c>
      <c r="C288" t="s">
        <v>29</v>
      </c>
      <c r="D288" s="4">
        <v>1400</v>
      </c>
      <c r="E288" s="5">
        <v>135</v>
      </c>
      <c r="F288" s="13">
        <f>E288*VLOOKUP(C288,products[],2,FALSE)</f>
        <v>966.6</v>
      </c>
    </row>
    <row r="289" spans="1:6" x14ac:dyDescent="0.3">
      <c r="A289" t="s">
        <v>10</v>
      </c>
      <c r="B289" t="s">
        <v>34</v>
      </c>
      <c r="C289" t="s">
        <v>22</v>
      </c>
      <c r="D289" s="4">
        <v>4053</v>
      </c>
      <c r="E289" s="5">
        <v>24</v>
      </c>
      <c r="F289" s="13">
        <f>E289*VLOOKUP(C289,products[],2,FALSE)</f>
        <v>234.48</v>
      </c>
    </row>
    <row r="290" spans="1:6" x14ac:dyDescent="0.3">
      <c r="A290" t="s">
        <v>7</v>
      </c>
      <c r="B290" t="s">
        <v>36</v>
      </c>
      <c r="C290" t="s">
        <v>31</v>
      </c>
      <c r="D290" s="4">
        <v>2149</v>
      </c>
      <c r="E290" s="5">
        <v>117</v>
      </c>
      <c r="F290" s="13">
        <f>E290*VLOOKUP(C290,products[],2,FALSE)</f>
        <v>677.43</v>
      </c>
    </row>
    <row r="291" spans="1:6" x14ac:dyDescent="0.3">
      <c r="A291" t="s">
        <v>3</v>
      </c>
      <c r="B291" t="s">
        <v>39</v>
      </c>
      <c r="C291" t="s">
        <v>29</v>
      </c>
      <c r="D291" s="4">
        <v>3640</v>
      </c>
      <c r="E291" s="5">
        <v>51</v>
      </c>
      <c r="F291" s="13">
        <f>E291*VLOOKUP(C291,products[],2,FALSE)</f>
        <v>365.16</v>
      </c>
    </row>
    <row r="292" spans="1:6" x14ac:dyDescent="0.3">
      <c r="A292" t="s">
        <v>2</v>
      </c>
      <c r="B292" t="s">
        <v>39</v>
      </c>
      <c r="C292" t="s">
        <v>23</v>
      </c>
      <c r="D292" s="4">
        <v>630</v>
      </c>
      <c r="E292" s="5">
        <v>36</v>
      </c>
      <c r="F292" s="13">
        <f>E292*VLOOKUP(C292,products[],2,FALSE)</f>
        <v>233.64000000000001</v>
      </c>
    </row>
    <row r="293" spans="1:6" x14ac:dyDescent="0.3">
      <c r="A293" t="s">
        <v>9</v>
      </c>
      <c r="B293" t="s">
        <v>35</v>
      </c>
      <c r="C293" t="s">
        <v>27</v>
      </c>
      <c r="D293" s="4">
        <v>2429</v>
      </c>
      <c r="E293" s="5">
        <v>144</v>
      </c>
      <c r="F293" s="13">
        <f>E293*VLOOKUP(C293,products[],2,FALSE)</f>
        <v>2409.12</v>
      </c>
    </row>
    <row r="294" spans="1:6" x14ac:dyDescent="0.3">
      <c r="A294" t="s">
        <v>9</v>
      </c>
      <c r="B294" t="s">
        <v>36</v>
      </c>
      <c r="C294" t="s">
        <v>25</v>
      </c>
      <c r="D294" s="4">
        <v>2142</v>
      </c>
      <c r="E294" s="5">
        <v>114</v>
      </c>
      <c r="F294" s="13">
        <f>E294*VLOOKUP(C294,products[],2,FALSE)</f>
        <v>1499.1000000000001</v>
      </c>
    </row>
    <row r="295" spans="1:6" x14ac:dyDescent="0.3">
      <c r="A295" t="s">
        <v>7</v>
      </c>
      <c r="B295" t="s">
        <v>37</v>
      </c>
      <c r="C295" t="s">
        <v>30</v>
      </c>
      <c r="D295" s="4">
        <v>6454</v>
      </c>
      <c r="E295" s="5">
        <v>54</v>
      </c>
      <c r="F295" s="13">
        <f>E295*VLOOKUP(C295,products[],2,FALSE)</f>
        <v>782.46</v>
      </c>
    </row>
    <row r="296" spans="1:6" x14ac:dyDescent="0.3">
      <c r="A296" t="s">
        <v>7</v>
      </c>
      <c r="B296" t="s">
        <v>37</v>
      </c>
      <c r="C296" t="s">
        <v>16</v>
      </c>
      <c r="D296" s="4">
        <v>4487</v>
      </c>
      <c r="E296" s="5">
        <v>333</v>
      </c>
      <c r="F296" s="13">
        <f>E296*VLOOKUP(C296,products[],2,FALSE)</f>
        <v>2927.0699999999997</v>
      </c>
    </row>
    <row r="297" spans="1:6" x14ac:dyDescent="0.3">
      <c r="A297" t="s">
        <v>3</v>
      </c>
      <c r="B297" t="s">
        <v>37</v>
      </c>
      <c r="C297" t="s">
        <v>4</v>
      </c>
      <c r="D297" s="4">
        <v>938</v>
      </c>
      <c r="E297" s="5">
        <v>366</v>
      </c>
      <c r="F297" s="13">
        <f>E297*VLOOKUP(C297,products[],2,FALSE)</f>
        <v>4348.08</v>
      </c>
    </row>
    <row r="298" spans="1:6" x14ac:dyDescent="0.3">
      <c r="A298" t="s">
        <v>3</v>
      </c>
      <c r="B298" t="s">
        <v>38</v>
      </c>
      <c r="C298" t="s">
        <v>26</v>
      </c>
      <c r="D298" s="4">
        <v>8841</v>
      </c>
      <c r="E298" s="5">
        <v>303</v>
      </c>
      <c r="F298" s="13">
        <f>E298*VLOOKUP(C298,products[],2,FALSE)</f>
        <v>1696.8</v>
      </c>
    </row>
    <row r="299" spans="1:6" x14ac:dyDescent="0.3">
      <c r="A299" t="s">
        <v>2</v>
      </c>
      <c r="B299" t="s">
        <v>39</v>
      </c>
      <c r="C299" t="s">
        <v>33</v>
      </c>
      <c r="D299" s="4">
        <v>4018</v>
      </c>
      <c r="E299" s="5">
        <v>126</v>
      </c>
      <c r="F299" s="13">
        <f>E299*VLOOKUP(C299,products[],2,FALSE)</f>
        <v>1558.62</v>
      </c>
    </row>
    <row r="300" spans="1:6" x14ac:dyDescent="0.3">
      <c r="A300" t="s">
        <v>41</v>
      </c>
      <c r="B300" t="s">
        <v>37</v>
      </c>
      <c r="C300" t="s">
        <v>15</v>
      </c>
      <c r="D300" s="4">
        <v>714</v>
      </c>
      <c r="E300" s="5">
        <v>231</v>
      </c>
      <c r="F300" s="13">
        <f>E300*VLOOKUP(C300,products[],2,FALSE)</f>
        <v>2709.63</v>
      </c>
    </row>
    <row r="301" spans="1:6" x14ac:dyDescent="0.3">
      <c r="A301" t="s">
        <v>9</v>
      </c>
      <c r="B301" t="s">
        <v>38</v>
      </c>
      <c r="C301" t="s">
        <v>25</v>
      </c>
      <c r="D301" s="4">
        <v>3850</v>
      </c>
      <c r="E301" s="5">
        <v>102</v>
      </c>
      <c r="F301" s="13">
        <f>E301*VLOOKUP(C301,products[],2,FALSE)</f>
        <v>1341.3</v>
      </c>
    </row>
  </sheetData>
  <mergeCells count="2">
    <mergeCell ref="I29:R29"/>
    <mergeCell ref="I31:N31"/>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1.Quick Statistics</vt:lpstr>
      <vt:lpstr>2.EDA using CF</vt:lpstr>
      <vt:lpstr>3.Sales by Country with Formula</vt:lpstr>
      <vt:lpstr>4.Sales by Country with Pivot</vt:lpstr>
      <vt:lpstr>Pivot table for 4</vt:lpstr>
      <vt:lpstr>Top 5 Products Per Unit</vt:lpstr>
      <vt:lpstr>Top 5 products</vt:lpstr>
      <vt:lpstr>ANOMALIES</vt:lpstr>
      <vt:lpstr>BEST SALESPERSON BY COUNTRY</vt:lpstr>
      <vt:lpstr>Profits</vt:lpstr>
      <vt:lpstr>Dynamic</vt:lpstr>
      <vt:lpstr>Product to Reject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GovardhanB</cp:lastModifiedBy>
  <dcterms:created xsi:type="dcterms:W3CDTF">2021-03-14T20:21:32Z</dcterms:created>
  <dcterms:modified xsi:type="dcterms:W3CDTF">2023-04-27T09:28:44Z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2023-04-27T08:09:15Z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98842fef-47eb-44f6-a534-420e9ccee41a</vt:lpwstr>
  </property>
  <property fmtid="{D5CDD505-2E9C-101B-9397-08002B2CF9AE}" pid="7" name="MSIP_Label_defa4170-0d19-0005-0004-bc88714345d2_ActionId">
    <vt:lpwstr>292016c1-afec-42b9-b301-7ec93a60f384</vt:lpwstr>
  </property>
  <property fmtid="{D5CDD505-2E9C-101B-9397-08002B2CF9AE}" pid="8" name="MSIP_Label_defa4170-0d19-0005-0004-bc88714345d2_ContentBits">
    <vt:lpwstr>0</vt:lpwstr>
  </property>
</Properties>
</file>