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dity" sheetId="1" r:id="rId4"/>
    <sheet state="visible" name="Data" sheetId="2" r:id="rId5"/>
    <sheet state="visible" name="AdjacencyMatrix" sheetId="3" r:id="rId6"/>
    <sheet state="visible" name="AdjacencyMatrix.dev2" sheetId="4" r:id="rId7"/>
    <sheet state="visible" name="AdjacencyMatrix.dev" sheetId="5" r:id="rId8"/>
    <sheet state="visible" name="AdjacencyMatrix.dev.binary" sheetId="6" r:id="rId9"/>
    <sheet state="visible" name="copypaste" sheetId="7" r:id="rId10"/>
    <sheet state="visible" name="export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I2">
      <text>
        <t xml:space="preserve">16 in game, 17 in PDF
	-claude tschepen</t>
      </text>
    </comment>
    <comment authorId="0" ref="AF3">
      <text>
        <t xml:space="preserve">12 in game, 13 in PDF
	-claude tschepen</t>
      </text>
    </comment>
    <comment authorId="0" ref="AD6">
      <text>
        <t xml:space="preserve">13 in game, 14 in PDF
	-claude tschepen</t>
      </text>
    </comment>
    <comment authorId="0" ref="AD3">
      <text>
        <t xml:space="preserve">18 in game, 20 in PDF
	-claude tschepen</t>
      </text>
    </comment>
    <comment authorId="0" ref="AA8">
      <text>
        <t xml:space="preserve">19 in game, 20 in PDF
	-claude tschepen</t>
      </text>
    </comment>
    <comment authorId="0" ref="Z8">
      <text>
        <t xml:space="preserve">19 in game, 20 in PDF
	-claude tschepen</t>
      </text>
    </comment>
    <comment authorId="0" ref="AA3">
      <text>
        <t xml:space="preserve">19 in game, 20 in PDF
	-claude tschepen</t>
      </text>
    </comment>
    <comment authorId="0" ref="Z3">
      <text>
        <t xml:space="preserve">19 in game, 20 in PDF
	-claude tschepen</t>
      </text>
    </comment>
    <comment authorId="0" ref="Y9">
      <text>
        <t xml:space="preserve">16 in game, 17 in PDF
	-claude tschepen</t>
      </text>
    </comment>
    <comment authorId="0" ref="M18">
      <text>
        <t xml:space="preserve">16 in game, 17 in PDF
	-claude tschepen</t>
      </text>
    </comment>
    <comment authorId="0" ref="M13">
      <text>
        <t xml:space="preserve">19 in game, 20 in PDF
	-claude tschepen</t>
      </text>
    </comment>
    <comment authorId="0" ref="L11">
      <text>
        <t xml:space="preserve">19 in game, 20 in PDF
	-claude tschepen</t>
      </text>
    </comment>
    <comment authorId="0" ref="L8">
      <text>
        <t xml:space="preserve">18 in game, 20 in PDF
	-claude tschepen</t>
      </text>
    </comment>
    <comment authorId="0" ref="L6">
      <text>
        <t xml:space="preserve">12 in game, 13 in PDF
	-claude tschepen</t>
      </text>
    </comment>
    <comment authorId="0" ref="L2">
      <text>
        <t xml:space="preserve">16 in game, 17 in PDF
	-claude tschepen</t>
      </text>
    </comment>
    <comment authorId="0" ref="I26">
      <text>
        <t xml:space="preserve">19 in game, 20 in PDF
	-claude tschepen</t>
      </text>
    </comment>
    <comment authorId="0" ref="I3">
      <text>
        <t xml:space="preserve">19 in game, 20 in PDF
	-claude tschepen</t>
      </text>
    </comment>
    <comment authorId="0" ref="G30">
      <text>
        <t xml:space="preserve">14 in  game, 13 in PDF
	-claude tschepen</t>
      </text>
    </comment>
    <comment authorId="0" ref="B9">
      <text>
        <t xml:space="preserve">15 in game, 16 in PDF
	-claude tschepen</t>
      </text>
    </comment>
    <comment authorId="0" ref="B6">
      <text>
        <t xml:space="preserve">11 in game, 12 in PDF
	-claude tschepen</t>
      </text>
    </comment>
    <comment authorId="0" ref="B2">
      <text>
        <t xml:space="preserve">15 in game, 16 in PDF
	-claude tschepen</t>
      </text>
    </comment>
    <comment authorId="0" ref="R13">
      <text>
        <t xml:space="preserve">14 in game, 15 in PDF
	-claude tschepen</t>
      </text>
    </comment>
    <comment authorId="0" ref="Y2">
      <text>
        <t xml:space="preserve">11 ingame, 12 in PDF sheet
	-claude tschepen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11 ingame, 12 in PDF sheet
	-claude tschepen</t>
      </text>
    </comment>
  </commentList>
</comments>
</file>

<file path=xl/sharedStrings.xml><?xml version="1.0" encoding="utf-8"?>
<sst xmlns="http://schemas.openxmlformats.org/spreadsheetml/2006/main" count="405" uniqueCount="123">
  <si>
    <t>All commodities sorted by name</t>
  </si>
  <si>
    <t>All commodity quantities</t>
  </si>
  <si>
    <t>BUY from / SELL to</t>
  </si>
  <si>
    <t>IND-Plasteen</t>
  </si>
  <si>
    <t>IND-Brikcrete</t>
  </si>
  <si>
    <t>IND-TitanAlloys</t>
  </si>
  <si>
    <t>IND-Biopolys</t>
  </si>
  <si>
    <t>IND-Lumber</t>
  </si>
  <si>
    <t>MED-CybLimbs</t>
  </si>
  <si>
    <t>MED-MediKit</t>
  </si>
  <si>
    <t>MED-Blood</t>
  </si>
  <si>
    <t>MED-SynthSkin</t>
  </si>
  <si>
    <t>MED-OptNerve</t>
  </si>
  <si>
    <t>FOO-Grain</t>
  </si>
  <si>
    <t>FOO-Fertilite</t>
  </si>
  <si>
    <t>FOO-Water</t>
  </si>
  <si>
    <t>FOO-Livestock</t>
  </si>
  <si>
    <t>FOO-SynMeat</t>
  </si>
  <si>
    <t>HAR-SolarGen</t>
  </si>
  <si>
    <t>HAR-EnvSuits</t>
  </si>
  <si>
    <t>HAR-Loaders</t>
  </si>
  <si>
    <t>HAR-AtomChis</t>
  </si>
  <si>
    <t>HAR-Comms</t>
  </si>
  <si>
    <t>LUX-BexBeer</t>
  </si>
  <si>
    <t>LUX-Gemstones</t>
  </si>
  <si>
    <t>LUX-Rodents</t>
  </si>
  <si>
    <t>LUX-Sunflowers</t>
  </si>
  <si>
    <t>LUX-Steroids</t>
  </si>
  <si>
    <t>ORE-Rhodium</t>
  </si>
  <si>
    <t>ORE-Platinum</t>
  </si>
  <si>
    <t>ORE-Iridium</t>
  </si>
  <si>
    <t>ORE-Cesium</t>
  </si>
  <si>
    <t>ORE-Lythia</t>
  </si>
  <si>
    <t>BLA-NervTox</t>
  </si>
  <si>
    <t>BLA-Organs</t>
  </si>
  <si>
    <t>BLA-Firearms</t>
  </si>
  <si>
    <t>BLA-BrainImpl</t>
  </si>
  <si>
    <t>BLA-Borgs</t>
  </si>
  <si>
    <t>IND-Plasteen-Qty</t>
  </si>
  <si>
    <t>IND-Brikcrete-Qty</t>
  </si>
  <si>
    <t>IND-TitanAlloys-Qty</t>
  </si>
  <si>
    <t>IND-Biopolys-Qty</t>
  </si>
  <si>
    <t>IND-Lumber-Qty</t>
  </si>
  <si>
    <t>MED-CybLimbs-Qty</t>
  </si>
  <si>
    <t>MED-MediKit-Qty</t>
  </si>
  <si>
    <t>MED-Blood-Qty</t>
  </si>
  <si>
    <t>MED-SynthSkin-Qty</t>
  </si>
  <si>
    <t>MED-OptNerve-Qty</t>
  </si>
  <si>
    <t>FOO-Grain-Qty</t>
  </si>
  <si>
    <t>FOO-Fertilite-Qty</t>
  </si>
  <si>
    <t>FOO-Water-Qty</t>
  </si>
  <si>
    <t>FOO-Livestock-Qty</t>
  </si>
  <si>
    <t>FOO-SynMeat-Qty</t>
  </si>
  <si>
    <t>HAR-SolarGen-Qty</t>
  </si>
  <si>
    <t>HAR-EnvSuits-Qty</t>
  </si>
  <si>
    <t>HAR-Loaders-Qty</t>
  </si>
  <si>
    <t>HAR-AtomChis-Qty</t>
  </si>
  <si>
    <t>HAR-Comms-Qty</t>
  </si>
  <si>
    <t>LUX-BexBeer-Qty</t>
  </si>
  <si>
    <t>LUX-Gemstones-Qty</t>
  </si>
  <si>
    <t>LUX-Rodents-Qty</t>
  </si>
  <si>
    <t>LUX-Sunflowers-Qty</t>
  </si>
  <si>
    <t>LUX-Steroids-Qty</t>
  </si>
  <si>
    <t>ORE-Rhodium-Qty</t>
  </si>
  <si>
    <t>ORE-Platinum-Qty</t>
  </si>
  <si>
    <t>ORE-Iridium-Qty</t>
  </si>
  <si>
    <t>ORE-Cesium-Qty</t>
  </si>
  <si>
    <t>ORE-Lythia-Qty</t>
  </si>
  <si>
    <t>BLA-NervTox-Qty</t>
  </si>
  <si>
    <t>BLA-Organs-Qty</t>
  </si>
  <si>
    <t>BLA-Firearms-Qty</t>
  </si>
  <si>
    <t>BLA-BrainImpl-Qty</t>
  </si>
  <si>
    <t>BLA-Borgs-Qty</t>
  </si>
  <si>
    <t>Hermes</t>
  </si>
  <si>
    <t>Hephaestus</t>
  </si>
  <si>
    <t>ItemMargin%</t>
  </si>
  <si>
    <t>ItemMargin</t>
  </si>
  <si>
    <t>ItemQuantity</t>
  </si>
  <si>
    <t>ItemProfit</t>
  </si>
  <si>
    <t>Distance between buy and sell locations:</t>
  </si>
  <si>
    <t>All commodities* sorted dynamically by profit</t>
  </si>
  <si>
    <t>Category-Commodity</t>
  </si>
  <si>
    <t>ItemPriceBuy</t>
  </si>
  <si>
    <t>ItemPriceSell</t>
  </si>
  <si>
    <t>*Excluding black market goods</t>
  </si>
  <si>
    <t>Colour Legend:</t>
  </si>
  <si>
    <t>Anhur</t>
  </si>
  <si>
    <t>Planet</t>
  </si>
  <si>
    <t>Athos</t>
  </si>
  <si>
    <t>Minor Planet</t>
  </si>
  <si>
    <t>CS:Dexros</t>
  </si>
  <si>
    <t>Commodity Station</t>
  </si>
  <si>
    <t>SS:Curium</t>
  </si>
  <si>
    <t>Super Station</t>
  </si>
  <si>
    <t>Bex</t>
  </si>
  <si>
    <t>Corinthias</t>
  </si>
  <si>
    <t>Crius</t>
  </si>
  <si>
    <t>CS:Lironas</t>
  </si>
  <si>
    <t>CS:Pletirat</t>
  </si>
  <si>
    <t>CS:Reva</t>
  </si>
  <si>
    <t>Desolia</t>
  </si>
  <si>
    <t>Destinas</t>
  </si>
  <si>
    <t>Hades</t>
  </si>
  <si>
    <t>Janus IV</t>
  </si>
  <si>
    <t>Karatikus</t>
  </si>
  <si>
    <t>Leviatha</t>
  </si>
  <si>
    <t>Massanas</t>
  </si>
  <si>
    <t>Ostinia</t>
  </si>
  <si>
    <t>Petra</t>
  </si>
  <si>
    <t>Serca</t>
  </si>
  <si>
    <t>SS:Tersa</t>
  </si>
  <si>
    <t>Terrel</t>
  </si>
  <si>
    <t>RS:Kaldon</t>
  </si>
  <si>
    <t>RS:Felos</t>
  </si>
  <si>
    <t>RS:Craxath</t>
  </si>
  <si>
    <t>RS:Bestinium</t>
  </si>
  <si>
    <t>Kastagan</t>
  </si>
  <si>
    <t>Kappa Labs</t>
  </si>
  <si>
    <t>ES:Stanton</t>
  </si>
  <si>
    <t>ES:Sarama</t>
  </si>
  <si>
    <t>ES:Ferix</t>
  </si>
  <si>
    <t>ES:Corsas</t>
  </si>
  <si>
    <t>Draknor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</si>
</sst>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rgb="FFB45F06"/>
        <bgColor rgb="FFB45F06"/>
      </patternFill>
    </fill>
    <fill>
      <patternFill patternType="solid">
        <fgColor rgb="FF6AA84F"/>
        <bgColor rgb="FF6AA84F"/>
      </patternFill>
    </fill>
    <fill>
      <patternFill patternType="solid">
        <fgColor rgb="FF999999"/>
        <bgColor rgb="FF999999"/>
      </patternFill>
    </fill>
    <fill>
      <patternFill patternType="solid">
        <fgColor rgb="FFC27BA0"/>
        <bgColor rgb="FFC27BA0"/>
      </patternFill>
    </fill>
    <fill>
      <patternFill patternType="solid">
        <fgColor rgb="FF6FA8DC"/>
        <bgColor rgb="FF6FA8DC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990000"/>
        <bgColor rgb="FF990000"/>
      </patternFill>
    </fill>
    <fill>
      <patternFill patternType="solid">
        <fgColor rgb="FF00FF00"/>
        <bgColor rgb="FF00FF00"/>
      </patternFill>
    </fill>
    <fill>
      <patternFill patternType="solid">
        <fgColor rgb="FFEA4335"/>
        <bgColor rgb="FFEA4335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4285F4"/>
        <bgColor rgb="FF4285F4"/>
      </patternFill>
    </fill>
    <fill>
      <patternFill patternType="solid">
        <fgColor theme="1"/>
        <bgColor theme="1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2" fontId="1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0" fillId="2" fontId="2" numFmtId="0" xfId="0" applyAlignment="1" applyFont="1">
      <alignment readingOrder="0"/>
    </xf>
    <xf borderId="8" fillId="0" fontId="2" numFmtId="0" xfId="0" applyBorder="1" applyFont="1"/>
    <xf borderId="0" fillId="0" fontId="2" numFmtId="0" xfId="0" applyFont="1"/>
    <xf borderId="4" fillId="0" fontId="2" numFmtId="0" xfId="0" applyBorder="1" applyFont="1"/>
    <xf borderId="0" fillId="2" fontId="3" numFmtId="1" xfId="0" applyAlignment="1" applyFont="1" applyNumberFormat="1">
      <alignment readingOrder="0"/>
    </xf>
    <xf borderId="8" fillId="0" fontId="4" numFmtId="1" xfId="0" applyBorder="1" applyFont="1" applyNumberFormat="1"/>
    <xf borderId="0" fillId="0" fontId="2" numFmtId="1" xfId="0" applyFont="1" applyNumberFormat="1"/>
    <xf borderId="4" fillId="0" fontId="2" numFmtId="1" xfId="0" applyBorder="1" applyFont="1" applyNumberFormat="1"/>
    <xf borderId="8" fillId="0" fontId="2" numFmtId="1" xfId="0" applyBorder="1" applyFont="1" applyNumberFormat="1"/>
    <xf borderId="0" fillId="2" fontId="3" numFmtId="0" xfId="0" applyAlignment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0" fillId="0" fontId="2" numFmtId="0" xfId="0" applyAlignment="1" applyFont="1">
      <alignment horizontal="left"/>
    </xf>
    <xf borderId="2" fillId="2" fontId="2" numFmtId="0" xfId="0" applyBorder="1" applyFont="1"/>
    <xf borderId="3" fillId="2" fontId="2" numFmtId="0" xfId="0" applyBorder="1" applyFont="1"/>
    <xf borderId="0" fillId="2" fontId="2" numFmtId="0" xfId="0" applyAlignment="1" applyFont="1">
      <alignment horizontal="left" readingOrder="0"/>
    </xf>
    <xf borderId="0" fillId="0" fontId="1" numFmtId="1" xfId="0" applyFont="1" applyNumberFormat="1"/>
    <xf borderId="0" fillId="3" fontId="2" numFmtId="0" xfId="0" applyAlignment="1" applyFill="1" applyFont="1">
      <alignment readingOrder="0"/>
    </xf>
    <xf borderId="0" fillId="0" fontId="2" numFmtId="0" xfId="0" applyFont="1"/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16" fontId="2" numFmtId="0" xfId="0" applyFill="1" applyFont="1"/>
    <xf borderId="0" fillId="17" fontId="2" numFmtId="0" xfId="0" applyFill="1" applyFont="1"/>
    <xf borderId="0" fillId="18" fontId="1" numFmtId="0" xfId="0" applyFill="1" applyFont="1"/>
    <xf borderId="0" fillId="19" fontId="1" numFmtId="0" xfId="0" applyAlignment="1" applyFill="1" applyFont="1">
      <alignment readingOrder="0"/>
    </xf>
    <xf borderId="0" fillId="19" fontId="1" numFmtId="0" xfId="0" applyFont="1"/>
    <xf borderId="0" fillId="0" fontId="1" numFmtId="0" xfId="0" applyFont="1"/>
    <xf borderId="0" fillId="0" fontId="6" numFmtId="0" xfId="0" applyAlignment="1" applyFont="1">
      <alignment vertical="bottom"/>
    </xf>
    <xf borderId="0" fillId="20" fontId="5" numFmtId="0" xfId="0" applyAlignment="1" applyFill="1" applyFont="1">
      <alignment horizontal="right" vertical="bottom"/>
    </xf>
    <xf borderId="0" fillId="20" fontId="5" numFmtId="0" xfId="0" applyAlignment="1" applyFont="1">
      <alignment vertical="bottom"/>
    </xf>
    <xf borderId="0" fillId="20" fontId="2" numFmtId="0" xfId="0" applyFont="1"/>
    <xf borderId="0" fillId="21" fontId="2" numFmtId="0" xfId="0" applyFill="1" applyFont="1"/>
    <xf borderId="0" fillId="0" fontId="3" numFmtId="0" xfId="0" applyFont="1"/>
    <xf borderId="0" fillId="22" fontId="2" numFmtId="0" xfId="0" applyAlignment="1" applyFill="1" applyFont="1">
      <alignment readingOrder="0"/>
    </xf>
    <xf borderId="0" fillId="23" fontId="2" numFmtId="0" xfId="0" applyFill="1" applyFont="1"/>
    <xf borderId="0" fillId="24" fontId="2" numFmtId="0" xfId="0" applyAlignment="1" applyFill="1" applyFont="1">
      <alignment readingOrder="0"/>
    </xf>
    <xf borderId="0" fillId="25" fontId="2" numFmtId="0" xfId="0" applyFill="1" applyFont="1"/>
    <xf borderId="0" fillId="23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1.25"/>
    <col customWidth="1" min="3" max="3" width="12.0"/>
    <col customWidth="1" min="4" max="4" width="13.0"/>
    <col customWidth="1" min="5" max="5" width="10.63"/>
    <col customWidth="1" min="6" max="6" width="11.38"/>
    <col customWidth="1" min="8" max="8" width="10.63"/>
    <col customWidth="1" min="9" max="9" width="10.5"/>
    <col customWidth="1" min="12" max="13" width="10.63"/>
    <col customWidth="1" min="14" max="14" width="9.38"/>
    <col customWidth="1" min="15" max="15" width="11.75"/>
    <col customWidth="1" min="16" max="16" width="11.5"/>
    <col customWidth="1" min="17" max="17" width="11.63"/>
    <col customWidth="1" min="18" max="18" width="11.25"/>
    <col customWidth="1" min="21" max="21" width="12.63"/>
    <col customWidth="1" min="22" max="23" width="12.75"/>
    <col customWidth="1" min="24" max="24" width="10.38"/>
    <col customWidth="1" min="25" max="25" width="12.25"/>
    <col customWidth="1" min="26" max="26" width="12.63"/>
    <col customWidth="1" min="27" max="27" width="11.5"/>
    <col customWidth="1" min="28" max="28" width="11.38"/>
    <col customWidth="1" min="29" max="29" width="12.25"/>
    <col customWidth="1" min="30" max="30" width="11.63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"/>
      <c r="BT1" s="2"/>
      <c r="BU1" s="2"/>
      <c r="BV1" s="2"/>
      <c r="BW1" s="2"/>
      <c r="BX1" s="2"/>
      <c r="BY1" s="2"/>
      <c r="BZ1" s="2"/>
      <c r="CA1" s="2"/>
      <c r="CB1" s="2"/>
      <c r="CC1" s="2"/>
    </row>
    <row r="2">
      <c r="A2" s="1"/>
      <c r="B2" s="3" t="s">
        <v>0</v>
      </c>
      <c r="C2" s="4"/>
      <c r="D2" s="4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6"/>
      <c r="AK2" s="7" t="s">
        <v>1</v>
      </c>
      <c r="AL2" s="8"/>
      <c r="AM2" s="8"/>
      <c r="AN2" s="9"/>
      <c r="BT2" s="2"/>
      <c r="BU2" s="2"/>
      <c r="BV2" s="2"/>
      <c r="BW2" s="2"/>
      <c r="BX2" s="2"/>
      <c r="BY2" s="2"/>
      <c r="BZ2" s="2"/>
      <c r="CA2" s="2"/>
      <c r="CB2" s="2"/>
      <c r="CC2" s="2"/>
    </row>
    <row r="3">
      <c r="A3" s="10" t="s">
        <v>2</v>
      </c>
      <c r="B3" s="11" t="s">
        <v>3</v>
      </c>
      <c r="C3" s="12" t="s">
        <v>4</v>
      </c>
      <c r="D3" s="2" t="s">
        <v>5</v>
      </c>
      <c r="E3" s="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2" t="s">
        <v>17</v>
      </c>
      <c r="Q3" s="12" t="s">
        <v>18</v>
      </c>
      <c r="R3" s="12" t="s">
        <v>19</v>
      </c>
      <c r="S3" s="12" t="s">
        <v>20</v>
      </c>
      <c r="T3" s="12" t="s">
        <v>21</v>
      </c>
      <c r="U3" s="12" t="s">
        <v>22</v>
      </c>
      <c r="V3" s="12" t="s">
        <v>23</v>
      </c>
      <c r="W3" s="12" t="s">
        <v>24</v>
      </c>
      <c r="X3" s="12" t="s">
        <v>25</v>
      </c>
      <c r="Y3" s="12" t="s">
        <v>26</v>
      </c>
      <c r="Z3" s="12" t="s">
        <v>27</v>
      </c>
      <c r="AA3" s="12" t="s">
        <v>28</v>
      </c>
      <c r="AB3" s="12" t="s">
        <v>29</v>
      </c>
      <c r="AC3" s="12" t="s">
        <v>30</v>
      </c>
      <c r="AD3" s="12" t="s">
        <v>31</v>
      </c>
      <c r="AE3" s="12" t="s">
        <v>32</v>
      </c>
      <c r="AF3" s="12" t="s">
        <v>33</v>
      </c>
      <c r="AG3" s="12" t="s">
        <v>34</v>
      </c>
      <c r="AH3" s="12" t="s">
        <v>35</v>
      </c>
      <c r="AI3" s="12" t="s">
        <v>36</v>
      </c>
      <c r="AJ3" s="13" t="s">
        <v>37</v>
      </c>
      <c r="AK3" s="14" t="s">
        <v>38</v>
      </c>
      <c r="AL3" s="15" t="s">
        <v>39</v>
      </c>
      <c r="AM3" s="15" t="s">
        <v>40</v>
      </c>
      <c r="AN3" s="15" t="s">
        <v>41</v>
      </c>
      <c r="AO3" s="15" t="s">
        <v>42</v>
      </c>
      <c r="AP3" s="15" t="s">
        <v>43</v>
      </c>
      <c r="AQ3" s="15" t="s">
        <v>44</v>
      </c>
      <c r="AR3" s="15" t="s">
        <v>45</v>
      </c>
      <c r="AS3" s="15" t="s">
        <v>46</v>
      </c>
      <c r="AT3" s="15" t="s">
        <v>47</v>
      </c>
      <c r="AU3" s="15" t="s">
        <v>48</v>
      </c>
      <c r="AV3" s="15" t="s">
        <v>49</v>
      </c>
      <c r="AW3" s="15" t="s">
        <v>50</v>
      </c>
      <c r="AX3" s="15" t="s">
        <v>51</v>
      </c>
      <c r="AY3" s="15" t="s">
        <v>52</v>
      </c>
      <c r="AZ3" s="15" t="s">
        <v>53</v>
      </c>
      <c r="BA3" s="15" t="s">
        <v>54</v>
      </c>
      <c r="BB3" s="15" t="s">
        <v>55</v>
      </c>
      <c r="BC3" s="15" t="s">
        <v>56</v>
      </c>
      <c r="BD3" s="15" t="s">
        <v>57</v>
      </c>
      <c r="BE3" s="15" t="s">
        <v>58</v>
      </c>
      <c r="BF3" s="15" t="s">
        <v>59</v>
      </c>
      <c r="BG3" s="15" t="s">
        <v>60</v>
      </c>
      <c r="BH3" s="15" t="s">
        <v>61</v>
      </c>
      <c r="BI3" s="15" t="s">
        <v>62</v>
      </c>
      <c r="BJ3" s="15" t="s">
        <v>63</v>
      </c>
      <c r="BK3" s="15" t="s">
        <v>64</v>
      </c>
      <c r="BL3" s="15" t="s">
        <v>65</v>
      </c>
      <c r="BM3" s="15" t="s">
        <v>66</v>
      </c>
      <c r="BN3" s="15" t="s">
        <v>67</v>
      </c>
      <c r="BO3" s="15" t="s">
        <v>68</v>
      </c>
      <c r="BP3" s="15" t="s">
        <v>69</v>
      </c>
      <c r="BQ3" s="15" t="s">
        <v>70</v>
      </c>
      <c r="BR3" s="15" t="s">
        <v>71</v>
      </c>
      <c r="BS3" s="16" t="s">
        <v>72</v>
      </c>
      <c r="BT3" s="2"/>
      <c r="BU3" s="2"/>
      <c r="BV3" s="2"/>
      <c r="BW3" s="2"/>
      <c r="BX3" s="2"/>
      <c r="BY3" s="2"/>
      <c r="BZ3" s="2"/>
      <c r="CA3" s="2"/>
      <c r="CB3" s="2"/>
      <c r="CC3" s="2"/>
    </row>
    <row r="4">
      <c r="A4" s="17" t="s">
        <v>73</v>
      </c>
      <c r="B4" s="18">
        <f>IFERROR(__xludf.DUMMYFUNCTION("FILTER(Data!B2:BS30, Data!A2:A30 = A4)"),15.0)</f>
        <v>15</v>
      </c>
      <c r="C4" s="19">
        <f>IFERROR(__xludf.DUMMYFUNCTION("""COMPUTED_VALUE"""),8.0)</f>
        <v>8</v>
      </c>
      <c r="D4" s="19">
        <f>IFERROR(__xludf.DUMMYFUNCTION("""COMPUTED_VALUE"""),12.0)</f>
        <v>12</v>
      </c>
      <c r="E4" s="19">
        <f>IFERROR(__xludf.DUMMYFUNCTION("""COMPUTED_VALUE"""),22.0)</f>
        <v>22</v>
      </c>
      <c r="F4" s="19">
        <f>IFERROR(__xludf.DUMMYFUNCTION("""COMPUTED_VALUE"""),8.0)</f>
        <v>8</v>
      </c>
      <c r="G4" s="19">
        <f>IFERROR(__xludf.DUMMYFUNCTION("""COMPUTED_VALUE"""),60.0)</f>
        <v>60</v>
      </c>
      <c r="H4" s="19">
        <f>IFERROR(__xludf.DUMMYFUNCTION("""COMPUTED_VALUE"""),10.0)</f>
        <v>10</v>
      </c>
      <c r="I4" s="19">
        <f>IFERROR(__xludf.DUMMYFUNCTION("""COMPUTED_VALUE"""),30.0)</f>
        <v>30</v>
      </c>
      <c r="J4" s="19">
        <f>IFERROR(__xludf.DUMMYFUNCTION("""COMPUTED_VALUE"""),50.0)</f>
        <v>50</v>
      </c>
      <c r="K4" s="19">
        <f>IFERROR(__xludf.DUMMYFUNCTION("""COMPUTED_VALUE"""),60.0)</f>
        <v>60</v>
      </c>
      <c r="L4" s="19">
        <f>IFERROR(__xludf.DUMMYFUNCTION("""COMPUTED_VALUE"""),7.0)</f>
        <v>7</v>
      </c>
      <c r="M4" s="19">
        <f>IFERROR(__xludf.DUMMYFUNCTION("""COMPUTED_VALUE"""),6.0)</f>
        <v>6</v>
      </c>
      <c r="N4" s="19">
        <f>IFERROR(__xludf.DUMMYFUNCTION("""COMPUTED_VALUE"""),10.0)</f>
        <v>10</v>
      </c>
      <c r="O4" s="19">
        <f>IFERROR(__xludf.DUMMYFUNCTION("""COMPUTED_VALUE"""),16.0)</f>
        <v>16</v>
      </c>
      <c r="P4" s="19">
        <f>IFERROR(__xludf.DUMMYFUNCTION("""COMPUTED_VALUE"""),20.0)</f>
        <v>20</v>
      </c>
      <c r="Q4" s="19">
        <f>IFERROR(__xludf.DUMMYFUNCTION("""COMPUTED_VALUE"""),59.0)</f>
        <v>59</v>
      </c>
      <c r="R4" s="19">
        <f>IFERROR(__xludf.DUMMYFUNCTION("""COMPUTED_VALUE"""),42.0)</f>
        <v>42</v>
      </c>
      <c r="S4" s="19">
        <f>IFERROR(__xludf.DUMMYFUNCTION("""COMPUTED_VALUE"""),34.0)</f>
        <v>34</v>
      </c>
      <c r="T4" s="19">
        <f>IFERROR(__xludf.DUMMYFUNCTION("""COMPUTED_VALUE"""),25.0)</f>
        <v>25</v>
      </c>
      <c r="U4" s="19">
        <f>IFERROR(__xludf.DUMMYFUNCTION("""COMPUTED_VALUE"""),36.0)</f>
        <v>36</v>
      </c>
      <c r="V4" s="19">
        <f>IFERROR(__xludf.DUMMYFUNCTION("""COMPUTED_VALUE"""),9.0)</f>
        <v>9</v>
      </c>
      <c r="W4" s="19">
        <f>IFERROR(__xludf.DUMMYFUNCTION("""COMPUTED_VALUE"""),154.0)</f>
        <v>154</v>
      </c>
      <c r="X4" s="19">
        <f>IFERROR(__xludf.DUMMYFUNCTION("""COMPUTED_VALUE"""),7.0)</f>
        <v>7</v>
      </c>
      <c r="Y4" s="19">
        <f>IFERROR(__xludf.DUMMYFUNCTION("""COMPUTED_VALUE"""),5.0)</f>
        <v>5</v>
      </c>
      <c r="Z4" s="19">
        <f>IFERROR(__xludf.DUMMYFUNCTION("""COMPUTED_VALUE"""),44.0)</f>
        <v>44</v>
      </c>
      <c r="AA4" s="19">
        <f>IFERROR(__xludf.DUMMYFUNCTION("""COMPUTED_VALUE"""),10.0)</f>
        <v>10</v>
      </c>
      <c r="AB4" s="19">
        <f>IFERROR(__xludf.DUMMYFUNCTION("""COMPUTED_VALUE"""),9.0)</f>
        <v>9</v>
      </c>
      <c r="AC4" s="19">
        <f>IFERROR(__xludf.DUMMYFUNCTION("""COMPUTED_VALUE"""),8.0)</f>
        <v>8</v>
      </c>
      <c r="AD4" s="19">
        <f>IFERROR(__xludf.DUMMYFUNCTION("""COMPUTED_VALUE"""),12.0)</f>
        <v>12</v>
      </c>
      <c r="AE4" s="19">
        <f>IFERROR(__xludf.DUMMYFUNCTION("""COMPUTED_VALUE"""),21.0)</f>
        <v>21</v>
      </c>
      <c r="AF4" s="19">
        <f>IFERROR(__xludf.DUMMYFUNCTION("""COMPUTED_VALUE"""),18.0)</f>
        <v>18</v>
      </c>
      <c r="AG4" s="19">
        <f>IFERROR(__xludf.DUMMYFUNCTION("""COMPUTED_VALUE"""),108.0)</f>
        <v>108</v>
      </c>
      <c r="AH4" s="19">
        <f>IFERROR(__xludf.DUMMYFUNCTION("""COMPUTED_VALUE"""),16.0)</f>
        <v>16</v>
      </c>
      <c r="AI4" s="19">
        <f>IFERROR(__xludf.DUMMYFUNCTION("""COMPUTED_VALUE"""),162.0)</f>
        <v>162</v>
      </c>
      <c r="AJ4" s="20">
        <f>IFERROR(__xludf.DUMMYFUNCTION("""COMPUTED_VALUE"""),60.0)</f>
        <v>60</v>
      </c>
      <c r="AK4" s="18">
        <f>IFERROR(__xludf.DUMMYFUNCTION("""COMPUTED_VALUE"""),160.0)</f>
        <v>160</v>
      </c>
      <c r="AL4" s="19">
        <f>IFERROR(__xludf.DUMMYFUNCTION("""COMPUTED_VALUE"""),240.0)</f>
        <v>240</v>
      </c>
      <c r="AM4" s="19">
        <f>IFERROR(__xludf.DUMMYFUNCTION("""COMPUTED_VALUE"""),200.0)</f>
        <v>200</v>
      </c>
      <c r="AN4" s="19">
        <f>IFERROR(__xludf.DUMMYFUNCTION("""COMPUTED_VALUE"""),64.0)</f>
        <v>64</v>
      </c>
      <c r="AO4" s="19">
        <f>IFERROR(__xludf.DUMMYFUNCTION("""COMPUTED_VALUE"""),180.0)</f>
        <v>180</v>
      </c>
      <c r="AP4" s="19">
        <f>IFERROR(__xludf.DUMMYFUNCTION("""COMPUTED_VALUE"""),13.0)</f>
        <v>13</v>
      </c>
      <c r="AQ4" s="19">
        <f>IFERROR(__xludf.DUMMYFUNCTION("""COMPUTED_VALUE"""),90.0)</f>
        <v>90</v>
      </c>
      <c r="AR4" s="19">
        <f>IFERROR(__xludf.DUMMYFUNCTION("""COMPUTED_VALUE"""),22.0)</f>
        <v>22</v>
      </c>
      <c r="AS4" s="19">
        <f>IFERROR(__xludf.DUMMYFUNCTION("""COMPUTED_VALUE"""),24.0)</f>
        <v>24</v>
      </c>
      <c r="AT4" s="19">
        <f>IFERROR(__xludf.DUMMYFUNCTION("""COMPUTED_VALUE"""),12.0)</f>
        <v>12</v>
      </c>
      <c r="AU4" s="19">
        <f>IFERROR(__xludf.DUMMYFUNCTION("""COMPUTED_VALUE"""),300.0)</f>
        <v>300</v>
      </c>
      <c r="AV4" s="19">
        <f>IFERROR(__xludf.DUMMYFUNCTION("""COMPUTED_VALUE"""),360.0)</f>
        <v>360</v>
      </c>
      <c r="AW4" s="19">
        <f>IFERROR(__xludf.DUMMYFUNCTION("""COMPUTED_VALUE"""),150.0)</f>
        <v>150</v>
      </c>
      <c r="AX4" s="19">
        <f>IFERROR(__xludf.DUMMYFUNCTION("""COMPUTED_VALUE"""),120.0)</f>
        <v>120</v>
      </c>
      <c r="AY4" s="19">
        <f>IFERROR(__xludf.DUMMYFUNCTION("""COMPUTED_VALUE"""),45.0)</f>
        <v>45</v>
      </c>
      <c r="AZ4" s="19">
        <f>IFERROR(__xludf.DUMMYFUNCTION("""COMPUTED_VALUE"""),36.0)</f>
        <v>36</v>
      </c>
      <c r="BA4" s="19">
        <f>IFERROR(__xludf.DUMMYFUNCTION("""COMPUTED_VALUE"""),84.0)</f>
        <v>84</v>
      </c>
      <c r="BB4" s="19">
        <f>IFERROR(__xludf.DUMMYFUNCTION("""COMPUTED_VALUE"""),120.0)</f>
        <v>120</v>
      </c>
      <c r="BC4" s="19">
        <f>IFERROR(__xludf.DUMMYFUNCTION("""COMPUTED_VALUE"""),72.0)</f>
        <v>72</v>
      </c>
      <c r="BD4" s="19">
        <f>IFERROR(__xludf.DUMMYFUNCTION("""COMPUTED_VALUE"""),60.0)</f>
        <v>60</v>
      </c>
      <c r="BE4" s="19">
        <f>IFERROR(__xludf.DUMMYFUNCTION("""COMPUTED_VALUE"""),150.0)</f>
        <v>150</v>
      </c>
      <c r="BF4" s="19">
        <f>IFERROR(__xludf.DUMMYFUNCTION("""COMPUTED_VALUE"""),12.0)</f>
        <v>12</v>
      </c>
      <c r="BG4" s="19">
        <f>IFERROR(__xludf.DUMMYFUNCTION("""COMPUTED_VALUE"""),210.0)</f>
        <v>210</v>
      </c>
      <c r="BH4" s="19">
        <f>IFERROR(__xludf.DUMMYFUNCTION("""COMPUTED_VALUE"""),300.0)</f>
        <v>300</v>
      </c>
      <c r="BI4" s="19">
        <f>IFERROR(__xludf.DUMMYFUNCTION("""COMPUTED_VALUE"""),36.0)</f>
        <v>36</v>
      </c>
      <c r="BJ4" s="19">
        <f>IFERROR(__xludf.DUMMYFUNCTION("""COMPUTED_VALUE"""),40.0)</f>
        <v>40</v>
      </c>
      <c r="BK4" s="19">
        <f>IFERROR(__xludf.DUMMYFUNCTION("""COMPUTED_VALUE"""),41.0)</f>
        <v>41</v>
      </c>
      <c r="BL4" s="19">
        <f>IFERROR(__xludf.DUMMYFUNCTION("""COMPUTED_VALUE"""),46.0)</f>
        <v>46</v>
      </c>
      <c r="BM4" s="19">
        <f>IFERROR(__xludf.DUMMYFUNCTION("""COMPUTED_VALUE"""),30.0)</f>
        <v>30</v>
      </c>
      <c r="BN4" s="19">
        <f>IFERROR(__xludf.DUMMYFUNCTION("""COMPUTED_VALUE"""),20.0)</f>
        <v>20</v>
      </c>
      <c r="BO4" s="19">
        <f>IFERROR(__xludf.DUMMYFUNCTION("""COMPUTED_VALUE"""),50.0)</f>
        <v>50</v>
      </c>
      <c r="BP4" s="19">
        <f>IFERROR(__xludf.DUMMYFUNCTION("""COMPUTED_VALUE"""),20.0)</f>
        <v>20</v>
      </c>
      <c r="BQ4" s="19">
        <f>IFERROR(__xludf.DUMMYFUNCTION("""COMPUTED_VALUE"""),150.0)</f>
        <v>150</v>
      </c>
      <c r="BR4" s="19">
        <f>IFERROR(__xludf.DUMMYFUNCTION("""COMPUTED_VALUE"""),20.0)</f>
        <v>20</v>
      </c>
      <c r="BS4" s="20">
        <f>IFERROR(__xludf.DUMMYFUNCTION("""COMPUTED_VALUE"""),60.0)</f>
        <v>60</v>
      </c>
    </row>
    <row r="5">
      <c r="A5" s="17" t="s">
        <v>74</v>
      </c>
      <c r="B5" s="18">
        <f>IFERROR(__xludf.DUMMYFUNCTION("FILTER(Data!B2:BS30, Data!A2:A30 = A5)"),14.0)</f>
        <v>14</v>
      </c>
      <c r="C5" s="19">
        <f>IFERROR(__xludf.DUMMYFUNCTION("""COMPUTED_VALUE"""),10.0)</f>
        <v>10</v>
      </c>
      <c r="D5" s="19">
        <f>IFERROR(__xludf.DUMMYFUNCTION("""COMPUTED_VALUE"""),12.0)</f>
        <v>12</v>
      </c>
      <c r="E5" s="19">
        <f>IFERROR(__xludf.DUMMYFUNCTION("""COMPUTED_VALUE"""),20.0)</f>
        <v>20</v>
      </c>
      <c r="F5" s="19">
        <f>IFERROR(__xludf.DUMMYFUNCTION("""COMPUTED_VALUE"""),9.0)</f>
        <v>9</v>
      </c>
      <c r="G5" s="19">
        <f>IFERROR(__xludf.DUMMYFUNCTION("""COMPUTED_VALUE"""),60.0)</f>
        <v>60</v>
      </c>
      <c r="H5" s="19">
        <f>IFERROR(__xludf.DUMMYFUNCTION("""COMPUTED_VALUE"""),10.0)</f>
        <v>10</v>
      </c>
      <c r="I5" s="19">
        <f>IFERROR(__xludf.DUMMYFUNCTION("""COMPUTED_VALUE"""),30.0)</f>
        <v>30</v>
      </c>
      <c r="J5" s="19">
        <f>IFERROR(__xludf.DUMMYFUNCTION("""COMPUTED_VALUE"""),50.0)</f>
        <v>50</v>
      </c>
      <c r="K5" s="19">
        <f>IFERROR(__xludf.DUMMYFUNCTION("""COMPUTED_VALUE"""),60.0)</f>
        <v>60</v>
      </c>
      <c r="L5" s="19">
        <f>IFERROR(__xludf.DUMMYFUNCTION("""COMPUTED_VALUE"""),7.0)</f>
        <v>7</v>
      </c>
      <c r="M5" s="19">
        <f>IFERROR(__xludf.DUMMYFUNCTION("""COMPUTED_VALUE"""),4.0)</f>
        <v>4</v>
      </c>
      <c r="N5" s="19">
        <f>IFERROR(__xludf.DUMMYFUNCTION("""COMPUTED_VALUE"""),9.0)</f>
        <v>9</v>
      </c>
      <c r="O5" s="19">
        <f>IFERROR(__xludf.DUMMYFUNCTION("""COMPUTED_VALUE"""),15.0)</f>
        <v>15</v>
      </c>
      <c r="P5" s="19">
        <f>IFERROR(__xludf.DUMMYFUNCTION("""COMPUTED_VALUE"""),18.0)</f>
        <v>18</v>
      </c>
      <c r="Q5" s="19">
        <f>IFERROR(__xludf.DUMMYFUNCTION("""COMPUTED_VALUE"""),56.0)</f>
        <v>56</v>
      </c>
      <c r="R5" s="19">
        <f>IFERROR(__xludf.DUMMYFUNCTION("""COMPUTED_VALUE"""),40.0)</f>
        <v>40</v>
      </c>
      <c r="S5" s="19">
        <f>IFERROR(__xludf.DUMMYFUNCTION("""COMPUTED_VALUE"""),32.0)</f>
        <v>32</v>
      </c>
      <c r="T5" s="19">
        <f>IFERROR(__xludf.DUMMYFUNCTION("""COMPUTED_VALUE"""),24.0)</f>
        <v>24</v>
      </c>
      <c r="U5" s="19">
        <f>IFERROR(__xludf.DUMMYFUNCTION("""COMPUTED_VALUE"""),32.0)</f>
        <v>32</v>
      </c>
      <c r="V5" s="19">
        <f>IFERROR(__xludf.DUMMYFUNCTION("""COMPUTED_VALUE"""),9.0)</f>
        <v>9</v>
      </c>
      <c r="W5" s="19">
        <f>IFERROR(__xludf.DUMMYFUNCTION("""COMPUTED_VALUE"""),161.0)</f>
        <v>161</v>
      </c>
      <c r="X5" s="19">
        <f>IFERROR(__xludf.DUMMYFUNCTION("""COMPUTED_VALUE"""),7.0)</f>
        <v>7</v>
      </c>
      <c r="Y5" s="19">
        <f>IFERROR(__xludf.DUMMYFUNCTION("""COMPUTED_VALUE"""),6.0)</f>
        <v>6</v>
      </c>
      <c r="Z5" s="19">
        <f>IFERROR(__xludf.DUMMYFUNCTION("""COMPUTED_VALUE"""),24.0)</f>
        <v>24</v>
      </c>
      <c r="AA5" s="19">
        <f>IFERROR(__xludf.DUMMYFUNCTION("""COMPUTED_VALUE"""),11.0)</f>
        <v>11</v>
      </c>
      <c r="AB5" s="19">
        <f>IFERROR(__xludf.DUMMYFUNCTION("""COMPUTED_VALUE"""),4.0)</f>
        <v>4</v>
      </c>
      <c r="AC5" s="19">
        <f>IFERROR(__xludf.DUMMYFUNCTION("""COMPUTED_VALUE"""),8.0)</f>
        <v>8</v>
      </c>
      <c r="AD5" s="19">
        <f>IFERROR(__xludf.DUMMYFUNCTION("""COMPUTED_VALUE"""),12.0)</f>
        <v>12</v>
      </c>
      <c r="AE5" s="19">
        <f>IFERROR(__xludf.DUMMYFUNCTION("""COMPUTED_VALUE"""),22.0)</f>
        <v>22</v>
      </c>
      <c r="AF5" s="19">
        <f>IFERROR(__xludf.DUMMYFUNCTION("""COMPUTED_VALUE"""),12.0)</f>
        <v>12</v>
      </c>
      <c r="AG5" s="19">
        <f>IFERROR(__xludf.DUMMYFUNCTION("""COMPUTED_VALUE"""),108.0)</f>
        <v>108</v>
      </c>
      <c r="AH5" s="19">
        <f>IFERROR(__xludf.DUMMYFUNCTION("""COMPUTED_VALUE"""),9.0)</f>
        <v>9</v>
      </c>
      <c r="AI5" s="19">
        <f>IFERROR(__xludf.DUMMYFUNCTION("""COMPUTED_VALUE"""),162.0)</f>
        <v>162</v>
      </c>
      <c r="AJ5" s="20">
        <f>IFERROR(__xludf.DUMMYFUNCTION("""COMPUTED_VALUE"""),60.0)</f>
        <v>60</v>
      </c>
      <c r="AK5" s="18">
        <f>IFERROR(__xludf.DUMMYFUNCTION("""COMPUTED_VALUE"""),200.0)</f>
        <v>200</v>
      </c>
      <c r="AL5" s="19">
        <f>IFERROR(__xludf.DUMMYFUNCTION("""COMPUTED_VALUE"""),180.0)</f>
        <v>180</v>
      </c>
      <c r="AM5" s="19">
        <f>IFERROR(__xludf.DUMMYFUNCTION("""COMPUTED_VALUE"""),250.0)</f>
        <v>250</v>
      </c>
      <c r="AN5" s="19">
        <f>IFERROR(__xludf.DUMMYFUNCTION("""COMPUTED_VALUE"""),80.0)</f>
        <v>80</v>
      </c>
      <c r="AO5" s="19">
        <f>IFERROR(__xludf.DUMMYFUNCTION("""COMPUTED_VALUE"""),180.0)</f>
        <v>180</v>
      </c>
      <c r="AP5" s="19">
        <f>IFERROR(__xludf.DUMMYFUNCTION("""COMPUTED_VALUE"""),45.0)</f>
        <v>45</v>
      </c>
      <c r="AQ5" s="19">
        <f>IFERROR(__xludf.DUMMYFUNCTION("""COMPUTED_VALUE"""),300.0)</f>
        <v>300</v>
      </c>
      <c r="AR5" s="19">
        <f>IFERROR(__xludf.DUMMYFUNCTION("""COMPUTED_VALUE"""),75.0)</f>
        <v>75</v>
      </c>
      <c r="AS5" s="19">
        <f>IFERROR(__xludf.DUMMYFUNCTION("""COMPUTED_VALUE"""),60.0)</f>
        <v>60</v>
      </c>
      <c r="AT5" s="19">
        <f>IFERROR(__xludf.DUMMYFUNCTION("""COMPUTED_VALUE"""),30.0)</f>
        <v>30</v>
      </c>
      <c r="AU5" s="19">
        <f>IFERROR(__xludf.DUMMYFUNCTION("""COMPUTED_VALUE"""),350.0)</f>
        <v>350</v>
      </c>
      <c r="AV5" s="19">
        <f>IFERROR(__xludf.DUMMYFUNCTION("""COMPUTED_VALUE"""),0.0)</f>
        <v>0</v>
      </c>
      <c r="AW5" s="19">
        <f>IFERROR(__xludf.DUMMYFUNCTION("""COMPUTED_VALUE"""),175.0)</f>
        <v>175</v>
      </c>
      <c r="AX5" s="19">
        <f>IFERROR(__xludf.DUMMYFUNCTION("""COMPUTED_VALUE"""),140.0)</f>
        <v>140</v>
      </c>
      <c r="AY5" s="19">
        <f>IFERROR(__xludf.DUMMYFUNCTION("""COMPUTED_VALUE"""),53.0)</f>
        <v>53</v>
      </c>
      <c r="AZ5" s="19">
        <f>IFERROR(__xludf.DUMMYFUNCTION("""COMPUTED_VALUE"""),39.0)</f>
        <v>39</v>
      </c>
      <c r="BA5" s="19">
        <f>IFERROR(__xludf.DUMMYFUNCTION("""COMPUTED_VALUE"""),91.0)</f>
        <v>91</v>
      </c>
      <c r="BB5" s="19">
        <f>IFERROR(__xludf.DUMMYFUNCTION("""COMPUTED_VALUE"""),130.0)</f>
        <v>130</v>
      </c>
      <c r="BC5" s="19">
        <f>IFERROR(__xludf.DUMMYFUNCTION("""COMPUTED_VALUE"""),78.0)</f>
        <v>78</v>
      </c>
      <c r="BD5" s="19">
        <f>IFERROR(__xludf.DUMMYFUNCTION("""COMPUTED_VALUE"""),65.0)</f>
        <v>65</v>
      </c>
      <c r="BE5" s="19">
        <f>IFERROR(__xludf.DUMMYFUNCTION("""COMPUTED_VALUE"""),200.0)</f>
        <v>200</v>
      </c>
      <c r="BF5" s="19">
        <f>IFERROR(__xludf.DUMMYFUNCTION("""COMPUTED_VALUE"""),16.0)</f>
        <v>16</v>
      </c>
      <c r="BG5" s="19">
        <f>IFERROR(__xludf.DUMMYFUNCTION("""COMPUTED_VALUE"""),280.0)</f>
        <v>280</v>
      </c>
      <c r="BH5" s="19">
        <f>IFERROR(__xludf.DUMMYFUNCTION("""COMPUTED_VALUE"""),400.0)</f>
        <v>400</v>
      </c>
      <c r="BI5" s="19">
        <f>IFERROR(__xludf.DUMMYFUNCTION("""COMPUTED_VALUE"""),0.0)</f>
        <v>0</v>
      </c>
      <c r="BJ5" s="19">
        <f>IFERROR(__xludf.DUMMYFUNCTION("""COMPUTED_VALUE"""),360.0)</f>
        <v>360</v>
      </c>
      <c r="BK5" s="19">
        <f>IFERROR(__xludf.DUMMYFUNCTION("""COMPUTED_VALUE"""),0.0)</f>
        <v>0</v>
      </c>
      <c r="BL5" s="19">
        <f>IFERROR(__xludf.DUMMYFUNCTION("""COMPUTED_VALUE"""),276.0)</f>
        <v>276</v>
      </c>
      <c r="BM5" s="19">
        <f>IFERROR(__xludf.DUMMYFUNCTION("""COMPUTED_VALUE"""),240.0)</f>
        <v>240</v>
      </c>
      <c r="BN5" s="19">
        <f>IFERROR(__xludf.DUMMYFUNCTION("""COMPUTED_VALUE"""),120.0)</f>
        <v>120</v>
      </c>
      <c r="BO5" s="19">
        <f>IFERROR(__xludf.DUMMYFUNCTION("""COMPUTED_VALUE"""),0.0)</f>
        <v>0</v>
      </c>
      <c r="BP5" s="19">
        <f>IFERROR(__xludf.DUMMYFUNCTION("""COMPUTED_VALUE"""),16.0)</f>
        <v>16</v>
      </c>
      <c r="BQ5" s="19">
        <f>IFERROR(__xludf.DUMMYFUNCTION("""COMPUTED_VALUE"""),0.0)</f>
        <v>0</v>
      </c>
      <c r="BR5" s="19">
        <f>IFERROR(__xludf.DUMMYFUNCTION("""COMPUTED_VALUE"""),22.0)</f>
        <v>22</v>
      </c>
      <c r="BS5" s="20">
        <f>IFERROR(__xludf.DUMMYFUNCTION("""COMPUTED_VALUE"""),60.0)</f>
        <v>60</v>
      </c>
    </row>
    <row r="6">
      <c r="A6" s="21" t="s">
        <v>75</v>
      </c>
      <c r="B6" s="22">
        <f t="array" ref="B6:BS6">((B5:BS5/B4:BS4)-1)*100</f>
        <v>-6.666666667</v>
      </c>
      <c r="C6" s="23">
        <v>25.0</v>
      </c>
      <c r="D6" s="23">
        <v>0.0</v>
      </c>
      <c r="E6" s="23">
        <v>-9.090909090909093</v>
      </c>
      <c r="F6" s="23">
        <v>12.5</v>
      </c>
      <c r="G6" s="23">
        <v>0.0</v>
      </c>
      <c r="H6" s="23">
        <v>0.0</v>
      </c>
      <c r="I6" s="23">
        <v>0.0</v>
      </c>
      <c r="J6" s="23">
        <v>0.0</v>
      </c>
      <c r="K6" s="23">
        <v>0.0</v>
      </c>
      <c r="L6" s="23">
        <v>0.0</v>
      </c>
      <c r="M6" s="23">
        <v>-33.333333333333336</v>
      </c>
      <c r="N6" s="23">
        <v>-9.999999999999998</v>
      </c>
      <c r="O6" s="23">
        <v>-6.25</v>
      </c>
      <c r="P6" s="23">
        <v>-9.999999999999998</v>
      </c>
      <c r="Q6" s="23">
        <v>-5.0847457627118615</v>
      </c>
      <c r="R6" s="23">
        <v>-4.761904761904767</v>
      </c>
      <c r="S6" s="23">
        <v>-5.882352941176472</v>
      </c>
      <c r="T6" s="23">
        <v>-4.0000000000000036</v>
      </c>
      <c r="U6" s="23">
        <v>-11.111111111111116</v>
      </c>
      <c r="V6" s="23">
        <v>0.0</v>
      </c>
      <c r="W6" s="23">
        <v>4.545454545454541</v>
      </c>
      <c r="X6" s="23">
        <v>0.0</v>
      </c>
      <c r="Y6" s="23">
        <v>19.999999999999996</v>
      </c>
      <c r="Z6" s="23">
        <v>-45.45454545454546</v>
      </c>
      <c r="AA6" s="23">
        <v>10.000000000000009</v>
      </c>
      <c r="AB6" s="23">
        <v>-55.55555555555556</v>
      </c>
      <c r="AC6" s="23">
        <v>0.0</v>
      </c>
      <c r="AD6" s="23">
        <v>0.0</v>
      </c>
      <c r="AE6" s="23">
        <v>4.761904761904767</v>
      </c>
      <c r="AF6" s="23">
        <v>-33.333333333333336</v>
      </c>
      <c r="AG6" s="23">
        <v>0.0</v>
      </c>
      <c r="AH6" s="23">
        <v>-43.75</v>
      </c>
      <c r="AI6" s="23">
        <v>0.0</v>
      </c>
      <c r="AJ6" s="24">
        <v>0.0</v>
      </c>
      <c r="AK6" s="25">
        <v>25.0</v>
      </c>
      <c r="AL6" s="23">
        <v>-25.0</v>
      </c>
      <c r="AM6" s="23">
        <v>25.0</v>
      </c>
      <c r="AN6" s="23">
        <v>25.0</v>
      </c>
      <c r="AO6" s="23">
        <v>0.0</v>
      </c>
      <c r="AP6" s="23">
        <v>246.15384615384616</v>
      </c>
      <c r="AQ6" s="23">
        <v>233.33333333333334</v>
      </c>
      <c r="AR6" s="23">
        <v>240.9090909090909</v>
      </c>
      <c r="AS6" s="23">
        <v>150.0</v>
      </c>
      <c r="AT6" s="23">
        <v>150.0</v>
      </c>
      <c r="AU6" s="23">
        <v>16.666666666666675</v>
      </c>
      <c r="AV6" s="23">
        <v>-100.0</v>
      </c>
      <c r="AW6" s="23">
        <v>16.666666666666675</v>
      </c>
      <c r="AX6" s="23">
        <v>16.666666666666675</v>
      </c>
      <c r="AY6" s="23">
        <v>17.777777777777782</v>
      </c>
      <c r="AZ6" s="23">
        <v>8.333333333333325</v>
      </c>
      <c r="BA6" s="23">
        <v>8.333333333333325</v>
      </c>
      <c r="BB6" s="23">
        <v>8.333333333333325</v>
      </c>
      <c r="BC6" s="23">
        <v>8.333333333333325</v>
      </c>
      <c r="BD6" s="23">
        <v>8.333333333333325</v>
      </c>
      <c r="BE6" s="23">
        <v>33.33333333333333</v>
      </c>
      <c r="BF6" s="23">
        <v>33.33333333333333</v>
      </c>
      <c r="BG6" s="23">
        <v>33.33333333333333</v>
      </c>
      <c r="BH6" s="23">
        <v>33.33333333333333</v>
      </c>
      <c r="BI6" s="23">
        <v>-100.0</v>
      </c>
      <c r="BJ6" s="23">
        <v>800.0</v>
      </c>
      <c r="BK6" s="23">
        <v>-100.0</v>
      </c>
      <c r="BL6" s="23">
        <v>500.0</v>
      </c>
      <c r="BM6" s="23">
        <v>700.0</v>
      </c>
      <c r="BN6" s="23">
        <v>500.0</v>
      </c>
      <c r="BO6" s="23">
        <v>-100.0</v>
      </c>
      <c r="BP6" s="23">
        <v>-19.999999999999996</v>
      </c>
      <c r="BQ6" s="23">
        <v>-100.0</v>
      </c>
      <c r="BR6" s="23">
        <v>10.000000000000009</v>
      </c>
      <c r="BS6" s="24">
        <v>0.0</v>
      </c>
      <c r="BT6" s="23"/>
      <c r="BU6" s="23"/>
      <c r="BV6" s="23"/>
      <c r="BW6" s="23"/>
      <c r="BX6" s="23"/>
      <c r="BY6" s="23"/>
      <c r="BZ6" s="23"/>
      <c r="CA6" s="23"/>
      <c r="CB6" s="23"/>
      <c r="CC6" s="23"/>
    </row>
    <row r="7">
      <c r="A7" s="26" t="s">
        <v>76</v>
      </c>
      <c r="B7" s="18">
        <f t="array" ref="B7:BS7">B5:BS5-B4:BS4</f>
        <v>-1</v>
      </c>
      <c r="C7" s="19">
        <v>2.0</v>
      </c>
      <c r="D7" s="19">
        <v>0.0</v>
      </c>
      <c r="E7" s="19">
        <v>-2.0</v>
      </c>
      <c r="F7" s="19">
        <v>1.0</v>
      </c>
      <c r="G7" s="19">
        <v>0.0</v>
      </c>
      <c r="H7" s="19">
        <v>0.0</v>
      </c>
      <c r="I7" s="19">
        <v>0.0</v>
      </c>
      <c r="J7" s="19">
        <v>0.0</v>
      </c>
      <c r="K7" s="19">
        <v>0.0</v>
      </c>
      <c r="L7" s="19">
        <v>0.0</v>
      </c>
      <c r="M7" s="19">
        <v>-2.0</v>
      </c>
      <c r="N7" s="19">
        <v>-1.0</v>
      </c>
      <c r="O7" s="19">
        <v>-1.0</v>
      </c>
      <c r="P7" s="19">
        <v>-2.0</v>
      </c>
      <c r="Q7" s="19">
        <v>-3.0</v>
      </c>
      <c r="R7" s="19">
        <v>-2.0</v>
      </c>
      <c r="S7" s="19">
        <v>-2.0</v>
      </c>
      <c r="T7" s="19">
        <v>-1.0</v>
      </c>
      <c r="U7" s="19">
        <v>-4.0</v>
      </c>
      <c r="V7" s="19">
        <v>0.0</v>
      </c>
      <c r="W7" s="19">
        <v>7.0</v>
      </c>
      <c r="X7" s="19">
        <v>0.0</v>
      </c>
      <c r="Y7" s="19">
        <v>1.0</v>
      </c>
      <c r="Z7" s="19">
        <v>-20.0</v>
      </c>
      <c r="AA7" s="19">
        <v>1.0</v>
      </c>
      <c r="AB7" s="19">
        <v>-5.0</v>
      </c>
      <c r="AC7" s="19">
        <v>0.0</v>
      </c>
      <c r="AD7" s="19">
        <v>0.0</v>
      </c>
      <c r="AE7" s="19">
        <v>1.0</v>
      </c>
      <c r="AF7" s="19">
        <v>-6.0</v>
      </c>
      <c r="AG7" s="19">
        <v>0.0</v>
      </c>
      <c r="AH7" s="19">
        <v>-7.0</v>
      </c>
      <c r="AI7" s="19">
        <v>0.0</v>
      </c>
      <c r="AJ7" s="20">
        <v>0.0</v>
      </c>
      <c r="AK7" s="18">
        <v>40.0</v>
      </c>
      <c r="AL7" s="19">
        <v>-60.0</v>
      </c>
      <c r="AM7" s="19">
        <v>50.0</v>
      </c>
      <c r="AN7" s="19">
        <v>16.0</v>
      </c>
      <c r="AO7" s="19">
        <v>0.0</v>
      </c>
      <c r="AP7" s="19">
        <v>32.0</v>
      </c>
      <c r="AQ7" s="19">
        <v>210.0</v>
      </c>
      <c r="AR7" s="19">
        <v>53.0</v>
      </c>
      <c r="AS7" s="19">
        <v>36.0</v>
      </c>
      <c r="AT7" s="19">
        <v>18.0</v>
      </c>
      <c r="AU7" s="19">
        <v>50.0</v>
      </c>
      <c r="AV7" s="19">
        <v>-360.0</v>
      </c>
      <c r="AW7" s="19">
        <v>25.0</v>
      </c>
      <c r="AX7" s="19">
        <v>20.0</v>
      </c>
      <c r="AY7" s="19">
        <v>8.0</v>
      </c>
      <c r="AZ7" s="19">
        <v>3.0</v>
      </c>
      <c r="BA7" s="19">
        <v>7.0</v>
      </c>
      <c r="BB7" s="19">
        <v>10.0</v>
      </c>
      <c r="BC7" s="19">
        <v>6.0</v>
      </c>
      <c r="BD7" s="19">
        <v>5.0</v>
      </c>
      <c r="BE7" s="19">
        <v>50.0</v>
      </c>
      <c r="BF7" s="19">
        <v>4.0</v>
      </c>
      <c r="BG7" s="19">
        <v>70.0</v>
      </c>
      <c r="BH7" s="19">
        <v>100.0</v>
      </c>
      <c r="BI7" s="19">
        <v>-36.0</v>
      </c>
      <c r="BJ7" s="19">
        <v>320.0</v>
      </c>
      <c r="BK7" s="19">
        <v>-41.0</v>
      </c>
      <c r="BL7" s="19">
        <v>230.0</v>
      </c>
      <c r="BM7" s="19">
        <v>210.0</v>
      </c>
      <c r="BN7" s="19">
        <v>100.0</v>
      </c>
      <c r="BO7" s="19">
        <v>-50.0</v>
      </c>
      <c r="BP7" s="19">
        <v>-4.0</v>
      </c>
      <c r="BQ7" s="19">
        <v>-150.0</v>
      </c>
      <c r="BR7" s="19">
        <v>2.0</v>
      </c>
      <c r="BS7" s="20">
        <v>0.0</v>
      </c>
    </row>
    <row r="8">
      <c r="A8" s="26" t="s">
        <v>77</v>
      </c>
      <c r="B8" s="18">
        <f>IFERROR(__xludf.DUMMYFUNCTION("FILTER(Data!AK2:BS30, Data!A2:A30 = A4)"),160.0)</f>
        <v>160</v>
      </c>
      <c r="C8" s="19">
        <f>IFERROR(__xludf.DUMMYFUNCTION("""COMPUTED_VALUE"""),240.0)</f>
        <v>240</v>
      </c>
      <c r="D8" s="19">
        <f>IFERROR(__xludf.DUMMYFUNCTION("""COMPUTED_VALUE"""),200.0)</f>
        <v>200</v>
      </c>
      <c r="E8" s="19">
        <f>IFERROR(__xludf.DUMMYFUNCTION("""COMPUTED_VALUE"""),64.0)</f>
        <v>64</v>
      </c>
      <c r="F8" s="19">
        <f>IFERROR(__xludf.DUMMYFUNCTION("""COMPUTED_VALUE"""),180.0)</f>
        <v>180</v>
      </c>
      <c r="G8" s="19">
        <f>IFERROR(__xludf.DUMMYFUNCTION("""COMPUTED_VALUE"""),13.0)</f>
        <v>13</v>
      </c>
      <c r="H8" s="19">
        <f>IFERROR(__xludf.DUMMYFUNCTION("""COMPUTED_VALUE"""),90.0)</f>
        <v>90</v>
      </c>
      <c r="I8" s="19">
        <f>IFERROR(__xludf.DUMMYFUNCTION("""COMPUTED_VALUE"""),22.0)</f>
        <v>22</v>
      </c>
      <c r="J8" s="19">
        <f>IFERROR(__xludf.DUMMYFUNCTION("""COMPUTED_VALUE"""),24.0)</f>
        <v>24</v>
      </c>
      <c r="K8" s="19">
        <f>IFERROR(__xludf.DUMMYFUNCTION("""COMPUTED_VALUE"""),12.0)</f>
        <v>12</v>
      </c>
      <c r="L8" s="19">
        <f>IFERROR(__xludf.DUMMYFUNCTION("""COMPUTED_VALUE"""),300.0)</f>
        <v>300</v>
      </c>
      <c r="M8" s="19">
        <f>IFERROR(__xludf.DUMMYFUNCTION("""COMPUTED_VALUE"""),360.0)</f>
        <v>360</v>
      </c>
      <c r="N8" s="19">
        <f>IFERROR(__xludf.DUMMYFUNCTION("""COMPUTED_VALUE"""),150.0)</f>
        <v>150</v>
      </c>
      <c r="O8" s="19">
        <f>IFERROR(__xludf.DUMMYFUNCTION("""COMPUTED_VALUE"""),120.0)</f>
        <v>120</v>
      </c>
      <c r="P8" s="19">
        <f>IFERROR(__xludf.DUMMYFUNCTION("""COMPUTED_VALUE"""),45.0)</f>
        <v>45</v>
      </c>
      <c r="Q8" s="19">
        <f>IFERROR(__xludf.DUMMYFUNCTION("""COMPUTED_VALUE"""),36.0)</f>
        <v>36</v>
      </c>
      <c r="R8" s="19">
        <f>IFERROR(__xludf.DUMMYFUNCTION("""COMPUTED_VALUE"""),84.0)</f>
        <v>84</v>
      </c>
      <c r="S8" s="19">
        <f>IFERROR(__xludf.DUMMYFUNCTION("""COMPUTED_VALUE"""),120.0)</f>
        <v>120</v>
      </c>
      <c r="T8" s="19">
        <f>IFERROR(__xludf.DUMMYFUNCTION("""COMPUTED_VALUE"""),72.0)</f>
        <v>72</v>
      </c>
      <c r="U8" s="19">
        <f>IFERROR(__xludf.DUMMYFUNCTION("""COMPUTED_VALUE"""),60.0)</f>
        <v>60</v>
      </c>
      <c r="V8" s="19">
        <f>IFERROR(__xludf.DUMMYFUNCTION("""COMPUTED_VALUE"""),150.0)</f>
        <v>150</v>
      </c>
      <c r="W8" s="19">
        <f>IFERROR(__xludf.DUMMYFUNCTION("""COMPUTED_VALUE"""),12.0)</f>
        <v>12</v>
      </c>
      <c r="X8" s="19">
        <f>IFERROR(__xludf.DUMMYFUNCTION("""COMPUTED_VALUE"""),210.0)</f>
        <v>210</v>
      </c>
      <c r="Y8" s="19">
        <f>IFERROR(__xludf.DUMMYFUNCTION("""COMPUTED_VALUE"""),300.0)</f>
        <v>300</v>
      </c>
      <c r="Z8" s="19">
        <f>IFERROR(__xludf.DUMMYFUNCTION("""COMPUTED_VALUE"""),36.0)</f>
        <v>36</v>
      </c>
      <c r="AA8" s="19">
        <f>IFERROR(__xludf.DUMMYFUNCTION("""COMPUTED_VALUE"""),40.0)</f>
        <v>40</v>
      </c>
      <c r="AB8" s="19">
        <f>IFERROR(__xludf.DUMMYFUNCTION("""COMPUTED_VALUE"""),41.0)</f>
        <v>41</v>
      </c>
      <c r="AC8" s="19">
        <f>IFERROR(__xludf.DUMMYFUNCTION("""COMPUTED_VALUE"""),46.0)</f>
        <v>46</v>
      </c>
      <c r="AD8" s="19">
        <f>IFERROR(__xludf.DUMMYFUNCTION("""COMPUTED_VALUE"""),30.0)</f>
        <v>30</v>
      </c>
      <c r="AE8" s="19">
        <f>IFERROR(__xludf.DUMMYFUNCTION("""COMPUTED_VALUE"""),20.0)</f>
        <v>20</v>
      </c>
      <c r="AF8" s="19">
        <f>IFERROR(__xludf.DUMMYFUNCTION("""COMPUTED_VALUE"""),50.0)</f>
        <v>50</v>
      </c>
      <c r="AG8" s="19">
        <f>IFERROR(__xludf.DUMMYFUNCTION("""COMPUTED_VALUE"""),20.0)</f>
        <v>20</v>
      </c>
      <c r="AH8" s="19">
        <f>IFERROR(__xludf.DUMMYFUNCTION("""COMPUTED_VALUE"""),150.0)</f>
        <v>150</v>
      </c>
      <c r="AI8" s="19">
        <f>IFERROR(__xludf.DUMMYFUNCTION("""COMPUTED_VALUE"""),20.0)</f>
        <v>20</v>
      </c>
      <c r="AJ8" s="20">
        <f>IFERROR(__xludf.DUMMYFUNCTION("""COMPUTED_VALUE"""),60.0)</f>
        <v>60</v>
      </c>
      <c r="AK8" s="18"/>
      <c r="BS8" s="20"/>
    </row>
    <row r="9">
      <c r="A9" s="26" t="s">
        <v>78</v>
      </c>
      <c r="B9" s="27">
        <f t="array" ref="B9:BS9">B7:BS7*B8:BS8</f>
        <v>-160</v>
      </c>
      <c r="C9" s="28">
        <v>480.0</v>
      </c>
      <c r="D9" s="28">
        <v>0.0</v>
      </c>
      <c r="E9" s="28">
        <v>-128.0</v>
      </c>
      <c r="F9" s="28">
        <v>180.0</v>
      </c>
      <c r="G9" s="28">
        <v>0.0</v>
      </c>
      <c r="H9" s="28">
        <v>0.0</v>
      </c>
      <c r="I9" s="28">
        <v>0.0</v>
      </c>
      <c r="J9" s="28">
        <v>0.0</v>
      </c>
      <c r="K9" s="28">
        <v>0.0</v>
      </c>
      <c r="L9" s="28">
        <v>0.0</v>
      </c>
      <c r="M9" s="28">
        <v>-720.0</v>
      </c>
      <c r="N9" s="28">
        <v>-150.0</v>
      </c>
      <c r="O9" s="28">
        <v>-120.0</v>
      </c>
      <c r="P9" s="28">
        <v>-90.0</v>
      </c>
      <c r="Q9" s="28">
        <v>-108.0</v>
      </c>
      <c r="R9" s="28">
        <v>-168.0</v>
      </c>
      <c r="S9" s="28">
        <v>-240.0</v>
      </c>
      <c r="T9" s="28">
        <v>-72.0</v>
      </c>
      <c r="U9" s="28">
        <v>-240.0</v>
      </c>
      <c r="V9" s="28">
        <v>0.0</v>
      </c>
      <c r="W9" s="28">
        <v>84.0</v>
      </c>
      <c r="X9" s="28">
        <v>0.0</v>
      </c>
      <c r="Y9" s="28">
        <v>300.0</v>
      </c>
      <c r="Z9" s="28">
        <v>-720.0</v>
      </c>
      <c r="AA9" s="28">
        <v>40.0</v>
      </c>
      <c r="AB9" s="28">
        <v>-205.0</v>
      </c>
      <c r="AC9" s="28">
        <v>0.0</v>
      </c>
      <c r="AD9" s="28">
        <v>0.0</v>
      </c>
      <c r="AE9" s="28">
        <v>20.0</v>
      </c>
      <c r="AF9" s="28">
        <v>-300.0</v>
      </c>
      <c r="AG9" s="28">
        <v>0.0</v>
      </c>
      <c r="AH9" s="28">
        <v>-1050.0</v>
      </c>
      <c r="AI9" s="28">
        <v>0.0</v>
      </c>
      <c r="AJ9" s="29">
        <v>0.0</v>
      </c>
      <c r="AK9" s="27">
        <v>0.0</v>
      </c>
      <c r="AL9" s="28">
        <v>0.0</v>
      </c>
      <c r="AM9" s="28">
        <v>0.0</v>
      </c>
      <c r="AN9" s="28">
        <v>0.0</v>
      </c>
      <c r="AO9" s="28">
        <v>0.0</v>
      </c>
      <c r="AP9" s="28">
        <v>0.0</v>
      </c>
      <c r="AQ9" s="28">
        <v>0.0</v>
      </c>
      <c r="AR9" s="28">
        <v>0.0</v>
      </c>
      <c r="AS9" s="28">
        <v>0.0</v>
      </c>
      <c r="AT9" s="28">
        <v>0.0</v>
      </c>
      <c r="AU9" s="28">
        <v>0.0</v>
      </c>
      <c r="AV9" s="28">
        <v>0.0</v>
      </c>
      <c r="AW9" s="28">
        <v>0.0</v>
      </c>
      <c r="AX9" s="28">
        <v>0.0</v>
      </c>
      <c r="AY9" s="28">
        <v>0.0</v>
      </c>
      <c r="AZ9" s="28">
        <v>0.0</v>
      </c>
      <c r="BA9" s="28">
        <v>0.0</v>
      </c>
      <c r="BB9" s="28">
        <v>0.0</v>
      </c>
      <c r="BC9" s="28">
        <v>0.0</v>
      </c>
      <c r="BD9" s="28">
        <v>0.0</v>
      </c>
      <c r="BE9" s="28">
        <v>0.0</v>
      </c>
      <c r="BF9" s="28">
        <v>0.0</v>
      </c>
      <c r="BG9" s="28">
        <v>0.0</v>
      </c>
      <c r="BH9" s="28">
        <v>0.0</v>
      </c>
      <c r="BI9" s="28">
        <v>0.0</v>
      </c>
      <c r="BJ9" s="28">
        <v>0.0</v>
      </c>
      <c r="BK9" s="28">
        <v>0.0</v>
      </c>
      <c r="BL9" s="28">
        <v>0.0</v>
      </c>
      <c r="BM9" s="28">
        <v>0.0</v>
      </c>
      <c r="BN9" s="28">
        <v>0.0</v>
      </c>
      <c r="BO9" s="28">
        <v>0.0</v>
      </c>
      <c r="BP9" s="28">
        <v>0.0</v>
      </c>
      <c r="BQ9" s="28">
        <v>0.0</v>
      </c>
      <c r="BR9" s="28">
        <v>0.0</v>
      </c>
      <c r="BS9" s="29">
        <v>0.0</v>
      </c>
    </row>
    <row r="10">
      <c r="A10" s="1"/>
    </row>
    <row r="11">
      <c r="A11" s="1" t="s">
        <v>79</v>
      </c>
    </row>
    <row r="12">
      <c r="A12" s="30">
        <f t="array" ref="A12">(INDEX(AdjacencyMatrix!B2:AJ36, MATCH(A4, AdjacencyMatrix!A2:A36, 0), MATCH(A5, AdjacencyMatrix!B1:AJ1, 0)))+(INDEX(AdjacencyMatrix!B2:AJ36, MATCH(A5, AdjacencyMatrix!A2:A36, 0), MATCH(A4, AdjacencyMatrix!B1:AJ1, 0)))</f>
        <v>17</v>
      </c>
    </row>
    <row r="13">
      <c r="B13" s="1"/>
    </row>
    <row r="14">
      <c r="B14" s="3" t="s">
        <v>80</v>
      </c>
      <c r="C14" s="31"/>
      <c r="D14" s="31"/>
      <c r="E14" s="32"/>
    </row>
    <row r="15">
      <c r="A15" s="33" t="s">
        <v>81</v>
      </c>
      <c r="B15" s="14" t="str">
        <f t="array" ref="B15:AE21">TRANSPOSE(SORT(TRANSPOSE(B3:AE9), 7, FALSE))</f>
        <v>IND-Brikcrete</v>
      </c>
      <c r="C15" s="15" t="s">
        <v>26</v>
      </c>
      <c r="D15" s="19" t="s">
        <v>7</v>
      </c>
      <c r="E15" s="19" t="s">
        <v>24</v>
      </c>
      <c r="F15" s="15" t="s">
        <v>28</v>
      </c>
      <c r="G15" s="15" t="s">
        <v>32</v>
      </c>
      <c r="H15" s="15" t="s">
        <v>5</v>
      </c>
      <c r="I15" s="15" t="s">
        <v>8</v>
      </c>
      <c r="J15" s="15" t="s">
        <v>9</v>
      </c>
      <c r="K15" s="15" t="s">
        <v>10</v>
      </c>
      <c r="L15" s="15" t="s">
        <v>11</v>
      </c>
      <c r="M15" s="15" t="s">
        <v>12</v>
      </c>
      <c r="N15" s="15" t="s">
        <v>13</v>
      </c>
      <c r="O15" s="15" t="s">
        <v>23</v>
      </c>
      <c r="P15" s="15" t="s">
        <v>25</v>
      </c>
      <c r="Q15" s="15" t="s">
        <v>30</v>
      </c>
      <c r="R15" s="15" t="s">
        <v>31</v>
      </c>
      <c r="S15" s="15" t="s">
        <v>21</v>
      </c>
      <c r="T15" s="15" t="s">
        <v>17</v>
      </c>
      <c r="U15" s="15" t="s">
        <v>18</v>
      </c>
      <c r="V15" s="15" t="s">
        <v>16</v>
      </c>
      <c r="W15" s="15" t="s">
        <v>6</v>
      </c>
      <c r="X15" s="15" t="s">
        <v>15</v>
      </c>
      <c r="Y15" s="15" t="s">
        <v>3</v>
      </c>
      <c r="Z15" s="15" t="s">
        <v>19</v>
      </c>
      <c r="AA15" s="15" t="s">
        <v>29</v>
      </c>
      <c r="AB15" s="15" t="s">
        <v>20</v>
      </c>
      <c r="AC15" s="15" t="s">
        <v>22</v>
      </c>
      <c r="AD15" s="15" t="s">
        <v>14</v>
      </c>
      <c r="AE15" s="16" t="s">
        <v>27</v>
      </c>
    </row>
    <row r="16">
      <c r="A16" s="26" t="s">
        <v>82</v>
      </c>
      <c r="B16" s="18">
        <v>8.0</v>
      </c>
      <c r="C16" s="19">
        <v>5.0</v>
      </c>
      <c r="D16" s="19">
        <v>8.0</v>
      </c>
      <c r="E16" s="19">
        <v>154.0</v>
      </c>
      <c r="F16" s="19">
        <v>10.0</v>
      </c>
      <c r="G16" s="19">
        <v>21.0</v>
      </c>
      <c r="H16" s="19">
        <v>12.0</v>
      </c>
      <c r="I16" s="19">
        <v>60.0</v>
      </c>
      <c r="J16" s="19">
        <v>10.0</v>
      </c>
      <c r="K16" s="19">
        <v>30.0</v>
      </c>
      <c r="L16" s="19">
        <v>50.0</v>
      </c>
      <c r="M16" s="19">
        <v>60.0</v>
      </c>
      <c r="N16" s="19">
        <v>7.0</v>
      </c>
      <c r="O16" s="19">
        <v>9.0</v>
      </c>
      <c r="P16" s="19">
        <v>7.0</v>
      </c>
      <c r="Q16" s="19">
        <v>8.0</v>
      </c>
      <c r="R16" s="19">
        <v>12.0</v>
      </c>
      <c r="S16" s="19">
        <v>25.0</v>
      </c>
      <c r="T16" s="19">
        <v>20.0</v>
      </c>
      <c r="U16" s="19">
        <v>59.0</v>
      </c>
      <c r="V16" s="19">
        <v>16.0</v>
      </c>
      <c r="W16" s="19">
        <v>22.0</v>
      </c>
      <c r="X16" s="19">
        <v>10.0</v>
      </c>
      <c r="Y16" s="19">
        <v>15.0</v>
      </c>
      <c r="Z16" s="19">
        <v>42.0</v>
      </c>
      <c r="AA16" s="19">
        <v>9.0</v>
      </c>
      <c r="AB16" s="19">
        <v>34.0</v>
      </c>
      <c r="AC16" s="19">
        <v>36.0</v>
      </c>
      <c r="AD16" s="19">
        <v>6.0</v>
      </c>
      <c r="AE16" s="20">
        <v>44.0</v>
      </c>
    </row>
    <row r="17">
      <c r="A17" s="26" t="s">
        <v>83</v>
      </c>
      <c r="B17" s="18">
        <v>10.0</v>
      </c>
      <c r="C17" s="19">
        <v>6.0</v>
      </c>
      <c r="D17" s="19">
        <v>9.0</v>
      </c>
      <c r="E17" s="19">
        <v>161.0</v>
      </c>
      <c r="F17" s="19">
        <v>11.0</v>
      </c>
      <c r="G17" s="19">
        <v>22.0</v>
      </c>
      <c r="H17" s="19">
        <v>12.0</v>
      </c>
      <c r="I17" s="19">
        <v>60.0</v>
      </c>
      <c r="J17" s="19">
        <v>10.0</v>
      </c>
      <c r="K17" s="19">
        <v>30.0</v>
      </c>
      <c r="L17" s="19">
        <v>50.0</v>
      </c>
      <c r="M17" s="19">
        <v>60.0</v>
      </c>
      <c r="N17" s="19">
        <v>7.0</v>
      </c>
      <c r="O17" s="19">
        <v>9.0</v>
      </c>
      <c r="P17" s="19">
        <v>7.0</v>
      </c>
      <c r="Q17" s="19">
        <v>8.0</v>
      </c>
      <c r="R17" s="19">
        <v>12.0</v>
      </c>
      <c r="S17" s="19">
        <v>24.0</v>
      </c>
      <c r="T17" s="19">
        <v>18.0</v>
      </c>
      <c r="U17" s="19">
        <v>56.0</v>
      </c>
      <c r="V17" s="19">
        <v>15.0</v>
      </c>
      <c r="W17" s="19">
        <v>20.0</v>
      </c>
      <c r="X17" s="19">
        <v>9.0</v>
      </c>
      <c r="Y17" s="19">
        <v>14.0</v>
      </c>
      <c r="Z17" s="19">
        <v>40.0</v>
      </c>
      <c r="AA17" s="19">
        <v>4.0</v>
      </c>
      <c r="AB17" s="19">
        <v>32.0</v>
      </c>
      <c r="AC17" s="19">
        <v>32.0</v>
      </c>
      <c r="AD17" s="19">
        <v>4.0</v>
      </c>
      <c r="AE17" s="20">
        <v>24.0</v>
      </c>
    </row>
    <row r="18">
      <c r="A18" s="21" t="s">
        <v>75</v>
      </c>
      <c r="B18" s="25">
        <v>25.0</v>
      </c>
      <c r="C18" s="23">
        <v>19.999999999999996</v>
      </c>
      <c r="D18" s="23">
        <v>12.5</v>
      </c>
      <c r="E18" s="23">
        <v>4.545454545454541</v>
      </c>
      <c r="F18" s="34">
        <v>10.000000000000009</v>
      </c>
      <c r="G18" s="23">
        <v>4.761904761904767</v>
      </c>
      <c r="H18" s="23">
        <v>0.0</v>
      </c>
      <c r="I18" s="23">
        <v>0.0</v>
      </c>
      <c r="J18" s="23">
        <v>0.0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>
        <v>0.0</v>
      </c>
      <c r="R18" s="23">
        <v>0.0</v>
      </c>
      <c r="S18" s="23">
        <v>-4.0000000000000036</v>
      </c>
      <c r="T18" s="23">
        <v>-9.999999999999998</v>
      </c>
      <c r="U18" s="23">
        <v>-5.0847457627118615</v>
      </c>
      <c r="V18" s="23">
        <v>-6.25</v>
      </c>
      <c r="W18" s="23">
        <v>-9.090909090909093</v>
      </c>
      <c r="X18" s="23">
        <v>-9.999999999999998</v>
      </c>
      <c r="Y18" s="23">
        <v>-6.666666666666665</v>
      </c>
      <c r="Z18" s="23">
        <v>-4.761904761904767</v>
      </c>
      <c r="AA18" s="23">
        <v>-55.55555555555556</v>
      </c>
      <c r="AB18" s="23">
        <v>-5.882352941176472</v>
      </c>
      <c r="AC18" s="23">
        <v>-11.111111111111116</v>
      </c>
      <c r="AD18" s="23">
        <v>-33.333333333333336</v>
      </c>
      <c r="AE18" s="24">
        <v>-45.45454545454546</v>
      </c>
    </row>
    <row r="19">
      <c r="A19" s="26" t="s">
        <v>76</v>
      </c>
      <c r="B19" s="18">
        <v>2.0</v>
      </c>
      <c r="C19" s="19">
        <v>1.0</v>
      </c>
      <c r="D19" s="19">
        <v>1.0</v>
      </c>
      <c r="E19" s="19">
        <v>7.0</v>
      </c>
      <c r="F19" s="19">
        <v>1.0</v>
      </c>
      <c r="G19" s="19">
        <v>1.0</v>
      </c>
      <c r="H19" s="19">
        <v>0.0</v>
      </c>
      <c r="I19" s="19">
        <v>0.0</v>
      </c>
      <c r="J19" s="19">
        <v>0.0</v>
      </c>
      <c r="K19" s="19">
        <v>0.0</v>
      </c>
      <c r="L19" s="19">
        <v>0.0</v>
      </c>
      <c r="M19" s="19">
        <v>0.0</v>
      </c>
      <c r="N19" s="19">
        <v>0.0</v>
      </c>
      <c r="O19" s="19">
        <v>0.0</v>
      </c>
      <c r="P19" s="19">
        <v>0.0</v>
      </c>
      <c r="Q19" s="19">
        <v>0.0</v>
      </c>
      <c r="R19" s="19">
        <v>0.0</v>
      </c>
      <c r="S19" s="19">
        <v>-1.0</v>
      </c>
      <c r="T19" s="19">
        <v>-2.0</v>
      </c>
      <c r="U19" s="19">
        <v>-3.0</v>
      </c>
      <c r="V19" s="19">
        <v>-1.0</v>
      </c>
      <c r="W19" s="19">
        <v>-2.0</v>
      </c>
      <c r="X19" s="19">
        <v>-1.0</v>
      </c>
      <c r="Y19" s="19">
        <v>-1.0</v>
      </c>
      <c r="Z19" s="19">
        <v>-2.0</v>
      </c>
      <c r="AA19" s="19">
        <v>-5.0</v>
      </c>
      <c r="AB19" s="19">
        <v>-2.0</v>
      </c>
      <c r="AC19" s="19">
        <v>-4.0</v>
      </c>
      <c r="AD19" s="19">
        <v>-2.0</v>
      </c>
      <c r="AE19" s="20">
        <v>-20.0</v>
      </c>
    </row>
    <row r="20">
      <c r="A20" s="26" t="s">
        <v>77</v>
      </c>
      <c r="B20" s="18">
        <v>240.0</v>
      </c>
      <c r="C20" s="19">
        <v>300.0</v>
      </c>
      <c r="D20" s="19">
        <v>180.0</v>
      </c>
      <c r="E20" s="19">
        <v>12.0</v>
      </c>
      <c r="F20" s="19">
        <v>40.0</v>
      </c>
      <c r="G20" s="19">
        <v>20.0</v>
      </c>
      <c r="H20" s="19">
        <v>200.0</v>
      </c>
      <c r="I20" s="19">
        <v>13.0</v>
      </c>
      <c r="J20" s="19">
        <v>90.0</v>
      </c>
      <c r="K20" s="19">
        <v>22.0</v>
      </c>
      <c r="L20" s="19">
        <v>24.0</v>
      </c>
      <c r="M20" s="19">
        <v>12.0</v>
      </c>
      <c r="N20" s="19">
        <v>300.0</v>
      </c>
      <c r="O20" s="19">
        <v>150.0</v>
      </c>
      <c r="P20" s="19">
        <v>210.0</v>
      </c>
      <c r="Q20" s="19">
        <v>46.0</v>
      </c>
      <c r="R20" s="19">
        <v>30.0</v>
      </c>
      <c r="S20" s="19">
        <v>72.0</v>
      </c>
      <c r="T20" s="19">
        <v>45.0</v>
      </c>
      <c r="U20" s="19">
        <v>36.0</v>
      </c>
      <c r="V20" s="19">
        <v>120.0</v>
      </c>
      <c r="W20" s="19">
        <v>64.0</v>
      </c>
      <c r="X20" s="19">
        <v>150.0</v>
      </c>
      <c r="Y20" s="19">
        <v>160.0</v>
      </c>
      <c r="Z20" s="19">
        <v>84.0</v>
      </c>
      <c r="AA20" s="19">
        <v>41.0</v>
      </c>
      <c r="AB20" s="19">
        <v>120.0</v>
      </c>
      <c r="AC20" s="19">
        <v>60.0</v>
      </c>
      <c r="AD20" s="19">
        <v>360.0</v>
      </c>
      <c r="AE20" s="20">
        <v>36.0</v>
      </c>
    </row>
    <row r="21">
      <c r="A21" s="26" t="s">
        <v>78</v>
      </c>
      <c r="B21" s="27">
        <v>480.0</v>
      </c>
      <c r="C21" s="28">
        <v>300.0</v>
      </c>
      <c r="D21" s="28">
        <v>180.0</v>
      </c>
      <c r="E21" s="28">
        <v>84.0</v>
      </c>
      <c r="F21" s="28">
        <v>40.0</v>
      </c>
      <c r="G21" s="28">
        <v>20.0</v>
      </c>
      <c r="H21" s="28">
        <v>0.0</v>
      </c>
      <c r="I21" s="28">
        <v>0.0</v>
      </c>
      <c r="J21" s="28">
        <v>0.0</v>
      </c>
      <c r="K21" s="28">
        <v>0.0</v>
      </c>
      <c r="L21" s="28">
        <v>0.0</v>
      </c>
      <c r="M21" s="28">
        <v>0.0</v>
      </c>
      <c r="N21" s="28">
        <v>0.0</v>
      </c>
      <c r="O21" s="28">
        <v>0.0</v>
      </c>
      <c r="P21" s="28">
        <v>0.0</v>
      </c>
      <c r="Q21" s="28">
        <v>0.0</v>
      </c>
      <c r="R21" s="28">
        <v>0.0</v>
      </c>
      <c r="S21" s="28">
        <v>-72.0</v>
      </c>
      <c r="T21" s="28">
        <v>-90.0</v>
      </c>
      <c r="U21" s="28">
        <v>-108.0</v>
      </c>
      <c r="V21" s="28">
        <v>-120.0</v>
      </c>
      <c r="W21" s="28">
        <v>-128.0</v>
      </c>
      <c r="X21" s="28">
        <v>-150.0</v>
      </c>
      <c r="Y21" s="28">
        <v>-160.0</v>
      </c>
      <c r="Z21" s="28">
        <v>-168.0</v>
      </c>
      <c r="AA21" s="28">
        <v>-205.0</v>
      </c>
      <c r="AB21" s="28">
        <v>-240.0</v>
      </c>
      <c r="AC21" s="28">
        <v>-240.0</v>
      </c>
      <c r="AD21" s="28">
        <v>-720.0</v>
      </c>
      <c r="AE21" s="29">
        <v>-720.0</v>
      </c>
    </row>
    <row r="22">
      <c r="B22" s="2" t="s">
        <v>84</v>
      </c>
    </row>
    <row r="24">
      <c r="A24" s="1" t="s">
        <v>85</v>
      </c>
    </row>
    <row r="25">
      <c r="A25" s="17" t="s">
        <v>86</v>
      </c>
      <c r="B25" s="2" t="s">
        <v>87</v>
      </c>
    </row>
    <row r="26">
      <c r="A26" s="17" t="s">
        <v>88</v>
      </c>
      <c r="B26" s="2" t="s">
        <v>89</v>
      </c>
    </row>
    <row r="27">
      <c r="A27" s="17" t="s">
        <v>90</v>
      </c>
      <c r="B27" s="2" t="s">
        <v>91</v>
      </c>
    </row>
    <row r="28">
      <c r="A28" s="17" t="s">
        <v>92</v>
      </c>
      <c r="B28" s="2" t="s">
        <v>93</v>
      </c>
    </row>
  </sheetData>
  <conditionalFormatting sqref="A6:CC6 A18">
    <cfRule type="colorScale" priority="1">
      <colorScale>
        <cfvo type="min"/>
        <cfvo type="max"/>
        <color rgb="FFFFFFFF"/>
        <color rgb="FF57BB8A"/>
      </colorScale>
    </cfRule>
  </conditionalFormatting>
  <conditionalFormatting sqref="B18:G18">
    <cfRule type="colorScale" priority="2">
      <colorScale>
        <cfvo type="min"/>
        <cfvo type="max"/>
        <color rgb="FFFFFFFF"/>
        <color rgb="FF57BB8A"/>
      </colorScale>
    </cfRule>
  </conditionalFormatting>
  <dataValidations>
    <dataValidation type="list" allowBlank="1" showErrorMessage="1" sqref="A4:A5 A25:A28">
      <formula1>Data!$A$2:$A$30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0.38"/>
    <col customWidth="1" min="2" max="2" width="10.5"/>
    <col customWidth="1" min="3" max="3" width="10.63"/>
    <col customWidth="1" min="4" max="4" width="12.63"/>
    <col customWidth="1" min="5" max="5" width="10.38"/>
    <col customWidth="1" min="6" max="6" width="9.5"/>
    <col customWidth="1" min="37" max="37" width="13.63"/>
    <col customWidth="1" min="38" max="38" width="13.75"/>
    <col customWidth="1" min="39" max="39" width="15.25"/>
    <col customWidth="1" min="40" max="40" width="13.5"/>
    <col customWidth="1" min="41" max="41" width="12.63"/>
    <col customWidth="1" min="42" max="42" width="15.5"/>
    <col customWidth="1" min="43" max="43" width="13.75"/>
    <col customWidth="1" min="44" max="44" width="12.38"/>
    <col customWidth="1" min="45" max="45" width="15.75"/>
    <col customWidth="1" min="46" max="46" width="14.88"/>
    <col customWidth="1" min="47" max="47" width="12.0"/>
    <col customWidth="1" min="48" max="48" width="13.5"/>
    <col customWidth="1" min="49" max="49" width="12.5"/>
    <col customWidth="1" min="50" max="50" width="14.88"/>
    <col customWidth="1" min="51" max="51" width="14.63"/>
    <col customWidth="1" min="52" max="52" width="14.75"/>
    <col customWidth="1" min="53" max="53" width="14.38"/>
    <col customWidth="1" min="54" max="54" width="13.75"/>
    <col customWidth="1" min="55" max="55" width="15.13"/>
    <col customWidth="1" min="56" max="56" width="13.63"/>
    <col customWidth="1" min="57" max="57" width="13.75"/>
    <col customWidth="1" min="58" max="58" width="15.88"/>
    <col customWidth="1" min="59" max="59" width="13.5"/>
    <col customWidth="1" min="60" max="60" width="15.38"/>
    <col customWidth="1" min="61" max="61" width="13.5"/>
    <col customWidth="1" min="62" max="63" width="14.5"/>
    <col customWidth="1" min="64" max="64" width="12.88"/>
    <col customWidth="1" min="65" max="65" width="13.63"/>
    <col customWidth="1" min="66" max="66" width="12.5"/>
    <col customWidth="1" min="67" max="67" width="13.38"/>
    <col customWidth="1" min="68" max="68" width="13.0"/>
    <col customWidth="1" min="69" max="69" width="14.13"/>
    <col customWidth="1" min="70" max="70" width="14.5"/>
    <col customWidth="1" min="71" max="71" width="12.0"/>
  </cols>
  <sheetData>
    <row r="1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19" t="str">
        <f t="shared" ref="AK1:BS1" si="1">CONCATENATE(B1, "-Qty")</f>
        <v>IND-Plasteen-Qty</v>
      </c>
      <c r="AL1" s="19" t="str">
        <f t="shared" si="1"/>
        <v>IND-Brikcrete-Qty</v>
      </c>
      <c r="AM1" s="19" t="str">
        <f t="shared" si="1"/>
        <v>IND-TitanAlloys-Qty</v>
      </c>
      <c r="AN1" s="19" t="str">
        <f t="shared" si="1"/>
        <v>IND-Biopolys-Qty</v>
      </c>
      <c r="AO1" s="19" t="str">
        <f t="shared" si="1"/>
        <v>IND-Lumber-Qty</v>
      </c>
      <c r="AP1" s="19" t="str">
        <f t="shared" si="1"/>
        <v>MED-CybLimbs-Qty</v>
      </c>
      <c r="AQ1" s="19" t="str">
        <f t="shared" si="1"/>
        <v>MED-MediKit-Qty</v>
      </c>
      <c r="AR1" s="19" t="str">
        <f t="shared" si="1"/>
        <v>MED-Blood-Qty</v>
      </c>
      <c r="AS1" s="19" t="str">
        <f t="shared" si="1"/>
        <v>MED-SynthSkin-Qty</v>
      </c>
      <c r="AT1" s="19" t="str">
        <f t="shared" si="1"/>
        <v>MED-OptNerve-Qty</v>
      </c>
      <c r="AU1" s="19" t="str">
        <f t="shared" si="1"/>
        <v>FOO-Grain-Qty</v>
      </c>
      <c r="AV1" s="19" t="str">
        <f t="shared" si="1"/>
        <v>FOO-Fertilite-Qty</v>
      </c>
      <c r="AW1" s="19" t="str">
        <f t="shared" si="1"/>
        <v>FOO-Water-Qty</v>
      </c>
      <c r="AX1" s="19" t="str">
        <f t="shared" si="1"/>
        <v>FOO-Livestock-Qty</v>
      </c>
      <c r="AY1" s="19" t="str">
        <f t="shared" si="1"/>
        <v>FOO-SynMeat-Qty</v>
      </c>
      <c r="AZ1" s="19" t="str">
        <f t="shared" si="1"/>
        <v>HAR-SolarGen-Qty</v>
      </c>
      <c r="BA1" s="19" t="str">
        <f t="shared" si="1"/>
        <v>HAR-EnvSuits-Qty</v>
      </c>
      <c r="BB1" s="19" t="str">
        <f t="shared" si="1"/>
        <v>HAR-Loaders-Qty</v>
      </c>
      <c r="BC1" s="19" t="str">
        <f t="shared" si="1"/>
        <v>HAR-AtomChis-Qty</v>
      </c>
      <c r="BD1" s="19" t="str">
        <f t="shared" si="1"/>
        <v>HAR-Comms-Qty</v>
      </c>
      <c r="BE1" s="19" t="str">
        <f t="shared" si="1"/>
        <v>LUX-BexBeer-Qty</v>
      </c>
      <c r="BF1" s="19" t="str">
        <f t="shared" si="1"/>
        <v>LUX-Gemstones-Qty</v>
      </c>
      <c r="BG1" s="19" t="str">
        <f t="shared" si="1"/>
        <v>LUX-Rodents-Qty</v>
      </c>
      <c r="BH1" s="19" t="str">
        <f t="shared" si="1"/>
        <v>LUX-Sunflowers-Qty</v>
      </c>
      <c r="BI1" s="19" t="str">
        <f t="shared" si="1"/>
        <v>LUX-Steroids-Qty</v>
      </c>
      <c r="BJ1" s="19" t="str">
        <f t="shared" si="1"/>
        <v>ORE-Rhodium-Qty</v>
      </c>
      <c r="BK1" s="19" t="str">
        <f t="shared" si="1"/>
        <v>ORE-Platinum-Qty</v>
      </c>
      <c r="BL1" s="19" t="str">
        <f t="shared" si="1"/>
        <v>ORE-Iridium-Qty</v>
      </c>
      <c r="BM1" s="19" t="str">
        <f t="shared" si="1"/>
        <v>ORE-Cesium-Qty</v>
      </c>
      <c r="BN1" s="19" t="str">
        <f t="shared" si="1"/>
        <v>ORE-Lythia-Qty</v>
      </c>
      <c r="BO1" s="19" t="str">
        <f t="shared" si="1"/>
        <v>BLA-NervTox-Qty</v>
      </c>
      <c r="BP1" s="19" t="str">
        <f t="shared" si="1"/>
        <v>BLA-Organs-Qty</v>
      </c>
      <c r="BQ1" s="19" t="str">
        <f t="shared" si="1"/>
        <v>BLA-Firearms-Qty</v>
      </c>
      <c r="BR1" s="19" t="str">
        <f t="shared" si="1"/>
        <v>BLA-BrainImpl-Qty</v>
      </c>
      <c r="BS1" s="19" t="str">
        <f t="shared" si="1"/>
        <v>BLA-Borgs-Qty</v>
      </c>
    </row>
    <row r="2">
      <c r="A2" s="35" t="s">
        <v>86</v>
      </c>
      <c r="B2" s="2">
        <v>20.0</v>
      </c>
      <c r="C2" s="2">
        <v>12.0</v>
      </c>
      <c r="D2" s="2">
        <v>18.0</v>
      </c>
      <c r="E2" s="2">
        <v>30.0</v>
      </c>
      <c r="F2" s="2">
        <v>9.0</v>
      </c>
      <c r="G2" s="2">
        <v>69.0</v>
      </c>
      <c r="H2" s="2">
        <v>12.0</v>
      </c>
      <c r="I2" s="2">
        <v>36.0</v>
      </c>
      <c r="J2" s="2">
        <v>60.0</v>
      </c>
      <c r="K2" s="2">
        <v>72.0</v>
      </c>
      <c r="L2" s="2">
        <v>6.0</v>
      </c>
      <c r="M2" s="2">
        <v>5.0</v>
      </c>
      <c r="N2" s="2">
        <v>8.0</v>
      </c>
      <c r="O2" s="2">
        <v>14.0</v>
      </c>
      <c r="P2" s="2">
        <v>22.0</v>
      </c>
      <c r="Q2" s="2">
        <v>70.0</v>
      </c>
      <c r="R2" s="2">
        <v>55.0</v>
      </c>
      <c r="S2" s="2">
        <v>46.0</v>
      </c>
      <c r="T2" s="2">
        <v>27.0</v>
      </c>
      <c r="U2" s="2">
        <v>44.0</v>
      </c>
      <c r="V2" s="2">
        <v>11.0</v>
      </c>
      <c r="W2" s="2">
        <v>154.0</v>
      </c>
      <c r="X2" s="2">
        <v>7.0</v>
      </c>
      <c r="Y2" s="2">
        <v>5.0</v>
      </c>
      <c r="Z2" s="2">
        <v>40.0</v>
      </c>
      <c r="AA2" s="2">
        <v>8.0</v>
      </c>
      <c r="AB2" s="2">
        <v>7.0</v>
      </c>
      <c r="AC2" s="2">
        <v>6.0</v>
      </c>
      <c r="AD2" s="2">
        <v>9.0</v>
      </c>
      <c r="AE2" s="2">
        <v>17.0</v>
      </c>
      <c r="AF2" s="2">
        <v>22.0</v>
      </c>
      <c r="AG2" s="2">
        <v>120.0</v>
      </c>
      <c r="AH2" s="2">
        <v>21.0</v>
      </c>
      <c r="AI2" s="2">
        <v>126.0</v>
      </c>
      <c r="AJ2" s="2">
        <v>42.0</v>
      </c>
      <c r="AK2" s="36">
        <v>120.0</v>
      </c>
      <c r="AL2" s="36">
        <v>180.0</v>
      </c>
      <c r="AM2" s="36">
        <v>150.0</v>
      </c>
      <c r="AN2" s="36">
        <v>48.0</v>
      </c>
      <c r="AO2" s="36">
        <v>180.0</v>
      </c>
      <c r="AP2" s="36">
        <v>27.0</v>
      </c>
      <c r="AQ2" s="36">
        <v>120.0</v>
      </c>
      <c r="AR2" s="36">
        <v>30.0</v>
      </c>
      <c r="AS2" s="36">
        <v>30.0</v>
      </c>
      <c r="AT2" s="36">
        <v>18.0</v>
      </c>
      <c r="AU2" s="36">
        <v>300.0</v>
      </c>
      <c r="AV2" s="36">
        <v>360.0</v>
      </c>
      <c r="AW2" s="36">
        <v>150.0</v>
      </c>
      <c r="AX2" s="36">
        <v>120.0</v>
      </c>
      <c r="AY2" s="36">
        <v>45.0</v>
      </c>
      <c r="AZ2" s="36">
        <v>27.0</v>
      </c>
      <c r="BA2" s="36">
        <v>42.0</v>
      </c>
      <c r="BB2" s="36">
        <v>60.0</v>
      </c>
      <c r="BC2" s="36">
        <v>18.0</v>
      </c>
      <c r="BD2" s="36">
        <v>45.0</v>
      </c>
      <c r="BE2" s="36">
        <v>200.0</v>
      </c>
      <c r="BF2" s="36">
        <v>16.0</v>
      </c>
      <c r="BG2" s="36">
        <v>280.0</v>
      </c>
      <c r="BH2" s="36">
        <v>400.0</v>
      </c>
      <c r="BI2" s="36">
        <v>48.0</v>
      </c>
      <c r="BJ2" s="36">
        <v>400.0</v>
      </c>
      <c r="BK2" s="36">
        <v>410.0</v>
      </c>
      <c r="BL2" s="36">
        <v>460.0</v>
      </c>
      <c r="BM2" s="36">
        <v>300.0</v>
      </c>
      <c r="BN2" s="36">
        <v>200.0</v>
      </c>
      <c r="BO2" s="36">
        <v>45.0</v>
      </c>
      <c r="BP2" s="36">
        <v>18.0</v>
      </c>
      <c r="BQ2" s="36">
        <v>90.0</v>
      </c>
      <c r="BR2" s="36">
        <v>0.0</v>
      </c>
      <c r="BS2" s="36">
        <v>0.0</v>
      </c>
    </row>
    <row r="3">
      <c r="A3" s="37" t="s">
        <v>88</v>
      </c>
      <c r="B3" s="2">
        <v>17.0</v>
      </c>
      <c r="C3" s="2">
        <v>10.0</v>
      </c>
      <c r="D3" s="2">
        <v>15.0</v>
      </c>
      <c r="E3" s="2">
        <v>25.0</v>
      </c>
      <c r="F3" s="2">
        <v>8.0</v>
      </c>
      <c r="G3" s="2">
        <v>60.0</v>
      </c>
      <c r="H3" s="2">
        <v>10.0</v>
      </c>
      <c r="I3" s="2">
        <v>30.0</v>
      </c>
      <c r="J3" s="2">
        <v>50.0</v>
      </c>
      <c r="K3" s="2">
        <v>60.0</v>
      </c>
      <c r="L3" s="2">
        <v>5.0</v>
      </c>
      <c r="M3" s="2">
        <v>2.0</v>
      </c>
      <c r="N3" s="2">
        <v>8.0</v>
      </c>
      <c r="O3" s="2">
        <v>13.0</v>
      </c>
      <c r="P3" s="2">
        <v>16.0</v>
      </c>
      <c r="Q3" s="2">
        <v>91.0</v>
      </c>
      <c r="R3" s="2">
        <v>50.0</v>
      </c>
      <c r="S3" s="2">
        <v>40.0</v>
      </c>
      <c r="T3" s="2">
        <v>30.0</v>
      </c>
      <c r="U3" s="2">
        <v>40.0</v>
      </c>
      <c r="V3" s="2">
        <v>10.0</v>
      </c>
      <c r="W3" s="2">
        <v>161.0</v>
      </c>
      <c r="X3" s="2">
        <v>7.0</v>
      </c>
      <c r="Y3" s="2">
        <v>4.0</v>
      </c>
      <c r="Z3" s="2">
        <v>40.0</v>
      </c>
      <c r="AA3" s="2">
        <v>5.0</v>
      </c>
      <c r="AB3" s="2">
        <v>7.0</v>
      </c>
      <c r="AC3" s="2">
        <v>6.0</v>
      </c>
      <c r="AD3" s="2">
        <v>9.0</v>
      </c>
      <c r="AE3" s="2">
        <v>11.0</v>
      </c>
      <c r="AF3" s="2">
        <v>12.0</v>
      </c>
      <c r="AG3" s="2">
        <v>72.0</v>
      </c>
      <c r="AH3" s="2">
        <v>10.0</v>
      </c>
      <c r="AI3" s="2">
        <v>108.0</v>
      </c>
      <c r="AJ3" s="2">
        <v>72.0</v>
      </c>
      <c r="AK3" s="36">
        <v>220.0</v>
      </c>
      <c r="AL3" s="36">
        <v>330.0</v>
      </c>
      <c r="AM3" s="36">
        <v>275.0</v>
      </c>
      <c r="AN3" s="36">
        <v>88.0</v>
      </c>
      <c r="AO3" s="36">
        <v>330.0</v>
      </c>
      <c r="AP3" s="36">
        <v>9.0</v>
      </c>
      <c r="AQ3" s="36">
        <v>60.0</v>
      </c>
      <c r="AR3" s="36">
        <v>15.0</v>
      </c>
      <c r="AS3" s="36">
        <v>12.0</v>
      </c>
      <c r="AT3" s="36">
        <v>6.0</v>
      </c>
      <c r="AU3" s="36">
        <v>600.0</v>
      </c>
      <c r="AV3" s="36">
        <v>720.0</v>
      </c>
      <c r="AW3" s="36">
        <v>300.0</v>
      </c>
      <c r="AX3" s="36">
        <v>240.0</v>
      </c>
      <c r="AY3" s="36">
        <v>91.0</v>
      </c>
      <c r="AZ3" s="36">
        <v>9.0</v>
      </c>
      <c r="BA3" s="36">
        <v>21.0</v>
      </c>
      <c r="BB3" s="36">
        <v>30.0</v>
      </c>
      <c r="BC3" s="36">
        <v>18.0</v>
      </c>
      <c r="BD3" s="36">
        <v>15.0</v>
      </c>
      <c r="BE3" s="36">
        <v>125.0</v>
      </c>
      <c r="BF3" s="36">
        <v>10.0</v>
      </c>
      <c r="BG3" s="36">
        <v>105.0</v>
      </c>
      <c r="BH3" s="36">
        <v>200.0</v>
      </c>
      <c r="BI3" s="36">
        <v>30.0</v>
      </c>
      <c r="BJ3" s="36">
        <v>0.0</v>
      </c>
      <c r="BK3" s="36">
        <v>328.0</v>
      </c>
      <c r="BL3" s="36">
        <v>368.0</v>
      </c>
      <c r="BM3" s="36">
        <v>240.0</v>
      </c>
      <c r="BN3" s="36">
        <v>0.0</v>
      </c>
      <c r="BO3" s="36">
        <v>0.0</v>
      </c>
      <c r="BP3" s="36">
        <v>0.0</v>
      </c>
      <c r="BQ3" s="36">
        <v>0.0</v>
      </c>
      <c r="BR3" s="36">
        <v>0.0</v>
      </c>
      <c r="BS3" s="36">
        <v>36.0</v>
      </c>
    </row>
    <row r="4">
      <c r="A4" s="35" t="s">
        <v>94</v>
      </c>
      <c r="B4" s="2">
        <v>10.0</v>
      </c>
      <c r="C4" s="2">
        <v>12.0</v>
      </c>
      <c r="D4" s="2">
        <v>9.0</v>
      </c>
      <c r="E4" s="2">
        <v>15.0</v>
      </c>
      <c r="F4" s="2">
        <v>6.0</v>
      </c>
      <c r="G4" s="2">
        <v>42.0</v>
      </c>
      <c r="H4" s="2">
        <v>7.0</v>
      </c>
      <c r="I4" s="2">
        <v>33.0</v>
      </c>
      <c r="J4" s="2">
        <v>35.0</v>
      </c>
      <c r="K4" s="2">
        <v>42.0</v>
      </c>
      <c r="L4" s="2">
        <v>4.0</v>
      </c>
      <c r="M4" s="2">
        <v>4.0</v>
      </c>
      <c r="N4" s="2">
        <v>6.0</v>
      </c>
      <c r="O4" s="2">
        <v>9.0</v>
      </c>
      <c r="P4" s="2">
        <v>8.0</v>
      </c>
      <c r="Q4" s="2">
        <v>35.0</v>
      </c>
      <c r="R4" s="2">
        <v>25.0</v>
      </c>
      <c r="S4" s="2">
        <v>20.0</v>
      </c>
      <c r="T4" s="2">
        <v>15.0</v>
      </c>
      <c r="U4" s="2">
        <v>20.0</v>
      </c>
      <c r="V4" s="2">
        <v>5.0</v>
      </c>
      <c r="W4" s="2">
        <v>154.0</v>
      </c>
      <c r="X4" s="2">
        <v>6.0</v>
      </c>
      <c r="Y4" s="2">
        <v>4.0</v>
      </c>
      <c r="Z4" s="2">
        <v>24.0</v>
      </c>
      <c r="AA4" s="2">
        <v>4.0</v>
      </c>
      <c r="AB4" s="2">
        <v>4.0</v>
      </c>
      <c r="AC4" s="2">
        <v>3.0</v>
      </c>
      <c r="AD4" s="2">
        <v>5.0</v>
      </c>
      <c r="AE4" s="2">
        <v>9.0</v>
      </c>
      <c r="AF4" s="2">
        <v>8.0</v>
      </c>
      <c r="AG4" s="2">
        <v>48.0</v>
      </c>
      <c r="AH4" s="2">
        <v>7.0</v>
      </c>
      <c r="AI4" s="2">
        <v>72.0</v>
      </c>
      <c r="AJ4" s="2">
        <v>24.0</v>
      </c>
      <c r="AK4" s="36">
        <v>0.0</v>
      </c>
      <c r="AL4" s="36">
        <v>240.0</v>
      </c>
      <c r="AM4" s="36">
        <v>0.0</v>
      </c>
      <c r="AN4" s="36">
        <v>0.0</v>
      </c>
      <c r="AO4" s="36">
        <v>450.0</v>
      </c>
      <c r="AP4" s="36">
        <v>0.0</v>
      </c>
      <c r="AQ4" s="36">
        <v>0.0</v>
      </c>
      <c r="AR4" s="36">
        <v>37.0</v>
      </c>
      <c r="AS4" s="36">
        <v>0.0</v>
      </c>
      <c r="AT4" s="36">
        <v>0.0</v>
      </c>
      <c r="AU4" s="36">
        <v>600.0</v>
      </c>
      <c r="AV4" s="36">
        <v>720.0</v>
      </c>
      <c r="AW4" s="36">
        <v>300.0</v>
      </c>
      <c r="AX4" s="36">
        <v>240.0</v>
      </c>
      <c r="AY4" s="36">
        <v>0.0</v>
      </c>
      <c r="AZ4" s="36">
        <v>0.0</v>
      </c>
      <c r="BA4" s="36">
        <v>0.0</v>
      </c>
      <c r="BB4" s="36">
        <v>0.0</v>
      </c>
      <c r="BC4" s="36">
        <v>0.0</v>
      </c>
      <c r="BD4" s="36">
        <v>0.0</v>
      </c>
      <c r="BE4" s="36">
        <v>375.0</v>
      </c>
      <c r="BF4" s="36">
        <v>8.0</v>
      </c>
      <c r="BG4" s="36">
        <v>350.0</v>
      </c>
      <c r="BH4" s="36">
        <v>750.0</v>
      </c>
      <c r="BI4" s="36">
        <v>0.0</v>
      </c>
      <c r="BJ4" s="36">
        <v>0.0</v>
      </c>
      <c r="BK4" s="36">
        <v>0.0</v>
      </c>
      <c r="BL4" s="36">
        <v>0.0</v>
      </c>
      <c r="BM4" s="36">
        <v>0.0</v>
      </c>
      <c r="BN4" s="36">
        <v>0.0</v>
      </c>
      <c r="BO4" s="36">
        <v>0.0</v>
      </c>
      <c r="BP4" s="36">
        <v>0.0</v>
      </c>
      <c r="BQ4" s="36">
        <v>0.0</v>
      </c>
      <c r="BR4" s="36">
        <v>0.0</v>
      </c>
      <c r="BS4" s="36">
        <v>0.0</v>
      </c>
    </row>
    <row r="5">
      <c r="A5" s="37" t="s">
        <v>95</v>
      </c>
      <c r="B5" s="2">
        <v>17.0</v>
      </c>
      <c r="C5" s="2">
        <v>10.0</v>
      </c>
      <c r="D5" s="2">
        <v>15.0</v>
      </c>
      <c r="E5" s="2">
        <v>25.0</v>
      </c>
      <c r="F5" s="2">
        <v>4.0</v>
      </c>
      <c r="G5" s="2">
        <v>60.0</v>
      </c>
      <c r="H5" s="2">
        <v>10.0</v>
      </c>
      <c r="I5" s="2">
        <v>30.0</v>
      </c>
      <c r="J5" s="2">
        <v>50.0</v>
      </c>
      <c r="K5" s="2">
        <v>60.0</v>
      </c>
      <c r="L5" s="2">
        <v>7.0</v>
      </c>
      <c r="M5" s="2">
        <v>3.0</v>
      </c>
      <c r="N5" s="2">
        <v>9.0</v>
      </c>
      <c r="O5" s="2">
        <v>15.0</v>
      </c>
      <c r="P5" s="2">
        <v>24.0</v>
      </c>
      <c r="Q5" s="2">
        <v>77.0</v>
      </c>
      <c r="R5" s="2">
        <v>62.0</v>
      </c>
      <c r="S5" s="2">
        <v>50.0</v>
      </c>
      <c r="T5" s="2">
        <v>39.0</v>
      </c>
      <c r="U5" s="2">
        <v>44.0</v>
      </c>
      <c r="V5" s="2">
        <v>10.0</v>
      </c>
      <c r="W5" s="2">
        <v>98.0</v>
      </c>
      <c r="X5" s="2">
        <v>4.0</v>
      </c>
      <c r="Y5" s="2">
        <v>3.0</v>
      </c>
      <c r="Z5" s="2">
        <v>48.0</v>
      </c>
      <c r="AA5" s="2">
        <v>5.0</v>
      </c>
      <c r="AB5" s="2">
        <v>4.0</v>
      </c>
      <c r="AC5" s="2">
        <v>6.0</v>
      </c>
      <c r="AD5" s="2">
        <v>6.0</v>
      </c>
      <c r="AE5" s="2">
        <v>11.0</v>
      </c>
      <c r="AF5" s="2">
        <v>20.0</v>
      </c>
      <c r="AG5" s="2">
        <v>120.0</v>
      </c>
      <c r="AH5" s="2">
        <v>18.0</v>
      </c>
      <c r="AI5" s="2">
        <v>180.0</v>
      </c>
      <c r="AJ5" s="2">
        <v>69.0</v>
      </c>
      <c r="AK5" s="36">
        <v>20.0</v>
      </c>
      <c r="AL5" s="36">
        <v>30.0</v>
      </c>
      <c r="AM5" s="36">
        <v>25.0</v>
      </c>
      <c r="AN5" s="36">
        <v>8.0</v>
      </c>
      <c r="AO5" s="36">
        <v>0.0</v>
      </c>
      <c r="AP5" s="36">
        <v>9.0</v>
      </c>
      <c r="AQ5" s="36">
        <v>60.0</v>
      </c>
      <c r="AR5" s="36">
        <v>15.0</v>
      </c>
      <c r="AS5" s="36">
        <v>12.0</v>
      </c>
      <c r="AT5" s="36">
        <v>6.0</v>
      </c>
      <c r="AU5" s="36">
        <v>50.0</v>
      </c>
      <c r="AV5" s="36">
        <v>0.0</v>
      </c>
      <c r="AW5" s="36">
        <v>50.0</v>
      </c>
      <c r="AX5" s="36">
        <v>40.0</v>
      </c>
      <c r="AY5" s="36">
        <v>15.0</v>
      </c>
      <c r="AZ5" s="36">
        <v>9.0</v>
      </c>
      <c r="BA5" s="36">
        <v>21.0</v>
      </c>
      <c r="BB5" s="36">
        <v>30.0</v>
      </c>
      <c r="BC5" s="36">
        <v>18.0</v>
      </c>
      <c r="BD5" s="36">
        <v>15.0</v>
      </c>
      <c r="BE5" s="36">
        <v>125.0</v>
      </c>
      <c r="BF5" s="36">
        <v>20.0</v>
      </c>
      <c r="BG5" s="36">
        <v>0.0</v>
      </c>
      <c r="BH5" s="36">
        <v>0.0</v>
      </c>
      <c r="BI5" s="36">
        <v>30.0</v>
      </c>
      <c r="BJ5" s="36">
        <v>0.0</v>
      </c>
      <c r="BK5" s="36">
        <v>0.0</v>
      </c>
      <c r="BL5" s="36">
        <v>322.0</v>
      </c>
      <c r="BM5" s="36">
        <v>0.0</v>
      </c>
      <c r="BN5" s="36">
        <v>0.0</v>
      </c>
      <c r="BO5" s="36">
        <v>0.0</v>
      </c>
      <c r="BP5" s="36">
        <v>0.0</v>
      </c>
      <c r="BQ5" s="36">
        <v>0.0</v>
      </c>
      <c r="BR5" s="36">
        <v>0.0</v>
      </c>
      <c r="BS5" s="36">
        <v>6.0</v>
      </c>
    </row>
    <row r="6">
      <c r="A6" s="35" t="s">
        <v>96</v>
      </c>
      <c r="B6" s="2">
        <v>17.0</v>
      </c>
      <c r="C6" s="2">
        <v>10.0</v>
      </c>
      <c r="D6" s="2">
        <v>15.0</v>
      </c>
      <c r="E6" s="2">
        <v>26.0</v>
      </c>
      <c r="F6" s="2">
        <v>7.0</v>
      </c>
      <c r="G6" s="2">
        <v>48.0</v>
      </c>
      <c r="H6" s="2">
        <v>7.0</v>
      </c>
      <c r="I6" s="2">
        <v>36.0</v>
      </c>
      <c r="J6" s="2">
        <v>57.0</v>
      </c>
      <c r="K6" s="2">
        <v>69.0</v>
      </c>
      <c r="L6" s="2">
        <v>5.0</v>
      </c>
      <c r="M6" s="2">
        <v>5.0</v>
      </c>
      <c r="N6" s="2">
        <v>8.0</v>
      </c>
      <c r="O6" s="2">
        <v>13.0</v>
      </c>
      <c r="P6" s="2">
        <v>22.0</v>
      </c>
      <c r="Q6" s="2">
        <v>77.0</v>
      </c>
      <c r="R6" s="2">
        <v>20.0</v>
      </c>
      <c r="S6" s="2">
        <v>40.0</v>
      </c>
      <c r="T6" s="2">
        <v>12.0</v>
      </c>
      <c r="U6" s="2">
        <v>40.0</v>
      </c>
      <c r="V6" s="2">
        <v>9.0</v>
      </c>
      <c r="W6" s="2">
        <v>147.0</v>
      </c>
      <c r="X6" s="2">
        <v>7.0</v>
      </c>
      <c r="Y6" s="2">
        <v>5.0</v>
      </c>
      <c r="Z6" s="2">
        <v>46.0</v>
      </c>
      <c r="AA6" s="2">
        <v>5.0</v>
      </c>
      <c r="AB6" s="2">
        <v>4.0</v>
      </c>
      <c r="AC6" s="2">
        <v>4.0</v>
      </c>
      <c r="AD6" s="2">
        <v>6.0</v>
      </c>
      <c r="AE6" s="2">
        <v>11.0</v>
      </c>
      <c r="AF6" s="2">
        <v>20.0</v>
      </c>
      <c r="AG6" s="2">
        <v>156.0</v>
      </c>
      <c r="AH6" s="2">
        <v>10.0</v>
      </c>
      <c r="AI6" s="2">
        <v>234.0</v>
      </c>
      <c r="AJ6" s="2">
        <v>48.0</v>
      </c>
      <c r="AK6" s="36">
        <v>20.0</v>
      </c>
      <c r="AL6" s="36">
        <v>30.0</v>
      </c>
      <c r="AM6" s="36">
        <v>25.0</v>
      </c>
      <c r="AN6" s="36">
        <v>8.0</v>
      </c>
      <c r="AO6" s="36">
        <v>360.0</v>
      </c>
      <c r="AP6" s="36">
        <v>45.0</v>
      </c>
      <c r="AQ6" s="36">
        <v>420.0</v>
      </c>
      <c r="AR6" s="36">
        <v>22.0</v>
      </c>
      <c r="AS6" s="36">
        <v>12.0</v>
      </c>
      <c r="AT6" s="36">
        <v>3.0</v>
      </c>
      <c r="AU6" s="36">
        <v>650.0</v>
      </c>
      <c r="AV6" s="36">
        <v>780.0</v>
      </c>
      <c r="AW6" s="36">
        <v>325.0</v>
      </c>
      <c r="AX6" s="36">
        <v>260.0</v>
      </c>
      <c r="AY6" s="36">
        <v>22.0</v>
      </c>
      <c r="AZ6" s="36">
        <v>6.0</v>
      </c>
      <c r="BA6" s="36">
        <v>0.0</v>
      </c>
      <c r="BB6" s="36">
        <v>50.0</v>
      </c>
      <c r="BC6" s="36">
        <v>0.0</v>
      </c>
      <c r="BD6" s="36">
        <v>30.0</v>
      </c>
      <c r="BE6" s="36">
        <v>100.0</v>
      </c>
      <c r="BF6" s="36">
        <v>2.0</v>
      </c>
      <c r="BG6" s="36">
        <v>70.0</v>
      </c>
      <c r="BH6" s="36">
        <v>300.0</v>
      </c>
      <c r="BI6" s="36">
        <v>42.0</v>
      </c>
      <c r="BJ6" s="36">
        <v>0.0</v>
      </c>
      <c r="BK6" s="36">
        <v>0.0</v>
      </c>
      <c r="BL6" s="36">
        <v>0.0</v>
      </c>
      <c r="BM6" s="36">
        <v>0.0</v>
      </c>
      <c r="BN6" s="36">
        <v>0.0</v>
      </c>
      <c r="BO6" s="36">
        <v>10.0</v>
      </c>
      <c r="BP6" s="36">
        <v>14.0</v>
      </c>
      <c r="BQ6" s="36">
        <v>0.0</v>
      </c>
      <c r="BR6" s="36">
        <v>14.0</v>
      </c>
      <c r="BS6" s="36">
        <v>0.0</v>
      </c>
    </row>
    <row r="7">
      <c r="A7" s="38" t="s">
        <v>90</v>
      </c>
      <c r="B7" s="2">
        <v>10.0</v>
      </c>
      <c r="C7" s="2">
        <v>6.0</v>
      </c>
      <c r="D7" s="2">
        <v>9.0</v>
      </c>
      <c r="E7" s="2">
        <v>27.0</v>
      </c>
      <c r="F7" s="2">
        <v>4.0</v>
      </c>
      <c r="G7" s="2">
        <v>54.0</v>
      </c>
      <c r="H7" s="2">
        <v>9.0</v>
      </c>
      <c r="I7" s="2">
        <v>27.0</v>
      </c>
      <c r="J7" s="2">
        <v>45.0</v>
      </c>
      <c r="K7" s="2">
        <v>54.0</v>
      </c>
      <c r="L7" s="2">
        <v>7.0</v>
      </c>
      <c r="M7" s="2">
        <v>5.0</v>
      </c>
      <c r="N7" s="2">
        <v>9.0</v>
      </c>
      <c r="O7" s="2">
        <v>14.0</v>
      </c>
      <c r="P7" s="2">
        <v>16.0</v>
      </c>
      <c r="Q7" s="2">
        <v>70.0</v>
      </c>
      <c r="R7" s="2">
        <v>50.0</v>
      </c>
      <c r="S7" s="2">
        <v>40.0</v>
      </c>
      <c r="T7" s="2">
        <v>30.0</v>
      </c>
      <c r="U7" s="2">
        <v>40.0</v>
      </c>
      <c r="V7" s="2">
        <v>9.0</v>
      </c>
      <c r="W7" s="2">
        <v>140.0</v>
      </c>
      <c r="X7" s="2">
        <v>7.0</v>
      </c>
      <c r="Y7" s="2">
        <v>5.0</v>
      </c>
      <c r="Z7" s="2">
        <v>32.0</v>
      </c>
      <c r="AA7" s="2">
        <v>9.0</v>
      </c>
      <c r="AB7" s="2">
        <v>8.0</v>
      </c>
      <c r="AC7" s="2">
        <v>7.0</v>
      </c>
      <c r="AD7" s="2">
        <v>11.0</v>
      </c>
      <c r="AE7" s="2">
        <v>19.0</v>
      </c>
      <c r="AF7" s="2">
        <v>20.0</v>
      </c>
      <c r="AG7" s="2">
        <v>120.0</v>
      </c>
      <c r="AH7" s="2">
        <v>18.0</v>
      </c>
      <c r="AI7" s="2">
        <v>180.0</v>
      </c>
      <c r="AJ7" s="2">
        <v>60.0</v>
      </c>
      <c r="AK7" s="36">
        <v>0.0</v>
      </c>
      <c r="AL7" s="36">
        <v>0.0</v>
      </c>
      <c r="AM7" s="36">
        <v>0.0</v>
      </c>
      <c r="AN7" s="36">
        <v>64.0</v>
      </c>
      <c r="AO7" s="36">
        <v>0.0</v>
      </c>
      <c r="AP7" s="36">
        <v>27.0</v>
      </c>
      <c r="AQ7" s="36">
        <v>180.0</v>
      </c>
      <c r="AR7" s="36">
        <v>45.0</v>
      </c>
      <c r="AS7" s="36">
        <v>36.0</v>
      </c>
      <c r="AT7" s="36">
        <v>18.0</v>
      </c>
      <c r="AU7" s="36">
        <v>600.0</v>
      </c>
      <c r="AV7" s="36">
        <v>720.0</v>
      </c>
      <c r="AW7" s="36">
        <v>300.0</v>
      </c>
      <c r="AX7" s="36">
        <v>240.0</v>
      </c>
      <c r="AY7" s="36">
        <v>91.0</v>
      </c>
      <c r="AZ7" s="36">
        <v>9.0</v>
      </c>
      <c r="BA7" s="36">
        <v>21.0</v>
      </c>
      <c r="BB7" s="36">
        <v>30.0</v>
      </c>
      <c r="BC7" s="36">
        <v>18.0</v>
      </c>
      <c r="BD7" s="36">
        <v>15.0</v>
      </c>
      <c r="BE7" s="36">
        <v>125.0</v>
      </c>
      <c r="BF7" s="36">
        <v>10.0</v>
      </c>
      <c r="BG7" s="36">
        <v>105.0</v>
      </c>
      <c r="BH7" s="36">
        <v>200.0</v>
      </c>
      <c r="BI7" s="36">
        <v>30.0</v>
      </c>
      <c r="BJ7" s="36">
        <v>40.0</v>
      </c>
      <c r="BK7" s="36">
        <v>41.0</v>
      </c>
      <c r="BL7" s="36">
        <v>46.0</v>
      </c>
      <c r="BM7" s="36">
        <v>30.0</v>
      </c>
      <c r="BN7" s="36">
        <v>20.0</v>
      </c>
      <c r="BO7" s="36">
        <v>0.0</v>
      </c>
      <c r="BP7" s="36">
        <v>0.0</v>
      </c>
      <c r="BQ7" s="36">
        <v>0.0</v>
      </c>
      <c r="BR7" s="36">
        <v>0.0</v>
      </c>
      <c r="BS7" s="36">
        <v>0.0</v>
      </c>
    </row>
    <row r="8">
      <c r="A8" s="38" t="s">
        <v>97</v>
      </c>
      <c r="B8" s="2">
        <v>17.0</v>
      </c>
      <c r="C8" s="2">
        <v>10.0</v>
      </c>
      <c r="D8" s="2">
        <v>15.0</v>
      </c>
      <c r="E8" s="2">
        <v>25.0</v>
      </c>
      <c r="F8" s="2">
        <v>8.0</v>
      </c>
      <c r="G8" s="2">
        <v>60.0</v>
      </c>
      <c r="H8" s="2">
        <v>10.0</v>
      </c>
      <c r="I8" s="2">
        <v>30.0</v>
      </c>
      <c r="J8" s="2">
        <v>50.0</v>
      </c>
      <c r="K8" s="2">
        <v>60.0</v>
      </c>
      <c r="L8" s="2">
        <v>4.0</v>
      </c>
      <c r="M8" s="2">
        <v>4.0</v>
      </c>
      <c r="N8" s="2">
        <v>8.0</v>
      </c>
      <c r="O8" s="2">
        <v>10.0</v>
      </c>
      <c r="P8" s="2">
        <v>20.0</v>
      </c>
      <c r="Q8" s="2">
        <v>84.0</v>
      </c>
      <c r="R8" s="2">
        <v>60.0</v>
      </c>
      <c r="S8" s="2">
        <v>48.0</v>
      </c>
      <c r="T8" s="2">
        <v>36.0</v>
      </c>
      <c r="U8" s="2">
        <v>48.0</v>
      </c>
      <c r="V8" s="2">
        <v>9.0</v>
      </c>
      <c r="W8" s="2">
        <v>140.0</v>
      </c>
      <c r="X8" s="2">
        <v>7.0</v>
      </c>
      <c r="Y8" s="2">
        <v>5.0</v>
      </c>
      <c r="Z8" s="2">
        <v>40.0</v>
      </c>
      <c r="AA8" s="2">
        <v>5.0</v>
      </c>
      <c r="AB8" s="2">
        <v>4.0</v>
      </c>
      <c r="AC8" s="2">
        <v>4.0</v>
      </c>
      <c r="AD8" s="2">
        <v>14.0</v>
      </c>
      <c r="AE8" s="2">
        <v>11.0</v>
      </c>
      <c r="AF8" s="2">
        <v>20.0</v>
      </c>
      <c r="AG8" s="2">
        <v>120.0</v>
      </c>
      <c r="AH8" s="2">
        <v>18.0</v>
      </c>
      <c r="AI8" s="2">
        <v>180.0</v>
      </c>
      <c r="AJ8" s="2">
        <v>60.0</v>
      </c>
      <c r="AK8" s="36">
        <v>220.0</v>
      </c>
      <c r="AL8" s="36">
        <v>330.0</v>
      </c>
      <c r="AM8" s="36">
        <v>275.0</v>
      </c>
      <c r="AN8" s="36">
        <v>88.0</v>
      </c>
      <c r="AO8" s="36">
        <v>330.0</v>
      </c>
      <c r="AP8" s="36">
        <v>9.0</v>
      </c>
      <c r="AQ8" s="36">
        <v>60.0</v>
      </c>
      <c r="AR8" s="36">
        <v>15.0</v>
      </c>
      <c r="AS8" s="36">
        <v>12.0</v>
      </c>
      <c r="AT8" s="36">
        <v>6.0</v>
      </c>
      <c r="AU8" s="36">
        <v>600.0</v>
      </c>
      <c r="AV8" s="36">
        <v>720.0</v>
      </c>
      <c r="AW8" s="36">
        <v>300.0</v>
      </c>
      <c r="AX8" s="36">
        <v>240.0</v>
      </c>
      <c r="AY8" s="36">
        <v>91.0</v>
      </c>
      <c r="AZ8" s="36">
        <v>9.0</v>
      </c>
      <c r="BA8" s="36">
        <v>21.0</v>
      </c>
      <c r="BB8" s="36">
        <v>30.0</v>
      </c>
      <c r="BC8" s="36">
        <v>18.0</v>
      </c>
      <c r="BD8" s="36">
        <v>15.0</v>
      </c>
      <c r="BE8" s="36">
        <v>125.0</v>
      </c>
      <c r="BF8" s="36">
        <v>10.0</v>
      </c>
      <c r="BG8" s="36">
        <v>105.0</v>
      </c>
      <c r="BH8" s="36">
        <v>200.0</v>
      </c>
      <c r="BI8" s="36">
        <v>30.0</v>
      </c>
      <c r="BJ8" s="36">
        <v>0.0</v>
      </c>
      <c r="BK8" s="36">
        <v>0.0</v>
      </c>
      <c r="BL8" s="36">
        <v>0.0</v>
      </c>
      <c r="BM8" s="36">
        <v>0.0</v>
      </c>
      <c r="BN8" s="36">
        <v>0.0</v>
      </c>
      <c r="BO8" s="36">
        <v>0.0</v>
      </c>
      <c r="BP8" s="36">
        <v>0.0</v>
      </c>
      <c r="BQ8" s="36">
        <v>0.0</v>
      </c>
      <c r="BR8" s="36">
        <v>0.0</v>
      </c>
      <c r="BS8" s="36">
        <v>0.0</v>
      </c>
    </row>
    <row r="9">
      <c r="A9" s="38" t="s">
        <v>98</v>
      </c>
      <c r="B9" s="2">
        <v>13.0</v>
      </c>
      <c r="C9" s="2">
        <v>8.0</v>
      </c>
      <c r="D9" s="2">
        <v>12.0</v>
      </c>
      <c r="E9" s="2">
        <v>20.0</v>
      </c>
      <c r="F9" s="2">
        <v>9.0</v>
      </c>
      <c r="G9" s="2">
        <v>36.0</v>
      </c>
      <c r="H9" s="2">
        <v>6.0</v>
      </c>
      <c r="I9" s="2">
        <v>24.0</v>
      </c>
      <c r="J9" s="2">
        <v>30.0</v>
      </c>
      <c r="K9" s="2">
        <v>36.0</v>
      </c>
      <c r="L9" s="2">
        <v>6.0</v>
      </c>
      <c r="M9" s="2">
        <v>5.0</v>
      </c>
      <c r="N9" s="2">
        <v>8.0</v>
      </c>
      <c r="O9" s="2">
        <v>13.0</v>
      </c>
      <c r="P9" s="2">
        <v>20.0</v>
      </c>
      <c r="Q9" s="2">
        <v>70.0</v>
      </c>
      <c r="R9" s="2">
        <v>50.0</v>
      </c>
      <c r="S9" s="2">
        <v>40.0</v>
      </c>
      <c r="T9" s="2">
        <v>30.0</v>
      </c>
      <c r="U9" s="2">
        <v>40.0</v>
      </c>
      <c r="V9" s="2">
        <v>9.0</v>
      </c>
      <c r="W9" s="2">
        <v>140.0</v>
      </c>
      <c r="X9" s="2">
        <v>7.0</v>
      </c>
      <c r="Y9" s="2">
        <v>5.0</v>
      </c>
      <c r="Z9" s="2">
        <v>40.0</v>
      </c>
      <c r="AA9" s="2">
        <v>10.0</v>
      </c>
      <c r="AB9" s="2">
        <v>9.0</v>
      </c>
      <c r="AC9" s="2">
        <v>8.0</v>
      </c>
      <c r="AD9" s="2">
        <v>13.0</v>
      </c>
      <c r="AE9" s="2">
        <v>22.0</v>
      </c>
      <c r="AF9" s="2">
        <v>20.0</v>
      </c>
      <c r="AG9" s="2">
        <v>120.0</v>
      </c>
      <c r="AH9" s="2">
        <v>18.0</v>
      </c>
      <c r="AI9" s="2">
        <v>180.0</v>
      </c>
      <c r="AJ9" s="2">
        <v>60.0</v>
      </c>
      <c r="AK9" s="36">
        <v>220.0</v>
      </c>
      <c r="AL9" s="36">
        <v>330.0</v>
      </c>
      <c r="AM9" s="36">
        <v>275.0</v>
      </c>
      <c r="AN9" s="36">
        <v>88.0</v>
      </c>
      <c r="AO9" s="36">
        <v>330.0</v>
      </c>
      <c r="AP9" s="36">
        <v>0.0</v>
      </c>
      <c r="AQ9" s="36">
        <v>0.0</v>
      </c>
      <c r="AR9" s="36">
        <v>82.0</v>
      </c>
      <c r="AS9" s="36">
        <v>0.0</v>
      </c>
      <c r="AT9" s="36">
        <v>0.0</v>
      </c>
      <c r="AU9" s="36">
        <v>600.0</v>
      </c>
      <c r="AV9" s="36">
        <v>720.0</v>
      </c>
      <c r="AW9" s="36">
        <v>300.0</v>
      </c>
      <c r="AX9" s="36">
        <v>240.0</v>
      </c>
      <c r="AY9" s="36">
        <v>91.0</v>
      </c>
      <c r="AZ9" s="36">
        <v>9.0</v>
      </c>
      <c r="BA9" s="36">
        <v>21.0</v>
      </c>
      <c r="BB9" s="36">
        <v>30.0</v>
      </c>
      <c r="BC9" s="36">
        <v>18.0</v>
      </c>
      <c r="BD9" s="36">
        <v>15.0</v>
      </c>
      <c r="BE9" s="36">
        <v>125.0</v>
      </c>
      <c r="BF9" s="36">
        <v>10.0</v>
      </c>
      <c r="BG9" s="36">
        <v>105.0</v>
      </c>
      <c r="BH9" s="36">
        <v>200.0</v>
      </c>
      <c r="BI9" s="36">
        <v>30.0</v>
      </c>
      <c r="BJ9" s="36">
        <v>40.0</v>
      </c>
      <c r="BK9" s="36">
        <v>41.0</v>
      </c>
      <c r="BL9" s="36">
        <v>46.0</v>
      </c>
      <c r="BM9" s="36">
        <v>30.0</v>
      </c>
      <c r="BN9" s="36">
        <v>20.0</v>
      </c>
      <c r="BO9" s="36">
        <v>0.0</v>
      </c>
      <c r="BP9" s="36">
        <v>0.0</v>
      </c>
      <c r="BQ9" s="36">
        <v>0.0</v>
      </c>
      <c r="BR9" s="36">
        <v>0.0</v>
      </c>
      <c r="BS9" s="36">
        <v>0.0</v>
      </c>
    </row>
    <row r="10">
      <c r="A10" s="39" t="s">
        <v>99</v>
      </c>
      <c r="B10" s="40">
        <v>20.0</v>
      </c>
      <c r="C10" s="40">
        <v>12.0</v>
      </c>
      <c r="D10" s="40">
        <v>18.0</v>
      </c>
      <c r="E10" s="40">
        <v>30.0</v>
      </c>
      <c r="F10" s="40">
        <v>9.0</v>
      </c>
      <c r="G10" s="40">
        <v>60.0</v>
      </c>
      <c r="H10" s="40">
        <v>10.0</v>
      </c>
      <c r="I10" s="40">
        <v>30.0</v>
      </c>
      <c r="J10" s="40">
        <v>50.0</v>
      </c>
      <c r="K10" s="40">
        <v>60.0</v>
      </c>
      <c r="L10" s="40">
        <v>6.0</v>
      </c>
      <c r="M10" s="40">
        <v>5.0</v>
      </c>
      <c r="N10" s="40">
        <v>8.0</v>
      </c>
      <c r="O10" s="40">
        <v>13.0</v>
      </c>
      <c r="P10" s="40">
        <v>20.0</v>
      </c>
      <c r="Q10" s="40">
        <v>70.0</v>
      </c>
      <c r="R10" s="40">
        <v>50.0</v>
      </c>
      <c r="S10" s="40">
        <v>40.0</v>
      </c>
      <c r="T10" s="40">
        <v>30.0</v>
      </c>
      <c r="U10" s="40">
        <v>40.0</v>
      </c>
      <c r="V10" s="40">
        <v>9.0</v>
      </c>
      <c r="W10" s="40">
        <v>140.0</v>
      </c>
      <c r="X10" s="40">
        <v>5.0</v>
      </c>
      <c r="Y10" s="40">
        <v>4.0</v>
      </c>
      <c r="Z10" s="40">
        <v>40.0</v>
      </c>
      <c r="AA10" s="40">
        <v>9.0</v>
      </c>
      <c r="AB10" s="40">
        <v>8.0</v>
      </c>
      <c r="AC10" s="40">
        <v>7.0</v>
      </c>
      <c r="AD10" s="40">
        <v>11.0</v>
      </c>
      <c r="AE10" s="40">
        <v>19.0</v>
      </c>
      <c r="AF10" s="40">
        <v>20.0</v>
      </c>
      <c r="AG10" s="40">
        <v>120.0</v>
      </c>
      <c r="AH10" s="40">
        <v>18.0</v>
      </c>
      <c r="AI10" s="40">
        <v>180.0</v>
      </c>
      <c r="AJ10" s="40">
        <v>60.0</v>
      </c>
      <c r="AK10" s="41">
        <v>140.0</v>
      </c>
      <c r="AL10" s="41">
        <v>210.0</v>
      </c>
      <c r="AM10" s="41">
        <v>175.0</v>
      </c>
      <c r="AN10" s="41">
        <v>56.0</v>
      </c>
      <c r="AO10" s="41">
        <v>210.0</v>
      </c>
      <c r="AP10" s="41">
        <v>9.0</v>
      </c>
      <c r="AQ10" s="41">
        <v>60.0</v>
      </c>
      <c r="AR10" s="41">
        <v>15.0</v>
      </c>
      <c r="AS10" s="41">
        <v>12.0</v>
      </c>
      <c r="AT10" s="41">
        <v>6.0</v>
      </c>
      <c r="AU10" s="41">
        <v>600.0</v>
      </c>
      <c r="AV10" s="41">
        <v>720.0</v>
      </c>
      <c r="AW10" s="41">
        <v>300.0</v>
      </c>
      <c r="AX10" s="41">
        <v>240.0</v>
      </c>
      <c r="AY10" s="41">
        <v>91.0</v>
      </c>
      <c r="AZ10" s="41">
        <v>9.0</v>
      </c>
      <c r="BA10" s="41">
        <v>21.0</v>
      </c>
      <c r="BB10" s="41">
        <v>30.0</v>
      </c>
      <c r="BC10" s="41">
        <v>18.0</v>
      </c>
      <c r="BD10" s="41">
        <v>15.0</v>
      </c>
      <c r="BE10" s="41">
        <v>125.0</v>
      </c>
      <c r="BF10" s="41">
        <v>10.0</v>
      </c>
      <c r="BG10" s="41">
        <v>245.0</v>
      </c>
      <c r="BH10" s="41">
        <v>350.0</v>
      </c>
      <c r="BI10" s="41">
        <v>30.0</v>
      </c>
      <c r="BJ10" s="41">
        <v>40.0</v>
      </c>
      <c r="BK10" s="41">
        <v>41.0</v>
      </c>
      <c r="BL10" s="41">
        <v>46.0</v>
      </c>
      <c r="BM10" s="41">
        <v>30.0</v>
      </c>
      <c r="BN10" s="41">
        <v>20.0</v>
      </c>
      <c r="BO10" s="41">
        <v>0.0</v>
      </c>
      <c r="BP10" s="41">
        <v>0.0</v>
      </c>
      <c r="BQ10" s="41">
        <v>0.0</v>
      </c>
      <c r="BR10" s="41">
        <v>0.0</v>
      </c>
      <c r="BS10" s="41">
        <v>0.0</v>
      </c>
    </row>
    <row r="11">
      <c r="A11" s="37" t="s">
        <v>100</v>
      </c>
      <c r="B11" s="2">
        <v>11.0</v>
      </c>
      <c r="C11" s="2">
        <v>9.0</v>
      </c>
      <c r="D11" s="2">
        <v>10.0</v>
      </c>
      <c r="E11" s="2">
        <v>20.0</v>
      </c>
      <c r="F11" s="2">
        <v>9.0</v>
      </c>
      <c r="G11" s="2">
        <v>57.0</v>
      </c>
      <c r="H11" s="2">
        <v>10.0</v>
      </c>
      <c r="I11" s="2">
        <v>30.0</v>
      </c>
      <c r="J11" s="2">
        <v>40.0</v>
      </c>
      <c r="K11" s="2">
        <v>60.0</v>
      </c>
      <c r="L11" s="2">
        <v>7.0</v>
      </c>
      <c r="M11" s="2">
        <v>5.0</v>
      </c>
      <c r="N11" s="2">
        <v>9.0</v>
      </c>
      <c r="O11" s="2">
        <v>14.0</v>
      </c>
      <c r="P11" s="2">
        <v>14.0</v>
      </c>
      <c r="Q11" s="2">
        <v>63.0</v>
      </c>
      <c r="R11" s="2">
        <v>50.0</v>
      </c>
      <c r="S11" s="2">
        <v>36.0</v>
      </c>
      <c r="T11" s="2">
        <v>27.0</v>
      </c>
      <c r="U11" s="2">
        <v>40.0</v>
      </c>
      <c r="V11" s="2">
        <v>10.0</v>
      </c>
      <c r="W11" s="2">
        <v>140.0</v>
      </c>
      <c r="X11" s="2">
        <v>7.0</v>
      </c>
      <c r="Y11" s="2">
        <v>6.0</v>
      </c>
      <c r="Z11" s="2">
        <v>40.0</v>
      </c>
      <c r="AA11" s="2">
        <v>11.0</v>
      </c>
      <c r="AB11" s="2">
        <v>4.0</v>
      </c>
      <c r="AC11" s="2">
        <v>4.0</v>
      </c>
      <c r="AD11" s="2">
        <v>6.0</v>
      </c>
      <c r="AE11" s="2">
        <v>22.0</v>
      </c>
      <c r="AF11" s="2">
        <v>20.0</v>
      </c>
      <c r="AG11" s="2">
        <v>120.0</v>
      </c>
      <c r="AH11" s="2">
        <v>18.0</v>
      </c>
      <c r="AI11" s="2">
        <v>216.0</v>
      </c>
      <c r="AJ11" s="2">
        <v>75.0</v>
      </c>
      <c r="AK11" s="36">
        <v>220.0</v>
      </c>
      <c r="AL11" s="36">
        <v>330.0</v>
      </c>
      <c r="AM11" s="36">
        <v>275.0</v>
      </c>
      <c r="AN11" s="36">
        <v>88.0</v>
      </c>
      <c r="AO11" s="36">
        <v>120.0</v>
      </c>
      <c r="AP11" s="36">
        <v>9.0</v>
      </c>
      <c r="AQ11" s="36">
        <v>60.0</v>
      </c>
      <c r="AR11" s="36">
        <v>15.0</v>
      </c>
      <c r="AS11" s="36">
        <v>42.0</v>
      </c>
      <c r="AT11" s="36">
        <v>6.0</v>
      </c>
      <c r="AU11" s="36">
        <v>100.0</v>
      </c>
      <c r="AV11" s="36">
        <v>120.0</v>
      </c>
      <c r="AW11" s="36">
        <v>50.0</v>
      </c>
      <c r="AX11" s="36">
        <v>40.0</v>
      </c>
      <c r="AY11" s="36">
        <v>91.0</v>
      </c>
      <c r="AZ11" s="36">
        <v>21.0</v>
      </c>
      <c r="BA11" s="36">
        <v>21.0</v>
      </c>
      <c r="BB11" s="36">
        <v>70.0</v>
      </c>
      <c r="BC11" s="36">
        <v>42.0</v>
      </c>
      <c r="BD11" s="36">
        <v>35.0</v>
      </c>
      <c r="BE11" s="36">
        <v>125.0</v>
      </c>
      <c r="BF11" s="36">
        <v>10.0</v>
      </c>
      <c r="BG11" s="36">
        <v>105.0</v>
      </c>
      <c r="BH11" s="36">
        <v>200.0</v>
      </c>
      <c r="BI11" s="36">
        <v>30.0</v>
      </c>
      <c r="BJ11" s="36">
        <v>40.0</v>
      </c>
      <c r="BK11" s="36">
        <v>0.0</v>
      </c>
      <c r="BL11" s="36">
        <v>0.0</v>
      </c>
      <c r="BM11" s="36">
        <v>0.0</v>
      </c>
      <c r="BN11" s="36">
        <v>20.0</v>
      </c>
      <c r="BO11" s="36">
        <v>5.0</v>
      </c>
      <c r="BP11" s="36">
        <v>0.0</v>
      </c>
      <c r="BQ11" s="36">
        <v>0.0</v>
      </c>
      <c r="BR11" s="36">
        <v>0.0</v>
      </c>
      <c r="BS11" s="36">
        <v>6.0</v>
      </c>
    </row>
    <row r="12">
      <c r="A12" s="37" t="s">
        <v>101</v>
      </c>
      <c r="B12" s="2">
        <v>17.0</v>
      </c>
      <c r="C12" s="2">
        <v>12.0</v>
      </c>
      <c r="D12" s="2">
        <v>15.0</v>
      </c>
      <c r="E12" s="2">
        <v>25.0</v>
      </c>
      <c r="F12" s="2">
        <v>4.0</v>
      </c>
      <c r="G12" s="2">
        <v>60.0</v>
      </c>
      <c r="H12" s="2">
        <v>10.0</v>
      </c>
      <c r="I12" s="2">
        <v>30.0</v>
      </c>
      <c r="J12" s="2">
        <v>50.0</v>
      </c>
      <c r="K12" s="2">
        <v>60.0</v>
      </c>
      <c r="L12" s="2">
        <v>4.0</v>
      </c>
      <c r="M12" s="2">
        <v>4.0</v>
      </c>
      <c r="N12" s="2">
        <v>8.0</v>
      </c>
      <c r="O12" s="2">
        <v>7.0</v>
      </c>
      <c r="P12" s="2">
        <v>25.0</v>
      </c>
      <c r="Q12" s="2">
        <v>77.0</v>
      </c>
      <c r="R12" s="2">
        <v>30.0</v>
      </c>
      <c r="S12" s="2">
        <v>48.0</v>
      </c>
      <c r="T12" s="2">
        <v>18.0</v>
      </c>
      <c r="U12" s="2">
        <v>40.0</v>
      </c>
      <c r="V12" s="2">
        <v>10.0</v>
      </c>
      <c r="W12" s="2">
        <v>140.0</v>
      </c>
      <c r="X12" s="2">
        <v>5.0</v>
      </c>
      <c r="Y12" s="2">
        <v>4.0</v>
      </c>
      <c r="Z12" s="2">
        <v>28.0</v>
      </c>
      <c r="AA12" s="2">
        <v>5.0</v>
      </c>
      <c r="AB12" s="2">
        <v>4.0</v>
      </c>
      <c r="AC12" s="2">
        <v>4.0</v>
      </c>
      <c r="AD12" s="2">
        <v>6.0</v>
      </c>
      <c r="AE12" s="2">
        <v>11.0</v>
      </c>
      <c r="AF12" s="2">
        <v>12.0</v>
      </c>
      <c r="AG12" s="2">
        <v>72.0</v>
      </c>
      <c r="AH12" s="2">
        <v>10.0</v>
      </c>
      <c r="AI12" s="2">
        <v>108.0</v>
      </c>
      <c r="AJ12" s="2">
        <v>66.0</v>
      </c>
      <c r="AK12" s="36">
        <v>20.0</v>
      </c>
      <c r="AL12" s="36">
        <v>30.0</v>
      </c>
      <c r="AM12" s="36">
        <v>25.0</v>
      </c>
      <c r="AN12" s="36">
        <v>8.0</v>
      </c>
      <c r="AO12" s="36">
        <v>420.0</v>
      </c>
      <c r="AP12" s="36">
        <v>9.0</v>
      </c>
      <c r="AQ12" s="36">
        <v>60.0</v>
      </c>
      <c r="AR12" s="36">
        <v>15.0</v>
      </c>
      <c r="AS12" s="36">
        <v>60.0</v>
      </c>
      <c r="AT12" s="36">
        <v>6.0</v>
      </c>
      <c r="AU12" s="36">
        <v>600.0</v>
      </c>
      <c r="AV12" s="36">
        <v>720.0</v>
      </c>
      <c r="AW12" s="36">
        <v>300.0</v>
      </c>
      <c r="AX12" s="36">
        <v>300.0</v>
      </c>
      <c r="AY12" s="36">
        <v>15.0</v>
      </c>
      <c r="AZ12" s="36">
        <v>9.0</v>
      </c>
      <c r="BA12" s="36">
        <v>0.0</v>
      </c>
      <c r="BB12" s="36">
        <v>30.0</v>
      </c>
      <c r="BC12" s="36">
        <v>0.0</v>
      </c>
      <c r="BD12" s="36">
        <v>15.0</v>
      </c>
      <c r="BE12" s="36">
        <v>125.0</v>
      </c>
      <c r="BF12" s="36">
        <v>10.0</v>
      </c>
      <c r="BG12" s="36">
        <v>280.0</v>
      </c>
      <c r="BH12" s="36">
        <v>400.0</v>
      </c>
      <c r="BI12" s="36">
        <v>60.0</v>
      </c>
      <c r="BJ12" s="36">
        <v>0.0</v>
      </c>
      <c r="BK12" s="36">
        <v>0.0</v>
      </c>
      <c r="BL12" s="36">
        <v>0.0</v>
      </c>
      <c r="BM12" s="36">
        <v>0.0</v>
      </c>
      <c r="BN12" s="36">
        <v>0.0</v>
      </c>
      <c r="BO12" s="36">
        <v>0.0</v>
      </c>
      <c r="BP12" s="36">
        <v>0.0</v>
      </c>
      <c r="BQ12" s="36">
        <v>0.0</v>
      </c>
      <c r="BR12" s="36">
        <v>0.0</v>
      </c>
      <c r="BS12" s="36">
        <v>0.0</v>
      </c>
    </row>
    <row r="13">
      <c r="A13" s="35" t="s">
        <v>102</v>
      </c>
      <c r="B13" s="2">
        <v>17.0</v>
      </c>
      <c r="C13" s="2">
        <v>10.0</v>
      </c>
      <c r="D13" s="2">
        <v>15.0</v>
      </c>
      <c r="E13" s="2">
        <v>25.0</v>
      </c>
      <c r="F13" s="2">
        <v>8.0</v>
      </c>
      <c r="G13" s="2">
        <v>60.0</v>
      </c>
      <c r="H13" s="2">
        <v>10.0</v>
      </c>
      <c r="I13" s="2">
        <v>30.0</v>
      </c>
      <c r="J13" s="2">
        <v>50.0</v>
      </c>
      <c r="K13" s="2">
        <v>60.0</v>
      </c>
      <c r="L13" s="2">
        <v>7.0</v>
      </c>
      <c r="M13" s="2">
        <v>6.0</v>
      </c>
      <c r="N13" s="2">
        <v>9.0</v>
      </c>
      <c r="O13" s="2">
        <v>15.0</v>
      </c>
      <c r="P13" s="2">
        <v>24.0</v>
      </c>
      <c r="Q13" s="2">
        <v>84.0</v>
      </c>
      <c r="R13" s="2">
        <v>60.0</v>
      </c>
      <c r="S13" s="2">
        <v>48.0</v>
      </c>
      <c r="T13" s="2">
        <v>36.0</v>
      </c>
      <c r="U13" s="2">
        <v>48.0</v>
      </c>
      <c r="V13" s="2">
        <v>9.0</v>
      </c>
      <c r="W13" s="2">
        <v>140.0</v>
      </c>
      <c r="X13" s="2">
        <v>7.0</v>
      </c>
      <c r="Y13" s="2">
        <v>5.0</v>
      </c>
      <c r="Z13" s="2">
        <v>46.0</v>
      </c>
      <c r="AA13" s="2">
        <v>9.0</v>
      </c>
      <c r="AB13" s="2">
        <v>8.0</v>
      </c>
      <c r="AC13" s="2">
        <v>6.0</v>
      </c>
      <c r="AD13" s="2">
        <v>11.0</v>
      </c>
      <c r="AE13" s="2">
        <v>20.0</v>
      </c>
      <c r="AF13" s="2">
        <v>12.0</v>
      </c>
      <c r="AG13" s="2">
        <v>72.0</v>
      </c>
      <c r="AH13" s="2">
        <v>10.0</v>
      </c>
      <c r="AI13" s="2">
        <v>108.0</v>
      </c>
      <c r="AJ13" s="2">
        <v>36.0</v>
      </c>
      <c r="AK13" s="36">
        <v>160.0</v>
      </c>
      <c r="AL13" s="36">
        <v>240.0</v>
      </c>
      <c r="AM13" s="36">
        <v>200.0</v>
      </c>
      <c r="AN13" s="36">
        <v>64.0</v>
      </c>
      <c r="AO13" s="36">
        <v>240.0</v>
      </c>
      <c r="AP13" s="36">
        <v>45.0</v>
      </c>
      <c r="AQ13" s="36">
        <v>300.0</v>
      </c>
      <c r="AR13" s="36">
        <v>75.0</v>
      </c>
      <c r="AS13" s="36">
        <v>60.0</v>
      </c>
      <c r="AT13" s="36">
        <v>30.0</v>
      </c>
      <c r="AU13" s="36">
        <v>150.0</v>
      </c>
      <c r="AV13" s="36">
        <v>180.0</v>
      </c>
      <c r="AW13" s="36">
        <v>75.0</v>
      </c>
      <c r="AX13" s="36">
        <v>60.0</v>
      </c>
      <c r="AY13" s="36">
        <v>22.0</v>
      </c>
      <c r="AZ13" s="36">
        <v>21.0</v>
      </c>
      <c r="BA13" s="36">
        <v>49.0</v>
      </c>
      <c r="BB13" s="36">
        <v>70.0</v>
      </c>
      <c r="BC13" s="36">
        <v>42.0</v>
      </c>
      <c r="BD13" s="36">
        <v>35.0</v>
      </c>
      <c r="BE13" s="36">
        <v>150.0</v>
      </c>
      <c r="BF13" s="36">
        <v>12.0</v>
      </c>
      <c r="BG13" s="36">
        <v>210.0</v>
      </c>
      <c r="BH13" s="36">
        <v>300.0</v>
      </c>
      <c r="BI13" s="36">
        <v>36.0</v>
      </c>
      <c r="BJ13" s="36">
        <v>80.0</v>
      </c>
      <c r="BK13" s="36">
        <v>82.0</v>
      </c>
      <c r="BL13" s="36">
        <v>460.0</v>
      </c>
      <c r="BM13" s="36">
        <v>60.0</v>
      </c>
      <c r="BN13" s="36">
        <v>40.0</v>
      </c>
      <c r="BO13" s="36">
        <v>0.0</v>
      </c>
      <c r="BP13" s="36">
        <v>0.0</v>
      </c>
      <c r="BQ13" s="36">
        <v>0.0</v>
      </c>
      <c r="BR13" s="36">
        <v>0.0</v>
      </c>
      <c r="BS13" s="36">
        <v>0.0</v>
      </c>
    </row>
    <row r="14">
      <c r="A14" s="35" t="s">
        <v>74</v>
      </c>
      <c r="B14" s="2">
        <v>14.0</v>
      </c>
      <c r="C14" s="2">
        <v>10.0</v>
      </c>
      <c r="D14" s="2">
        <v>12.0</v>
      </c>
      <c r="E14" s="2">
        <v>20.0</v>
      </c>
      <c r="F14" s="2">
        <v>9.0</v>
      </c>
      <c r="G14" s="2">
        <v>60.0</v>
      </c>
      <c r="H14" s="2">
        <v>10.0</v>
      </c>
      <c r="I14" s="2">
        <v>30.0</v>
      </c>
      <c r="J14" s="2">
        <v>50.0</v>
      </c>
      <c r="K14" s="2">
        <v>60.0</v>
      </c>
      <c r="L14" s="2">
        <v>7.0</v>
      </c>
      <c r="M14" s="2">
        <v>4.0</v>
      </c>
      <c r="N14" s="2">
        <v>9.0</v>
      </c>
      <c r="O14" s="2">
        <v>15.0</v>
      </c>
      <c r="P14" s="2">
        <v>18.0</v>
      </c>
      <c r="Q14" s="2">
        <v>56.0</v>
      </c>
      <c r="R14" s="2">
        <v>40.0</v>
      </c>
      <c r="S14" s="2">
        <v>32.0</v>
      </c>
      <c r="T14" s="2">
        <v>24.0</v>
      </c>
      <c r="U14" s="2">
        <v>32.0</v>
      </c>
      <c r="V14" s="2">
        <v>9.0</v>
      </c>
      <c r="W14" s="2">
        <v>161.0</v>
      </c>
      <c r="X14" s="2">
        <v>7.0</v>
      </c>
      <c r="Y14" s="2">
        <v>6.0</v>
      </c>
      <c r="Z14" s="2">
        <v>24.0</v>
      </c>
      <c r="AA14" s="2">
        <v>11.0</v>
      </c>
      <c r="AB14" s="2">
        <v>4.0</v>
      </c>
      <c r="AC14" s="2">
        <v>8.0</v>
      </c>
      <c r="AD14" s="2">
        <v>12.0</v>
      </c>
      <c r="AE14" s="2">
        <v>22.0</v>
      </c>
      <c r="AF14" s="2">
        <v>12.0</v>
      </c>
      <c r="AG14" s="2">
        <v>108.0</v>
      </c>
      <c r="AH14" s="2">
        <v>9.0</v>
      </c>
      <c r="AI14" s="2">
        <v>162.0</v>
      </c>
      <c r="AJ14" s="2">
        <v>60.0</v>
      </c>
      <c r="AK14" s="36">
        <v>200.0</v>
      </c>
      <c r="AL14" s="36">
        <v>180.0</v>
      </c>
      <c r="AM14" s="36">
        <v>250.0</v>
      </c>
      <c r="AN14" s="36">
        <v>80.0</v>
      </c>
      <c r="AO14" s="36">
        <v>180.0</v>
      </c>
      <c r="AP14" s="36">
        <v>45.0</v>
      </c>
      <c r="AQ14" s="36">
        <v>300.0</v>
      </c>
      <c r="AR14" s="36">
        <v>75.0</v>
      </c>
      <c r="AS14" s="36">
        <v>60.0</v>
      </c>
      <c r="AT14" s="36">
        <v>30.0</v>
      </c>
      <c r="AU14" s="36">
        <v>350.0</v>
      </c>
      <c r="AV14" s="36">
        <v>0.0</v>
      </c>
      <c r="AW14" s="36">
        <v>175.0</v>
      </c>
      <c r="AX14" s="36">
        <v>140.0</v>
      </c>
      <c r="AY14" s="36">
        <v>53.0</v>
      </c>
      <c r="AZ14" s="36">
        <v>39.0</v>
      </c>
      <c r="BA14" s="36">
        <v>91.0</v>
      </c>
      <c r="BB14" s="36">
        <v>130.0</v>
      </c>
      <c r="BC14" s="36">
        <v>78.0</v>
      </c>
      <c r="BD14" s="36">
        <v>65.0</v>
      </c>
      <c r="BE14" s="36">
        <v>200.0</v>
      </c>
      <c r="BF14" s="36">
        <v>16.0</v>
      </c>
      <c r="BG14" s="36">
        <v>280.0</v>
      </c>
      <c r="BH14" s="36">
        <v>400.0</v>
      </c>
      <c r="BI14" s="36">
        <v>0.0</v>
      </c>
      <c r="BJ14" s="36">
        <v>360.0</v>
      </c>
      <c r="BK14" s="36">
        <v>0.0</v>
      </c>
      <c r="BL14" s="36">
        <v>276.0</v>
      </c>
      <c r="BM14" s="36">
        <v>240.0</v>
      </c>
      <c r="BN14" s="36">
        <v>120.0</v>
      </c>
      <c r="BO14" s="36">
        <v>0.0</v>
      </c>
      <c r="BP14" s="36">
        <v>16.0</v>
      </c>
      <c r="BQ14" s="36">
        <v>0.0</v>
      </c>
      <c r="BR14" s="36">
        <v>22.0</v>
      </c>
      <c r="BS14" s="36">
        <v>60.0</v>
      </c>
    </row>
    <row r="15">
      <c r="A15" s="35" t="s">
        <v>73</v>
      </c>
      <c r="B15" s="2">
        <v>15.0</v>
      </c>
      <c r="C15" s="2">
        <v>8.0</v>
      </c>
      <c r="D15" s="2">
        <v>12.0</v>
      </c>
      <c r="E15" s="2">
        <v>22.0</v>
      </c>
      <c r="F15" s="2">
        <v>8.0</v>
      </c>
      <c r="G15" s="2">
        <v>60.0</v>
      </c>
      <c r="H15" s="2">
        <v>10.0</v>
      </c>
      <c r="I15" s="2">
        <v>30.0</v>
      </c>
      <c r="J15" s="2">
        <v>50.0</v>
      </c>
      <c r="K15" s="2">
        <v>60.0</v>
      </c>
      <c r="L15" s="2">
        <v>7.0</v>
      </c>
      <c r="M15" s="2">
        <v>6.0</v>
      </c>
      <c r="N15" s="2">
        <v>10.0</v>
      </c>
      <c r="O15" s="2">
        <v>16.0</v>
      </c>
      <c r="P15" s="2">
        <v>20.0</v>
      </c>
      <c r="Q15" s="2">
        <v>59.0</v>
      </c>
      <c r="R15" s="2">
        <v>42.0</v>
      </c>
      <c r="S15" s="2">
        <v>34.0</v>
      </c>
      <c r="T15" s="2">
        <v>25.0</v>
      </c>
      <c r="U15" s="2">
        <v>36.0</v>
      </c>
      <c r="V15" s="2">
        <v>9.0</v>
      </c>
      <c r="W15" s="2">
        <v>154.0</v>
      </c>
      <c r="X15" s="2">
        <v>7.0</v>
      </c>
      <c r="Y15" s="2">
        <v>5.0</v>
      </c>
      <c r="Z15" s="2">
        <v>44.0</v>
      </c>
      <c r="AA15" s="2">
        <v>10.0</v>
      </c>
      <c r="AB15" s="2">
        <v>9.0</v>
      </c>
      <c r="AC15" s="2">
        <v>8.0</v>
      </c>
      <c r="AD15" s="2">
        <v>12.0</v>
      </c>
      <c r="AE15" s="2">
        <v>21.0</v>
      </c>
      <c r="AF15" s="2">
        <v>18.0</v>
      </c>
      <c r="AG15" s="2">
        <v>108.0</v>
      </c>
      <c r="AH15" s="2">
        <v>16.0</v>
      </c>
      <c r="AI15" s="2">
        <v>162.0</v>
      </c>
      <c r="AJ15" s="2">
        <v>60.0</v>
      </c>
      <c r="AK15" s="36">
        <v>160.0</v>
      </c>
      <c r="AL15" s="36">
        <v>240.0</v>
      </c>
      <c r="AM15" s="36">
        <v>200.0</v>
      </c>
      <c r="AN15" s="36">
        <v>64.0</v>
      </c>
      <c r="AO15" s="36">
        <v>180.0</v>
      </c>
      <c r="AP15" s="36">
        <v>13.0</v>
      </c>
      <c r="AQ15" s="36">
        <v>90.0</v>
      </c>
      <c r="AR15" s="36">
        <v>22.0</v>
      </c>
      <c r="AS15" s="36">
        <v>24.0</v>
      </c>
      <c r="AT15" s="36">
        <v>12.0</v>
      </c>
      <c r="AU15" s="36">
        <v>300.0</v>
      </c>
      <c r="AV15" s="36">
        <v>360.0</v>
      </c>
      <c r="AW15" s="36">
        <v>150.0</v>
      </c>
      <c r="AX15" s="36">
        <v>120.0</v>
      </c>
      <c r="AY15" s="36">
        <v>45.0</v>
      </c>
      <c r="AZ15" s="36">
        <v>36.0</v>
      </c>
      <c r="BA15" s="36">
        <v>84.0</v>
      </c>
      <c r="BB15" s="36">
        <v>120.0</v>
      </c>
      <c r="BC15" s="36">
        <v>72.0</v>
      </c>
      <c r="BD15" s="36">
        <v>60.0</v>
      </c>
      <c r="BE15" s="36">
        <v>150.0</v>
      </c>
      <c r="BF15" s="36">
        <v>12.0</v>
      </c>
      <c r="BG15" s="36">
        <v>210.0</v>
      </c>
      <c r="BH15" s="36">
        <v>300.0</v>
      </c>
      <c r="BI15" s="36">
        <v>36.0</v>
      </c>
      <c r="BJ15" s="36">
        <v>40.0</v>
      </c>
      <c r="BK15" s="36">
        <v>41.0</v>
      </c>
      <c r="BL15" s="36">
        <v>46.0</v>
      </c>
      <c r="BM15" s="36">
        <v>30.0</v>
      </c>
      <c r="BN15" s="36">
        <v>20.0</v>
      </c>
      <c r="BO15" s="36">
        <v>50.0</v>
      </c>
      <c r="BP15" s="36">
        <v>20.0</v>
      </c>
      <c r="BQ15" s="36">
        <v>150.0</v>
      </c>
      <c r="BR15" s="36">
        <v>20.0</v>
      </c>
      <c r="BS15" s="36">
        <v>60.0</v>
      </c>
    </row>
    <row r="16">
      <c r="A16" s="35" t="s">
        <v>103</v>
      </c>
      <c r="B16" s="2">
        <v>20.0</v>
      </c>
      <c r="C16" s="2">
        <v>8.0</v>
      </c>
      <c r="D16" s="2">
        <v>18.0</v>
      </c>
      <c r="E16" s="2">
        <v>30.0</v>
      </c>
      <c r="F16" s="2">
        <v>9.0</v>
      </c>
      <c r="G16" s="2">
        <v>72.0</v>
      </c>
      <c r="H16" s="2">
        <v>12.0</v>
      </c>
      <c r="I16" s="2">
        <v>33.0</v>
      </c>
      <c r="J16" s="2">
        <v>60.0</v>
      </c>
      <c r="K16" s="2">
        <v>72.0</v>
      </c>
      <c r="L16" s="2">
        <v>7.0</v>
      </c>
      <c r="M16" s="2">
        <v>6.0</v>
      </c>
      <c r="N16" s="2">
        <v>10.0</v>
      </c>
      <c r="O16" s="2">
        <v>16.0</v>
      </c>
      <c r="P16" s="2">
        <v>18.0</v>
      </c>
      <c r="Q16" s="2">
        <v>70.0</v>
      </c>
      <c r="R16" s="2">
        <v>40.0</v>
      </c>
      <c r="S16" s="2">
        <v>40.0</v>
      </c>
      <c r="T16" s="2">
        <v>30.0</v>
      </c>
      <c r="U16" s="2">
        <v>32.0</v>
      </c>
      <c r="V16" s="2">
        <v>12.0</v>
      </c>
      <c r="W16" s="2">
        <v>168.0</v>
      </c>
      <c r="X16" s="2">
        <v>9.0</v>
      </c>
      <c r="Y16" s="2">
        <v>5.0</v>
      </c>
      <c r="Z16" s="2">
        <v>48.0</v>
      </c>
      <c r="AA16" s="2">
        <v>9.0</v>
      </c>
      <c r="AB16" s="2">
        <v>8.0</v>
      </c>
      <c r="AC16" s="2">
        <v>7.0</v>
      </c>
      <c r="AD16" s="2">
        <v>11.0</v>
      </c>
      <c r="AE16" s="2">
        <v>19.0</v>
      </c>
      <c r="AF16" s="2">
        <v>8.0</v>
      </c>
      <c r="AG16" s="2">
        <v>138.0</v>
      </c>
      <c r="AH16" s="2">
        <v>7.0</v>
      </c>
      <c r="AI16" s="2">
        <v>216.0</v>
      </c>
      <c r="AJ16" s="2">
        <v>72.0</v>
      </c>
      <c r="AK16" s="36">
        <v>160.0</v>
      </c>
      <c r="AL16" s="36">
        <v>360.0</v>
      </c>
      <c r="AM16" s="36">
        <v>200.0</v>
      </c>
      <c r="AN16" s="36">
        <v>64.0</v>
      </c>
      <c r="AO16" s="36">
        <v>240.0</v>
      </c>
      <c r="AP16" s="36">
        <v>27.0</v>
      </c>
      <c r="AQ16" s="36">
        <v>180.0</v>
      </c>
      <c r="AR16" s="36">
        <v>45.0</v>
      </c>
      <c r="AS16" s="36">
        <v>36.0</v>
      </c>
      <c r="AT16" s="36">
        <v>18.0</v>
      </c>
      <c r="AU16" s="36">
        <v>350.0</v>
      </c>
      <c r="AV16" s="36">
        <v>420.0</v>
      </c>
      <c r="AW16" s="36">
        <v>175.0</v>
      </c>
      <c r="AX16" s="36">
        <v>140.0</v>
      </c>
      <c r="AY16" s="36">
        <v>53.0</v>
      </c>
      <c r="AZ16" s="36">
        <v>21.0</v>
      </c>
      <c r="BA16" s="36">
        <v>49.0</v>
      </c>
      <c r="BB16" s="36">
        <v>70.0</v>
      </c>
      <c r="BC16" s="36">
        <v>42.0</v>
      </c>
      <c r="BD16" s="36">
        <v>35.0</v>
      </c>
      <c r="BE16" s="36">
        <v>200.0</v>
      </c>
      <c r="BF16" s="36">
        <v>16.0</v>
      </c>
      <c r="BG16" s="36">
        <v>280.0</v>
      </c>
      <c r="BH16" s="36">
        <v>400.0</v>
      </c>
      <c r="BI16" s="36">
        <v>48.0</v>
      </c>
      <c r="BJ16" s="36">
        <v>320.0</v>
      </c>
      <c r="BK16" s="36">
        <v>328.0</v>
      </c>
      <c r="BL16" s="36">
        <v>368.0</v>
      </c>
      <c r="BM16" s="36">
        <v>240.0</v>
      </c>
      <c r="BN16" s="36">
        <v>160.0</v>
      </c>
      <c r="BO16" s="36">
        <v>0.0</v>
      </c>
      <c r="BP16" s="36">
        <v>8.0</v>
      </c>
      <c r="BQ16" s="36">
        <v>30.0</v>
      </c>
      <c r="BR16" s="36">
        <v>8.0</v>
      </c>
      <c r="BS16" s="36">
        <v>30.0</v>
      </c>
    </row>
    <row r="17">
      <c r="A17" s="35" t="s">
        <v>104</v>
      </c>
      <c r="B17" s="2">
        <v>18.0</v>
      </c>
      <c r="C17" s="2">
        <v>11.0</v>
      </c>
      <c r="D17" s="2">
        <v>16.0</v>
      </c>
      <c r="E17" s="2">
        <v>27.0</v>
      </c>
      <c r="F17" s="2">
        <v>8.0</v>
      </c>
      <c r="G17" s="2">
        <v>72.0</v>
      </c>
      <c r="H17" s="2">
        <v>12.0</v>
      </c>
      <c r="I17" s="2">
        <v>36.0</v>
      </c>
      <c r="J17" s="2">
        <v>60.0</v>
      </c>
      <c r="K17" s="2">
        <v>72.0</v>
      </c>
      <c r="L17" s="2">
        <v>7.0</v>
      </c>
      <c r="M17" s="2">
        <v>5.0</v>
      </c>
      <c r="N17" s="2">
        <v>10.0</v>
      </c>
      <c r="O17" s="2">
        <v>15.0</v>
      </c>
      <c r="P17" s="2">
        <v>23.0</v>
      </c>
      <c r="Q17" s="2">
        <v>87.0</v>
      </c>
      <c r="R17" s="2">
        <v>65.0</v>
      </c>
      <c r="S17" s="2">
        <v>40.0</v>
      </c>
      <c r="T17" s="2">
        <v>30.0</v>
      </c>
      <c r="U17" s="2">
        <v>40.0</v>
      </c>
      <c r="V17" s="2">
        <v>9.0</v>
      </c>
      <c r="W17" s="2">
        <v>140.0</v>
      </c>
      <c r="X17" s="2">
        <v>7.0</v>
      </c>
      <c r="Y17" s="2">
        <v>5.0</v>
      </c>
      <c r="Z17" s="2">
        <v>48.0</v>
      </c>
      <c r="AA17" s="2">
        <v>9.0</v>
      </c>
      <c r="AB17" s="2">
        <v>8.0</v>
      </c>
      <c r="AC17" s="2">
        <v>7.0</v>
      </c>
      <c r="AD17" s="2">
        <v>11.0</v>
      </c>
      <c r="AE17" s="2">
        <v>19.0</v>
      </c>
      <c r="AF17" s="2">
        <v>12.0</v>
      </c>
      <c r="AG17" s="2">
        <v>72.0</v>
      </c>
      <c r="AH17" s="2">
        <v>21.0</v>
      </c>
      <c r="AI17" s="2">
        <v>126.0</v>
      </c>
      <c r="AJ17" s="2">
        <v>36.0</v>
      </c>
      <c r="AK17" s="36">
        <v>140.0</v>
      </c>
      <c r="AL17" s="36">
        <v>210.0</v>
      </c>
      <c r="AM17" s="36">
        <v>175.0</v>
      </c>
      <c r="AN17" s="36">
        <v>56.0</v>
      </c>
      <c r="AO17" s="36">
        <v>210.0</v>
      </c>
      <c r="AP17" s="36">
        <v>27.0</v>
      </c>
      <c r="AQ17" s="36">
        <v>180.0</v>
      </c>
      <c r="AR17" s="36">
        <v>45.0</v>
      </c>
      <c r="AS17" s="36">
        <v>36.0</v>
      </c>
      <c r="AT17" s="36">
        <v>18.0</v>
      </c>
      <c r="AU17" s="36">
        <v>300.0</v>
      </c>
      <c r="AV17" s="36">
        <v>480.0</v>
      </c>
      <c r="AW17" s="36">
        <v>175.0</v>
      </c>
      <c r="AX17" s="36">
        <v>80.0</v>
      </c>
      <c r="AY17" s="36">
        <v>45.0</v>
      </c>
      <c r="AZ17" s="36">
        <v>15.0</v>
      </c>
      <c r="BA17" s="36">
        <v>35.0</v>
      </c>
      <c r="BB17" s="36">
        <v>50.0</v>
      </c>
      <c r="BC17" s="36">
        <v>30.0</v>
      </c>
      <c r="BD17" s="36">
        <v>25.0</v>
      </c>
      <c r="BE17" s="36">
        <v>200.0</v>
      </c>
      <c r="BF17" s="36">
        <v>28.0</v>
      </c>
      <c r="BG17" s="36">
        <v>490.0</v>
      </c>
      <c r="BH17" s="36">
        <v>700.0</v>
      </c>
      <c r="BI17" s="36">
        <v>36.0</v>
      </c>
      <c r="BJ17" s="36">
        <v>280.0</v>
      </c>
      <c r="BK17" s="36">
        <v>287.0</v>
      </c>
      <c r="BL17" s="36">
        <v>322.0</v>
      </c>
      <c r="BM17" s="36">
        <v>210.0</v>
      </c>
      <c r="BN17" s="36">
        <v>140.0</v>
      </c>
      <c r="BO17" s="36">
        <v>10.0</v>
      </c>
      <c r="BP17" s="36">
        <v>16.0</v>
      </c>
      <c r="BQ17" s="36">
        <v>30.0</v>
      </c>
      <c r="BR17" s="36">
        <v>12.0</v>
      </c>
      <c r="BS17" s="36">
        <v>0.0</v>
      </c>
    </row>
    <row r="18">
      <c r="A18" s="37" t="s">
        <v>105</v>
      </c>
      <c r="B18" s="2">
        <v>17.0</v>
      </c>
      <c r="C18" s="2">
        <v>10.0</v>
      </c>
      <c r="D18" s="2">
        <v>15.0</v>
      </c>
      <c r="E18" s="2">
        <v>25.0</v>
      </c>
      <c r="F18" s="2">
        <v>8.0</v>
      </c>
      <c r="G18" s="2">
        <v>60.0</v>
      </c>
      <c r="H18" s="2">
        <v>10.0</v>
      </c>
      <c r="I18" s="2">
        <v>30.0</v>
      </c>
      <c r="J18" s="2">
        <v>35.0</v>
      </c>
      <c r="K18" s="2">
        <v>42.0</v>
      </c>
      <c r="L18" s="2">
        <v>7.0</v>
      </c>
      <c r="M18" s="2">
        <v>5.0</v>
      </c>
      <c r="N18" s="2">
        <v>4.0</v>
      </c>
      <c r="O18" s="2">
        <v>10.0</v>
      </c>
      <c r="P18" s="2">
        <v>20.0</v>
      </c>
      <c r="Q18" s="2">
        <v>70.0</v>
      </c>
      <c r="R18" s="2">
        <v>50.0</v>
      </c>
      <c r="S18" s="2">
        <v>40.0</v>
      </c>
      <c r="T18" s="2">
        <v>30.0</v>
      </c>
      <c r="U18" s="2">
        <v>40.0</v>
      </c>
      <c r="V18" s="2">
        <v>9.0</v>
      </c>
      <c r="W18" s="2">
        <v>140.0</v>
      </c>
      <c r="X18" s="2">
        <v>4.0</v>
      </c>
      <c r="Y18" s="2">
        <v>3.0</v>
      </c>
      <c r="Z18" s="2">
        <v>40.0</v>
      </c>
      <c r="AA18" s="2">
        <v>5.0</v>
      </c>
      <c r="AB18" s="2">
        <v>4.0</v>
      </c>
      <c r="AC18" s="2">
        <v>4.0</v>
      </c>
      <c r="AD18" s="2">
        <v>6.0</v>
      </c>
      <c r="AE18" s="2">
        <v>11.0</v>
      </c>
      <c r="AF18" s="2">
        <v>14.0</v>
      </c>
      <c r="AG18" s="2">
        <v>120.0</v>
      </c>
      <c r="AH18" s="2">
        <v>18.0</v>
      </c>
      <c r="AI18" s="2">
        <v>126.0</v>
      </c>
      <c r="AJ18" s="2">
        <v>60.0</v>
      </c>
      <c r="AK18" s="36">
        <v>20.0</v>
      </c>
      <c r="AL18" s="36">
        <v>30.0</v>
      </c>
      <c r="AM18" s="36">
        <v>25.0</v>
      </c>
      <c r="AN18" s="36">
        <v>8.0</v>
      </c>
      <c r="AO18" s="36">
        <v>30.0</v>
      </c>
      <c r="AP18" s="36">
        <v>9.0</v>
      </c>
      <c r="AQ18" s="36">
        <v>60.0</v>
      </c>
      <c r="AR18" s="36">
        <v>15.0</v>
      </c>
      <c r="AS18" s="36">
        <v>54.0</v>
      </c>
      <c r="AT18" s="36">
        <v>27.0</v>
      </c>
      <c r="AU18" s="36">
        <v>100.0</v>
      </c>
      <c r="AV18" s="36">
        <v>120.0</v>
      </c>
      <c r="AW18" s="36">
        <v>300.0</v>
      </c>
      <c r="AX18" s="36">
        <v>240.0</v>
      </c>
      <c r="AY18" s="36">
        <v>76.0</v>
      </c>
      <c r="AZ18" s="36">
        <v>9.0</v>
      </c>
      <c r="BA18" s="36">
        <v>21.0</v>
      </c>
      <c r="BB18" s="36">
        <v>30.0</v>
      </c>
      <c r="BC18" s="36">
        <v>18.0</v>
      </c>
      <c r="BD18" s="36">
        <v>15.0</v>
      </c>
      <c r="BE18" s="36">
        <v>125.0</v>
      </c>
      <c r="BF18" s="36">
        <v>10.0</v>
      </c>
      <c r="BG18" s="36">
        <v>0.0</v>
      </c>
      <c r="BH18" s="36">
        <v>0.0</v>
      </c>
      <c r="BI18" s="36">
        <v>30.0</v>
      </c>
      <c r="BJ18" s="36">
        <v>0.0</v>
      </c>
      <c r="BK18" s="36">
        <v>0.0</v>
      </c>
      <c r="BL18" s="36">
        <v>0.0</v>
      </c>
      <c r="BM18" s="36">
        <v>0.0</v>
      </c>
      <c r="BN18" s="36">
        <v>0.0</v>
      </c>
      <c r="BO18" s="36">
        <v>40.0</v>
      </c>
      <c r="BP18" s="36">
        <v>0.0</v>
      </c>
      <c r="BQ18" s="36">
        <v>0.0</v>
      </c>
      <c r="BR18" s="36">
        <v>10.0</v>
      </c>
      <c r="BS18" s="36">
        <v>6.0</v>
      </c>
    </row>
    <row r="19">
      <c r="A19" s="37" t="s">
        <v>106</v>
      </c>
      <c r="B19" s="2">
        <v>17.0</v>
      </c>
      <c r="C19" s="2">
        <v>10.0</v>
      </c>
      <c r="D19" s="2">
        <v>15.0</v>
      </c>
      <c r="E19" s="2">
        <v>25.0</v>
      </c>
      <c r="F19" s="2">
        <v>8.0</v>
      </c>
      <c r="G19" s="2">
        <v>60.0</v>
      </c>
      <c r="H19" s="2">
        <v>10.0</v>
      </c>
      <c r="I19" s="2">
        <v>30.0</v>
      </c>
      <c r="J19" s="2">
        <v>50.0</v>
      </c>
      <c r="K19" s="2">
        <v>60.0</v>
      </c>
      <c r="L19" s="2">
        <v>6.0</v>
      </c>
      <c r="M19" s="2">
        <v>3.0</v>
      </c>
      <c r="N19" s="2">
        <v>9.0</v>
      </c>
      <c r="O19" s="2">
        <v>14.0</v>
      </c>
      <c r="P19" s="2">
        <v>24.0</v>
      </c>
      <c r="Q19" s="2">
        <v>70.0</v>
      </c>
      <c r="R19" s="2">
        <v>50.0</v>
      </c>
      <c r="S19" s="2">
        <v>40.0</v>
      </c>
      <c r="T19" s="2">
        <v>30.0</v>
      </c>
      <c r="U19" s="2">
        <v>40.0</v>
      </c>
      <c r="V19" s="2">
        <v>12.0</v>
      </c>
      <c r="W19" s="2">
        <v>168.0</v>
      </c>
      <c r="X19" s="2">
        <v>7.0</v>
      </c>
      <c r="Y19" s="2">
        <v>3.0</v>
      </c>
      <c r="Z19" s="2">
        <v>48.0</v>
      </c>
      <c r="AA19" s="2">
        <v>9.0</v>
      </c>
      <c r="AB19" s="2">
        <v>8.0</v>
      </c>
      <c r="AC19" s="2">
        <v>7.0</v>
      </c>
      <c r="AD19" s="2">
        <v>11.0</v>
      </c>
      <c r="AE19" s="2">
        <v>19.0</v>
      </c>
      <c r="AF19" s="2">
        <v>14.0</v>
      </c>
      <c r="AG19" s="2">
        <v>96.0</v>
      </c>
      <c r="AH19" s="2">
        <v>12.0</v>
      </c>
      <c r="AI19" s="2">
        <v>126.0</v>
      </c>
      <c r="AJ19" s="2">
        <v>30.0</v>
      </c>
      <c r="AK19" s="36">
        <v>20.0</v>
      </c>
      <c r="AL19" s="36">
        <v>30.0</v>
      </c>
      <c r="AM19" s="36">
        <v>25.0</v>
      </c>
      <c r="AN19" s="36">
        <v>8.0</v>
      </c>
      <c r="AO19" s="36">
        <v>30.0</v>
      </c>
      <c r="AP19" s="36">
        <v>9.0</v>
      </c>
      <c r="AQ19" s="36">
        <v>60.0</v>
      </c>
      <c r="AR19" s="36">
        <v>15.0</v>
      </c>
      <c r="AS19" s="36">
        <v>12.0</v>
      </c>
      <c r="AT19" s="36">
        <v>6.0</v>
      </c>
      <c r="AU19" s="36">
        <v>100.0</v>
      </c>
      <c r="AV19" s="36">
        <v>0.0</v>
      </c>
      <c r="AW19" s="36">
        <v>50.0</v>
      </c>
      <c r="AX19" s="36">
        <v>40.0</v>
      </c>
      <c r="AY19" s="36">
        <v>15.0</v>
      </c>
      <c r="AZ19" s="36">
        <v>9.0</v>
      </c>
      <c r="BA19" s="36">
        <v>21.0</v>
      </c>
      <c r="BB19" s="36">
        <v>30.0</v>
      </c>
      <c r="BC19" s="36">
        <v>18.0</v>
      </c>
      <c r="BD19" s="36">
        <v>15.0</v>
      </c>
      <c r="BE19" s="36">
        <v>125.0</v>
      </c>
      <c r="BF19" s="36">
        <v>10.0</v>
      </c>
      <c r="BG19" s="36">
        <v>105.0</v>
      </c>
      <c r="BH19" s="36">
        <v>0.0</v>
      </c>
      <c r="BI19" s="36">
        <v>30.0</v>
      </c>
      <c r="BJ19" s="36">
        <v>40.0</v>
      </c>
      <c r="BK19" s="36">
        <v>41.0</v>
      </c>
      <c r="BL19" s="36">
        <v>46.0</v>
      </c>
      <c r="BM19" s="36">
        <v>30.0</v>
      </c>
      <c r="BN19" s="36">
        <v>20.0</v>
      </c>
      <c r="BO19" s="36">
        <v>50.0</v>
      </c>
      <c r="BP19" s="36">
        <v>30.0</v>
      </c>
      <c r="BQ19" s="36">
        <v>375.0</v>
      </c>
      <c r="BR19" s="36">
        <v>28.0</v>
      </c>
      <c r="BS19" s="36">
        <v>120.0</v>
      </c>
    </row>
    <row r="20">
      <c r="A20" s="37" t="s">
        <v>107</v>
      </c>
      <c r="B20" s="2">
        <v>17.0</v>
      </c>
      <c r="C20" s="2">
        <v>10.0</v>
      </c>
      <c r="D20" s="2">
        <v>15.0</v>
      </c>
      <c r="E20" s="2">
        <v>25.0</v>
      </c>
      <c r="F20" s="2">
        <v>8.0</v>
      </c>
      <c r="G20" s="2">
        <v>60.0</v>
      </c>
      <c r="H20" s="2">
        <v>11.0</v>
      </c>
      <c r="I20" s="2">
        <v>30.0</v>
      </c>
      <c r="J20" s="2">
        <v>50.0</v>
      </c>
      <c r="K20" s="2">
        <v>60.0</v>
      </c>
      <c r="L20" s="2">
        <v>7.0</v>
      </c>
      <c r="M20" s="2">
        <v>3.0</v>
      </c>
      <c r="N20" s="2">
        <v>9.0</v>
      </c>
      <c r="O20" s="2">
        <v>14.0</v>
      </c>
      <c r="P20" s="2">
        <v>21.0</v>
      </c>
      <c r="Q20" s="2">
        <v>77.0</v>
      </c>
      <c r="R20" s="2">
        <v>60.0</v>
      </c>
      <c r="S20" s="2">
        <v>50.0</v>
      </c>
      <c r="T20" s="2">
        <v>39.0</v>
      </c>
      <c r="U20" s="2">
        <v>40.0</v>
      </c>
      <c r="V20" s="2">
        <v>11.0</v>
      </c>
      <c r="W20" s="2">
        <v>84.0</v>
      </c>
      <c r="X20" s="2">
        <v>4.0</v>
      </c>
      <c r="Y20" s="2">
        <v>3.0</v>
      </c>
      <c r="Z20" s="2">
        <v>48.0</v>
      </c>
      <c r="AA20" s="2">
        <v>5.0</v>
      </c>
      <c r="AB20" s="2">
        <v>4.0</v>
      </c>
      <c r="AC20" s="2">
        <v>3.0</v>
      </c>
      <c r="AD20" s="2">
        <v>6.0</v>
      </c>
      <c r="AE20" s="2">
        <v>11.0</v>
      </c>
      <c r="AF20" s="2">
        <v>16.0</v>
      </c>
      <c r="AG20" s="2">
        <v>120.0</v>
      </c>
      <c r="AH20" s="2">
        <v>21.0</v>
      </c>
      <c r="AI20" s="2">
        <v>180.0</v>
      </c>
      <c r="AJ20" s="2">
        <v>72.0</v>
      </c>
      <c r="AK20" s="36">
        <v>20.0</v>
      </c>
      <c r="AL20" s="36">
        <v>30.0</v>
      </c>
      <c r="AM20" s="36">
        <v>25.0</v>
      </c>
      <c r="AN20" s="36">
        <v>8.0</v>
      </c>
      <c r="AO20" s="36">
        <v>30.0</v>
      </c>
      <c r="AP20" s="36">
        <v>9.0</v>
      </c>
      <c r="AQ20" s="36">
        <v>60.0</v>
      </c>
      <c r="AR20" s="36">
        <v>15.0</v>
      </c>
      <c r="AS20" s="36">
        <v>12.0</v>
      </c>
      <c r="AT20" s="36">
        <v>6.0</v>
      </c>
      <c r="AU20" s="36">
        <v>100.0</v>
      </c>
      <c r="AV20" s="36">
        <v>0.0</v>
      </c>
      <c r="AW20" s="36">
        <v>50.0</v>
      </c>
      <c r="AX20" s="36">
        <v>40.0</v>
      </c>
      <c r="AY20" s="36">
        <v>15.0</v>
      </c>
      <c r="AZ20" s="36">
        <v>9.0</v>
      </c>
      <c r="BA20" s="36">
        <v>21.0</v>
      </c>
      <c r="BB20" s="36">
        <v>30.0</v>
      </c>
      <c r="BC20" s="36">
        <v>18.0</v>
      </c>
      <c r="BD20" s="36">
        <v>15.0</v>
      </c>
      <c r="BE20" s="36">
        <v>125.0</v>
      </c>
      <c r="BF20" s="36">
        <v>0.0</v>
      </c>
      <c r="BG20" s="36">
        <v>0.0</v>
      </c>
      <c r="BH20" s="36">
        <v>0.0</v>
      </c>
      <c r="BI20" s="36">
        <v>30.0</v>
      </c>
      <c r="BJ20" s="36">
        <v>0.0</v>
      </c>
      <c r="BK20" s="36">
        <v>0.0</v>
      </c>
      <c r="BL20" s="36">
        <v>460.0</v>
      </c>
      <c r="BM20" s="36">
        <v>0.0</v>
      </c>
      <c r="BN20" s="36">
        <v>0.0</v>
      </c>
      <c r="BO20" s="36">
        <v>40.0</v>
      </c>
      <c r="BP20" s="36">
        <v>0.0</v>
      </c>
      <c r="BQ20" s="36">
        <v>15.0</v>
      </c>
      <c r="BR20" s="36">
        <v>0.0</v>
      </c>
      <c r="BS20" s="36">
        <v>6.0</v>
      </c>
    </row>
    <row r="21">
      <c r="A21" s="37" t="s">
        <v>108</v>
      </c>
      <c r="B21" s="2">
        <v>17.0</v>
      </c>
      <c r="C21" s="2">
        <v>11.0</v>
      </c>
      <c r="D21" s="2">
        <v>15.0</v>
      </c>
      <c r="E21" s="2">
        <v>25.0</v>
      </c>
      <c r="F21" s="2">
        <v>8.0</v>
      </c>
      <c r="G21" s="2">
        <v>66.0</v>
      </c>
      <c r="H21" s="2">
        <v>11.0</v>
      </c>
      <c r="I21" s="2">
        <v>33.0</v>
      </c>
      <c r="J21" s="2">
        <v>55.0</v>
      </c>
      <c r="K21" s="2">
        <v>66.0</v>
      </c>
      <c r="L21" s="2">
        <v>7.0</v>
      </c>
      <c r="M21" s="2">
        <v>3.0</v>
      </c>
      <c r="N21" s="2">
        <v>9.0</v>
      </c>
      <c r="O21" s="2">
        <v>15.0</v>
      </c>
      <c r="P21" s="2">
        <v>22.0</v>
      </c>
      <c r="Q21" s="2">
        <v>77.0</v>
      </c>
      <c r="R21" s="2">
        <v>65.0</v>
      </c>
      <c r="S21" s="2">
        <v>48.0</v>
      </c>
      <c r="T21" s="2">
        <v>36.0</v>
      </c>
      <c r="U21" s="2">
        <v>46.0</v>
      </c>
      <c r="V21" s="2">
        <v>10.0</v>
      </c>
      <c r="W21" s="2">
        <v>84.0</v>
      </c>
      <c r="X21" s="2">
        <v>4.0</v>
      </c>
      <c r="Y21" s="2">
        <v>3.0</v>
      </c>
      <c r="Z21" s="2">
        <v>46.0</v>
      </c>
      <c r="AA21" s="2">
        <v>5.0</v>
      </c>
      <c r="AB21" s="2">
        <v>4.0</v>
      </c>
      <c r="AC21" s="2">
        <v>4.0</v>
      </c>
      <c r="AD21" s="2">
        <v>8.0</v>
      </c>
      <c r="AE21" s="2">
        <v>11.0</v>
      </c>
      <c r="AF21" s="2">
        <v>14.0</v>
      </c>
      <c r="AG21" s="2">
        <v>84.0</v>
      </c>
      <c r="AH21" s="2">
        <v>12.0</v>
      </c>
      <c r="AI21" s="2">
        <v>126.0</v>
      </c>
      <c r="AJ21" s="2">
        <v>66.0</v>
      </c>
      <c r="AK21" s="36">
        <v>220.0</v>
      </c>
      <c r="AL21" s="36">
        <v>240.0</v>
      </c>
      <c r="AM21" s="36">
        <v>275.0</v>
      </c>
      <c r="AN21" s="36">
        <v>88.0</v>
      </c>
      <c r="AO21" s="36">
        <v>30.0</v>
      </c>
      <c r="AP21" s="36">
        <v>9.0</v>
      </c>
      <c r="AQ21" s="36">
        <v>60.0</v>
      </c>
      <c r="AR21" s="36">
        <v>15.0</v>
      </c>
      <c r="AS21" s="36">
        <v>12.0</v>
      </c>
      <c r="AT21" s="36">
        <v>6.0</v>
      </c>
      <c r="AU21" s="36">
        <v>250.0</v>
      </c>
      <c r="AV21" s="36">
        <v>0.0</v>
      </c>
      <c r="AW21" s="36">
        <v>50.0</v>
      </c>
      <c r="AX21" s="36">
        <v>40.0</v>
      </c>
      <c r="AY21" s="36">
        <v>15.0</v>
      </c>
      <c r="AZ21" s="36">
        <v>9.0</v>
      </c>
      <c r="BA21" s="36">
        <v>21.0</v>
      </c>
      <c r="BB21" s="36">
        <v>30.0</v>
      </c>
      <c r="BC21" s="36">
        <v>18.0</v>
      </c>
      <c r="BD21" s="36">
        <v>15.0</v>
      </c>
      <c r="BE21" s="36">
        <v>125.0</v>
      </c>
      <c r="BF21" s="36">
        <v>0.0</v>
      </c>
      <c r="BG21" s="36">
        <v>0.0</v>
      </c>
      <c r="BH21" s="36">
        <v>0.0</v>
      </c>
      <c r="BI21" s="36">
        <v>30.0</v>
      </c>
      <c r="BJ21" s="36">
        <v>0.0</v>
      </c>
      <c r="BK21" s="36">
        <v>410.0</v>
      </c>
      <c r="BL21" s="36">
        <v>460.0</v>
      </c>
      <c r="BM21" s="36">
        <v>120.0</v>
      </c>
      <c r="BN21" s="36">
        <v>0.0</v>
      </c>
      <c r="BO21" s="36">
        <v>0.0</v>
      </c>
      <c r="BP21" s="36">
        <v>0.0</v>
      </c>
      <c r="BQ21" s="36">
        <v>0.0</v>
      </c>
      <c r="BR21" s="36">
        <v>0.0</v>
      </c>
      <c r="BS21" s="36">
        <v>6.0</v>
      </c>
    </row>
    <row r="22">
      <c r="A22" s="37" t="s">
        <v>109</v>
      </c>
      <c r="B22" s="2">
        <v>17.0</v>
      </c>
      <c r="C22" s="2">
        <v>10.0</v>
      </c>
      <c r="D22" s="2">
        <v>15.0</v>
      </c>
      <c r="E22" s="2">
        <v>25.0</v>
      </c>
      <c r="F22" s="2">
        <v>8.0</v>
      </c>
      <c r="G22" s="2">
        <v>60.0</v>
      </c>
      <c r="H22" s="2">
        <v>10.0</v>
      </c>
      <c r="I22" s="2">
        <v>30.0</v>
      </c>
      <c r="J22" s="2">
        <v>50.0</v>
      </c>
      <c r="K22" s="2">
        <v>60.0</v>
      </c>
      <c r="L22" s="2">
        <v>7.0</v>
      </c>
      <c r="M22" s="2">
        <v>5.0</v>
      </c>
      <c r="N22" s="2">
        <v>9.0</v>
      </c>
      <c r="O22" s="2">
        <v>14.0</v>
      </c>
      <c r="P22" s="2">
        <v>23.0</v>
      </c>
      <c r="Q22" s="2">
        <v>80.0</v>
      </c>
      <c r="R22" s="2">
        <v>60.0</v>
      </c>
      <c r="S22" s="2">
        <v>46.0</v>
      </c>
      <c r="T22" s="2">
        <v>36.0</v>
      </c>
      <c r="U22" s="2">
        <v>44.0</v>
      </c>
      <c r="V22" s="2">
        <v>10.0</v>
      </c>
      <c r="W22" s="2">
        <v>133.0</v>
      </c>
      <c r="X22" s="2">
        <v>7.0</v>
      </c>
      <c r="Y22" s="2">
        <v>5.0</v>
      </c>
      <c r="Z22" s="2">
        <v>44.0</v>
      </c>
      <c r="AA22" s="2">
        <v>6.0</v>
      </c>
      <c r="AB22" s="2">
        <v>4.0</v>
      </c>
      <c r="AC22" s="2">
        <v>6.0</v>
      </c>
      <c r="AD22" s="2">
        <v>6.0</v>
      </c>
      <c r="AE22" s="2">
        <v>11.0</v>
      </c>
      <c r="AF22" s="2">
        <v>12.0</v>
      </c>
      <c r="AG22" s="2">
        <v>120.0</v>
      </c>
      <c r="AH22" s="2">
        <v>18.0</v>
      </c>
      <c r="AI22" s="2">
        <v>108.0</v>
      </c>
      <c r="AJ22" s="2">
        <v>72.0</v>
      </c>
      <c r="AK22" s="36">
        <v>220.0</v>
      </c>
      <c r="AL22" s="36">
        <v>330.0</v>
      </c>
      <c r="AM22" s="36">
        <v>275.0</v>
      </c>
      <c r="AN22" s="36">
        <v>88.0</v>
      </c>
      <c r="AO22" s="36">
        <v>330.0</v>
      </c>
      <c r="AP22" s="36">
        <v>9.0</v>
      </c>
      <c r="AQ22" s="36">
        <v>60.0</v>
      </c>
      <c r="AR22" s="36">
        <v>15.0</v>
      </c>
      <c r="AS22" s="36">
        <v>12.0</v>
      </c>
      <c r="AT22" s="36">
        <v>6.0</v>
      </c>
      <c r="AU22" s="36">
        <v>600.0</v>
      </c>
      <c r="AV22" s="36">
        <v>720.0</v>
      </c>
      <c r="AW22" s="36">
        <v>300.0</v>
      </c>
      <c r="AX22" s="36">
        <v>240.0</v>
      </c>
      <c r="AY22" s="36">
        <v>91.0</v>
      </c>
      <c r="AZ22" s="36">
        <v>9.0</v>
      </c>
      <c r="BA22" s="36">
        <v>21.0</v>
      </c>
      <c r="BB22" s="36">
        <v>30.0</v>
      </c>
      <c r="BC22" s="36">
        <v>18.0</v>
      </c>
      <c r="BD22" s="36">
        <v>15.0</v>
      </c>
      <c r="BE22" s="36">
        <v>125.0</v>
      </c>
      <c r="BF22" s="36">
        <v>10.0</v>
      </c>
      <c r="BG22" s="36">
        <v>105.0</v>
      </c>
      <c r="BH22" s="36">
        <v>200.0</v>
      </c>
      <c r="BI22" s="36">
        <v>30.0</v>
      </c>
      <c r="BJ22" s="36">
        <v>520.0</v>
      </c>
      <c r="BK22" s="36">
        <v>0.0</v>
      </c>
      <c r="BL22" s="36">
        <v>230.0</v>
      </c>
      <c r="BM22" s="36">
        <v>0.0</v>
      </c>
      <c r="BN22" s="36">
        <v>0.0</v>
      </c>
      <c r="BO22" s="36">
        <v>0.0</v>
      </c>
      <c r="BP22" s="36">
        <v>0.0</v>
      </c>
      <c r="BQ22" s="36">
        <v>0.0</v>
      </c>
      <c r="BR22" s="36">
        <v>0.0</v>
      </c>
      <c r="BS22" s="36">
        <v>6.0</v>
      </c>
    </row>
    <row r="23">
      <c r="A23" s="42" t="s">
        <v>92</v>
      </c>
      <c r="B23" s="2">
        <v>18.0</v>
      </c>
      <c r="C23" s="2">
        <v>11.0</v>
      </c>
      <c r="D23" s="2">
        <v>16.0</v>
      </c>
      <c r="E23" s="2">
        <v>27.0</v>
      </c>
      <c r="F23" s="2">
        <v>8.0</v>
      </c>
      <c r="G23" s="2">
        <v>60.0</v>
      </c>
      <c r="H23" s="2">
        <v>10.0</v>
      </c>
      <c r="I23" s="2">
        <v>30.0</v>
      </c>
      <c r="J23" s="2">
        <v>50.0</v>
      </c>
      <c r="K23" s="2">
        <v>60.0</v>
      </c>
      <c r="L23" s="2">
        <v>6.0</v>
      </c>
      <c r="M23" s="2">
        <v>4.0</v>
      </c>
      <c r="N23" s="2">
        <v>8.0</v>
      </c>
      <c r="O23" s="2">
        <v>14.0</v>
      </c>
      <c r="P23" s="2">
        <v>18.0</v>
      </c>
      <c r="Q23" s="2">
        <v>70.0</v>
      </c>
      <c r="R23" s="2">
        <v>50.0</v>
      </c>
      <c r="S23" s="2">
        <v>40.0</v>
      </c>
      <c r="T23" s="2">
        <v>30.0</v>
      </c>
      <c r="U23" s="2">
        <v>36.0</v>
      </c>
      <c r="V23" s="2">
        <v>9.0</v>
      </c>
      <c r="W23" s="2">
        <v>154.0</v>
      </c>
      <c r="X23" s="2">
        <v>7.0</v>
      </c>
      <c r="Y23" s="2">
        <v>5.0</v>
      </c>
      <c r="Z23" s="2">
        <v>44.0</v>
      </c>
      <c r="AA23" s="2">
        <v>8.0</v>
      </c>
      <c r="AB23" s="2">
        <v>7.0</v>
      </c>
      <c r="AC23" s="2">
        <v>7.0</v>
      </c>
      <c r="AD23" s="2">
        <v>12.0</v>
      </c>
      <c r="AE23" s="2">
        <v>19.0</v>
      </c>
      <c r="AF23" s="2">
        <v>18.0</v>
      </c>
      <c r="AG23" s="2">
        <v>120.0</v>
      </c>
      <c r="AH23" s="2">
        <v>14.0</v>
      </c>
      <c r="AI23" s="2">
        <v>180.0</v>
      </c>
      <c r="AJ23" s="2">
        <v>60.0</v>
      </c>
      <c r="AK23" s="36">
        <v>220.0</v>
      </c>
      <c r="AL23" s="36">
        <v>330.0</v>
      </c>
      <c r="AM23" s="36">
        <v>275.0</v>
      </c>
      <c r="AN23" s="36">
        <v>88.0</v>
      </c>
      <c r="AO23" s="36">
        <v>330.0</v>
      </c>
      <c r="AP23" s="36">
        <v>9.0</v>
      </c>
      <c r="AQ23" s="36">
        <v>60.0</v>
      </c>
      <c r="AR23" s="36">
        <v>15.0</v>
      </c>
      <c r="AS23" s="36">
        <v>12.0</v>
      </c>
      <c r="AT23" s="36">
        <v>6.0</v>
      </c>
      <c r="AU23" s="36">
        <v>600.0</v>
      </c>
      <c r="AV23" s="36">
        <v>720.0</v>
      </c>
      <c r="AW23" s="36">
        <v>300.0</v>
      </c>
      <c r="AX23" s="36">
        <v>240.0</v>
      </c>
      <c r="AY23" s="36">
        <v>91.0</v>
      </c>
      <c r="AZ23" s="36">
        <v>9.0</v>
      </c>
      <c r="BA23" s="36">
        <v>21.0</v>
      </c>
      <c r="BB23" s="36">
        <v>30.0</v>
      </c>
      <c r="BC23" s="36">
        <v>18.0</v>
      </c>
      <c r="BD23" s="36">
        <v>15.0</v>
      </c>
      <c r="BE23" s="36">
        <v>125.0</v>
      </c>
      <c r="BF23" s="36">
        <v>10.0</v>
      </c>
      <c r="BG23" s="36">
        <v>105.0</v>
      </c>
      <c r="BH23" s="36">
        <v>200.0</v>
      </c>
      <c r="BI23" s="36">
        <v>30.0</v>
      </c>
      <c r="BJ23" s="36">
        <v>40.0</v>
      </c>
      <c r="BK23" s="36">
        <v>41.0</v>
      </c>
      <c r="BL23" s="36">
        <v>46.0</v>
      </c>
      <c r="BM23" s="36">
        <v>30.0</v>
      </c>
      <c r="BN23" s="36">
        <v>20.0</v>
      </c>
      <c r="BO23" s="36">
        <v>40.0</v>
      </c>
      <c r="BP23" s="36">
        <v>0.0</v>
      </c>
      <c r="BQ23" s="36">
        <v>15.0</v>
      </c>
      <c r="BR23" s="36">
        <v>0.0</v>
      </c>
      <c r="BS23" s="36">
        <v>36.0</v>
      </c>
    </row>
    <row r="24">
      <c r="A24" s="42" t="s">
        <v>110</v>
      </c>
      <c r="B24" s="2">
        <v>18.0</v>
      </c>
      <c r="C24" s="2">
        <v>11.0</v>
      </c>
      <c r="D24" s="2">
        <v>16.0</v>
      </c>
      <c r="E24" s="2">
        <v>27.0</v>
      </c>
      <c r="F24" s="2">
        <v>7.0</v>
      </c>
      <c r="G24" s="2">
        <v>60.0</v>
      </c>
      <c r="H24" s="2">
        <v>10.0</v>
      </c>
      <c r="I24" s="2">
        <v>36.0</v>
      </c>
      <c r="J24" s="2">
        <v>50.0</v>
      </c>
      <c r="K24" s="2">
        <v>60.0</v>
      </c>
      <c r="L24" s="2">
        <v>6.0</v>
      </c>
      <c r="M24" s="2">
        <v>4.0</v>
      </c>
      <c r="N24" s="2">
        <v>8.0</v>
      </c>
      <c r="O24" s="2">
        <v>14.0</v>
      </c>
      <c r="P24" s="2">
        <v>16.0</v>
      </c>
      <c r="Q24" s="2">
        <v>70.0</v>
      </c>
      <c r="R24" s="2">
        <v>40.0</v>
      </c>
      <c r="S24" s="2">
        <v>40.0</v>
      </c>
      <c r="T24" s="2">
        <v>30.0</v>
      </c>
      <c r="U24" s="2">
        <v>40.0</v>
      </c>
      <c r="V24" s="2">
        <v>9.0</v>
      </c>
      <c r="W24" s="2">
        <v>168.0</v>
      </c>
      <c r="X24" s="2">
        <v>9.0</v>
      </c>
      <c r="Y24" s="2">
        <v>4.0</v>
      </c>
      <c r="Z24" s="2">
        <v>40.0</v>
      </c>
      <c r="AA24" s="2">
        <v>9.0</v>
      </c>
      <c r="AB24" s="2">
        <v>8.0</v>
      </c>
      <c r="AC24" s="2">
        <v>7.0</v>
      </c>
      <c r="AD24" s="2">
        <v>11.0</v>
      </c>
      <c r="AE24" s="2">
        <v>19.0</v>
      </c>
      <c r="AF24" s="2">
        <v>14.0</v>
      </c>
      <c r="AG24" s="2">
        <v>120.0</v>
      </c>
      <c r="AH24" s="2">
        <v>21.0</v>
      </c>
      <c r="AI24" s="2">
        <v>180.0</v>
      </c>
      <c r="AJ24" s="2">
        <v>54.0</v>
      </c>
      <c r="AK24" s="36">
        <v>200.0</v>
      </c>
      <c r="AL24" s="36">
        <v>300.0</v>
      </c>
      <c r="AM24" s="36">
        <v>250.0</v>
      </c>
      <c r="AN24" s="36">
        <v>80.0</v>
      </c>
      <c r="AO24" s="36">
        <v>300.0</v>
      </c>
      <c r="AP24" s="36">
        <v>9.0</v>
      </c>
      <c r="AQ24" s="36">
        <v>60.0</v>
      </c>
      <c r="AR24" s="36">
        <v>15.0</v>
      </c>
      <c r="AS24" s="36">
        <v>12.0</v>
      </c>
      <c r="AT24" s="36">
        <v>6.0</v>
      </c>
      <c r="AU24" s="36">
        <v>400.0</v>
      </c>
      <c r="AV24" s="36">
        <v>720.0</v>
      </c>
      <c r="AW24" s="36">
        <v>200.0</v>
      </c>
      <c r="AX24" s="36">
        <v>160.0</v>
      </c>
      <c r="AY24" s="36">
        <v>91.0</v>
      </c>
      <c r="AZ24" s="36">
        <v>9.0</v>
      </c>
      <c r="BA24" s="36">
        <v>21.0</v>
      </c>
      <c r="BB24" s="36">
        <v>30.0</v>
      </c>
      <c r="BC24" s="36">
        <v>18.0</v>
      </c>
      <c r="BD24" s="36">
        <v>15.0</v>
      </c>
      <c r="BE24" s="36">
        <v>125.0</v>
      </c>
      <c r="BF24" s="36">
        <v>10.0</v>
      </c>
      <c r="BG24" s="36">
        <v>105.0</v>
      </c>
      <c r="BH24" s="36">
        <v>200.0</v>
      </c>
      <c r="BI24" s="36">
        <v>30.0</v>
      </c>
      <c r="BJ24" s="36">
        <v>40.0</v>
      </c>
      <c r="BK24" s="36">
        <v>41.0</v>
      </c>
      <c r="BL24" s="36">
        <v>46.0</v>
      </c>
      <c r="BM24" s="36">
        <v>30.0</v>
      </c>
      <c r="BN24" s="36">
        <v>20.0</v>
      </c>
      <c r="BO24" s="36">
        <v>5.0</v>
      </c>
      <c r="BP24" s="36">
        <v>0.0</v>
      </c>
      <c r="BQ24" s="36">
        <v>75.0</v>
      </c>
      <c r="BR24" s="36">
        <v>0.0</v>
      </c>
      <c r="BS24" s="36">
        <v>6.0</v>
      </c>
    </row>
    <row r="25">
      <c r="A25" s="37" t="s">
        <v>111</v>
      </c>
      <c r="B25" s="2">
        <v>17.0</v>
      </c>
      <c r="C25" s="2">
        <v>11.0</v>
      </c>
      <c r="D25" s="2">
        <v>16.0</v>
      </c>
      <c r="E25" s="2">
        <v>25.0</v>
      </c>
      <c r="F25" s="2">
        <v>6.0</v>
      </c>
      <c r="G25" s="2">
        <v>60.0</v>
      </c>
      <c r="H25" s="2">
        <v>10.0</v>
      </c>
      <c r="I25" s="2">
        <v>30.0</v>
      </c>
      <c r="J25" s="2">
        <v>50.0</v>
      </c>
      <c r="K25" s="2">
        <v>60.0</v>
      </c>
      <c r="L25" s="2">
        <v>3.0</v>
      </c>
      <c r="M25" s="2">
        <v>4.0</v>
      </c>
      <c r="N25" s="2">
        <v>7.0</v>
      </c>
      <c r="O25" s="2">
        <v>9.0</v>
      </c>
      <c r="P25" s="2">
        <v>23.0</v>
      </c>
      <c r="Q25" s="2">
        <v>80.0</v>
      </c>
      <c r="R25" s="2">
        <v>30.0</v>
      </c>
      <c r="S25" s="2">
        <v>46.0</v>
      </c>
      <c r="T25" s="2">
        <v>18.0</v>
      </c>
      <c r="U25" s="2">
        <v>44.0</v>
      </c>
      <c r="V25" s="2">
        <v>10.0</v>
      </c>
      <c r="W25" s="2">
        <v>140.0</v>
      </c>
      <c r="X25" s="2">
        <v>4.0</v>
      </c>
      <c r="Y25" s="2">
        <v>3.0</v>
      </c>
      <c r="Z25" s="2">
        <v>24.0</v>
      </c>
      <c r="AA25" s="2">
        <v>9.0</v>
      </c>
      <c r="AB25" s="2">
        <v>8.0</v>
      </c>
      <c r="AC25" s="2">
        <v>7.0</v>
      </c>
      <c r="AD25" s="2">
        <v>11.0</v>
      </c>
      <c r="AE25" s="2">
        <v>19.0</v>
      </c>
      <c r="AF25" s="2">
        <v>8.0</v>
      </c>
      <c r="AG25" s="2">
        <v>48.0</v>
      </c>
      <c r="AH25" s="2">
        <v>7.0</v>
      </c>
      <c r="AI25" s="2">
        <v>72.0</v>
      </c>
      <c r="AJ25" s="2">
        <v>24.0</v>
      </c>
      <c r="AK25" s="36">
        <v>0.0</v>
      </c>
      <c r="AL25" s="36">
        <v>0.0</v>
      </c>
      <c r="AM25" s="36">
        <v>0.0</v>
      </c>
      <c r="AN25" s="36">
        <v>0.0</v>
      </c>
      <c r="AO25" s="36">
        <v>300.0</v>
      </c>
      <c r="AP25" s="36">
        <v>9.0</v>
      </c>
      <c r="AQ25" s="36">
        <v>60.0</v>
      </c>
      <c r="AR25" s="36">
        <v>15.0</v>
      </c>
      <c r="AS25" s="36">
        <v>12.0</v>
      </c>
      <c r="AT25" s="36">
        <v>6.0</v>
      </c>
      <c r="AU25" s="36">
        <v>600.0</v>
      </c>
      <c r="AV25" s="36">
        <v>720.0</v>
      </c>
      <c r="AW25" s="36">
        <v>300.0</v>
      </c>
      <c r="AX25" s="36">
        <v>240.0</v>
      </c>
      <c r="AY25" s="36">
        <v>60.0</v>
      </c>
      <c r="AZ25" s="36">
        <v>9.0</v>
      </c>
      <c r="BA25" s="36">
        <v>0.0</v>
      </c>
      <c r="BB25" s="36">
        <v>50.0</v>
      </c>
      <c r="BC25" s="36">
        <v>0.0</v>
      </c>
      <c r="BD25" s="36">
        <v>30.0</v>
      </c>
      <c r="BE25" s="36">
        <v>125.0</v>
      </c>
      <c r="BF25" s="36">
        <v>10.0</v>
      </c>
      <c r="BG25" s="36">
        <v>350.0</v>
      </c>
      <c r="BH25" s="36">
        <v>500.0</v>
      </c>
      <c r="BI25" s="36">
        <v>0.0</v>
      </c>
      <c r="BJ25" s="36">
        <v>40.0</v>
      </c>
      <c r="BK25" s="36">
        <v>41.0</v>
      </c>
      <c r="BL25" s="36">
        <v>46.0</v>
      </c>
      <c r="BM25" s="36">
        <v>30.0</v>
      </c>
      <c r="BN25" s="36">
        <v>20.0</v>
      </c>
      <c r="BO25" s="36">
        <v>0.0</v>
      </c>
      <c r="BP25" s="36">
        <v>0.0</v>
      </c>
      <c r="BQ25" s="36">
        <v>0.0</v>
      </c>
      <c r="BR25" s="36">
        <v>0.0</v>
      </c>
      <c r="BS25" s="36">
        <v>0.0</v>
      </c>
    </row>
    <row r="28">
      <c r="B28" s="2" t="s">
        <v>85</v>
      </c>
    </row>
    <row r="29">
      <c r="B29" s="35" t="s">
        <v>86</v>
      </c>
      <c r="C29" s="2" t="s">
        <v>87</v>
      </c>
    </row>
    <row r="30">
      <c r="B30" s="37" t="s">
        <v>88</v>
      </c>
      <c r="C30" s="2" t="s">
        <v>89</v>
      </c>
    </row>
    <row r="31">
      <c r="B31" s="38" t="s">
        <v>90</v>
      </c>
      <c r="C31" s="2" t="s">
        <v>91</v>
      </c>
    </row>
    <row r="32">
      <c r="B32" s="42" t="s">
        <v>92</v>
      </c>
      <c r="C32" s="2" t="s">
        <v>93</v>
      </c>
    </row>
  </sheetData>
  <conditionalFormatting sqref="A1:BS1">
    <cfRule type="notContainsBlanks" dxfId="0" priority="1">
      <formula>LEN(TRIM(A1))&gt;0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4.88"/>
    <col customWidth="1" min="3" max="3" width="7.63"/>
    <col customWidth="1" min="4" max="4" width="8.88"/>
    <col customWidth="1" min="5" max="5" width="5.25"/>
    <col customWidth="1" min="6" max="6" width="8.75"/>
    <col customWidth="1" min="7" max="7" width="7.75"/>
    <col customWidth="1" min="8" max="8" width="9.38"/>
    <col customWidth="1" min="9" max="9" width="11.0"/>
    <col customWidth="1" min="10" max="10" width="4.88"/>
    <col customWidth="1" min="11" max="11" width="6.13"/>
    <col customWidth="1" min="12" max="12" width="8.5"/>
    <col customWidth="1" min="13" max="13" width="6.88"/>
    <col customWidth="1" min="14" max="15" width="7.88"/>
    <col customWidth="1" min="16" max="16" width="9.63"/>
    <col customWidth="1" min="17" max="17" width="7.25"/>
    <col customWidth="1" min="18" max="18" width="6.63"/>
    <col customWidth="1" min="19" max="19" width="9.63"/>
    <col customWidth="1" min="20" max="20" width="5.63"/>
    <col customWidth="1" min="21" max="22" width="9.38"/>
    <col customWidth="1" min="23" max="23" width="7.38"/>
    <col customWidth="1" min="24" max="24" width="8.88"/>
    <col customWidth="1" min="25" max="25" width="6.63"/>
    <col customWidth="1" min="26" max="26" width="7.38"/>
    <col customWidth="1" min="27" max="27" width="6.38"/>
    <col customWidth="1" min="28" max="28" width="7.25"/>
    <col customWidth="1" min="29" max="29" width="8.88"/>
    <col customWidth="1" min="30" max="30" width="9.0"/>
    <col customWidth="1" min="31" max="31" width="8.88"/>
    <col customWidth="1" min="32" max="32" width="4.75"/>
    <col customWidth="1" min="33" max="33" width="8.25"/>
    <col customWidth="1" min="34" max="34" width="3.88"/>
    <col customWidth="1" min="35" max="36" width="5.25"/>
  </cols>
  <sheetData>
    <row r="1">
      <c r="B1" s="43" t="s">
        <v>111</v>
      </c>
      <c r="C1" s="44" t="s">
        <v>110</v>
      </c>
      <c r="D1" s="44" t="s">
        <v>92</v>
      </c>
      <c r="E1" s="43" t="s">
        <v>109</v>
      </c>
      <c r="F1" s="45" t="s">
        <v>112</v>
      </c>
      <c r="G1" s="45" t="s">
        <v>113</v>
      </c>
      <c r="H1" s="45" t="s">
        <v>114</v>
      </c>
      <c r="I1" s="45" t="s">
        <v>115</v>
      </c>
      <c r="J1" s="43" t="s">
        <v>108</v>
      </c>
      <c r="K1" s="43" t="s">
        <v>107</v>
      </c>
      <c r="L1" s="43" t="s">
        <v>106</v>
      </c>
      <c r="M1" s="43" t="s">
        <v>105</v>
      </c>
      <c r="N1" s="46" t="s">
        <v>116</v>
      </c>
      <c r="O1" s="47" t="s">
        <v>104</v>
      </c>
      <c r="P1" s="48" t="s">
        <v>117</v>
      </c>
      <c r="Q1" s="47" t="s">
        <v>103</v>
      </c>
      <c r="R1" s="47" t="s">
        <v>73</v>
      </c>
      <c r="S1" s="47" t="s">
        <v>74</v>
      </c>
      <c r="T1" s="47" t="s">
        <v>102</v>
      </c>
      <c r="U1" s="49" t="s">
        <v>118</v>
      </c>
      <c r="V1" s="49" t="s">
        <v>119</v>
      </c>
      <c r="W1" s="49" t="s">
        <v>120</v>
      </c>
      <c r="X1" s="49" t="s">
        <v>121</v>
      </c>
      <c r="Y1" s="46" t="s">
        <v>122</v>
      </c>
      <c r="Z1" s="43" t="s">
        <v>101</v>
      </c>
      <c r="AA1" s="43" t="s">
        <v>100</v>
      </c>
      <c r="AB1" s="50" t="s">
        <v>99</v>
      </c>
      <c r="AC1" s="50" t="s">
        <v>98</v>
      </c>
      <c r="AD1" s="50" t="s">
        <v>97</v>
      </c>
      <c r="AE1" s="50" t="s">
        <v>90</v>
      </c>
      <c r="AF1" s="47" t="s">
        <v>96</v>
      </c>
      <c r="AG1" s="43" t="s">
        <v>95</v>
      </c>
      <c r="AH1" s="47" t="s">
        <v>94</v>
      </c>
      <c r="AI1" s="43" t="s">
        <v>88</v>
      </c>
      <c r="AJ1" s="47" t="s">
        <v>86</v>
      </c>
    </row>
    <row r="2">
      <c r="A2" s="47" t="s">
        <v>86</v>
      </c>
      <c r="B2" s="51">
        <v>15.0</v>
      </c>
      <c r="C2" s="51">
        <v>23.0</v>
      </c>
      <c r="D2" s="51">
        <v>6.0</v>
      </c>
      <c r="E2" s="51">
        <v>20.0</v>
      </c>
      <c r="F2" s="51">
        <v>21.0</v>
      </c>
      <c r="G2" s="51">
        <v>11.0</v>
      </c>
      <c r="H2" s="51">
        <v>15.0</v>
      </c>
      <c r="I2" s="51">
        <v>18.0</v>
      </c>
      <c r="J2" s="51">
        <v>24.0</v>
      </c>
      <c r="K2" s="51">
        <v>18.0</v>
      </c>
      <c r="L2" s="51">
        <v>16.0</v>
      </c>
      <c r="M2" s="51">
        <v>8.0</v>
      </c>
      <c r="N2" s="51">
        <v>20.0</v>
      </c>
      <c r="O2" s="51">
        <v>17.0</v>
      </c>
      <c r="P2" s="51">
        <v>21.0</v>
      </c>
      <c r="Q2" s="51">
        <v>16.0</v>
      </c>
      <c r="R2" s="51">
        <v>3.0</v>
      </c>
      <c r="S2" s="51">
        <v>14.0</v>
      </c>
      <c r="T2" s="51">
        <v>13.0</v>
      </c>
      <c r="U2" s="51">
        <v>19.0</v>
      </c>
      <c r="V2" s="51">
        <v>10.0</v>
      </c>
      <c r="W2" s="51">
        <v>13.0</v>
      </c>
      <c r="X2" s="51">
        <v>13.0</v>
      </c>
      <c r="Y2" s="51">
        <v>11.0</v>
      </c>
      <c r="Z2" s="51">
        <v>14.0</v>
      </c>
      <c r="AA2" s="51">
        <v>14.0</v>
      </c>
      <c r="AB2" s="51">
        <v>19.0</v>
      </c>
      <c r="AC2" s="51">
        <v>5.0</v>
      </c>
      <c r="AD2" s="51">
        <v>17.0</v>
      </c>
      <c r="AE2" s="51">
        <v>22.0</v>
      </c>
      <c r="AF2" s="51">
        <v>4.0</v>
      </c>
      <c r="AG2" s="51">
        <v>14.0</v>
      </c>
      <c r="AH2" s="51">
        <v>11.0</v>
      </c>
      <c r="AI2" s="51">
        <v>16.0</v>
      </c>
      <c r="AJ2" s="52"/>
    </row>
    <row r="3">
      <c r="A3" s="43" t="s">
        <v>88</v>
      </c>
      <c r="B3" s="51">
        <v>7.0</v>
      </c>
      <c r="C3" s="51">
        <v>7.0</v>
      </c>
      <c r="D3" s="51">
        <v>12.0</v>
      </c>
      <c r="E3" s="51">
        <v>15.0</v>
      </c>
      <c r="F3" s="51">
        <v>8.0</v>
      </c>
      <c r="G3" s="51">
        <v>26.0</v>
      </c>
      <c r="H3" s="51">
        <v>22.0</v>
      </c>
      <c r="I3" s="51">
        <v>19.0</v>
      </c>
      <c r="J3" s="51">
        <v>11.0</v>
      </c>
      <c r="K3" s="51">
        <v>5.0</v>
      </c>
      <c r="L3" s="51">
        <v>3.0</v>
      </c>
      <c r="M3" s="51">
        <v>20.0</v>
      </c>
      <c r="N3" s="51">
        <v>32.0</v>
      </c>
      <c r="O3" s="51">
        <v>18.0</v>
      </c>
      <c r="P3" s="51">
        <v>22.0</v>
      </c>
      <c r="Q3" s="51">
        <v>17.0</v>
      </c>
      <c r="R3" s="51">
        <v>15.0</v>
      </c>
      <c r="S3" s="51">
        <v>20.0</v>
      </c>
      <c r="T3" s="51">
        <v>14.0</v>
      </c>
      <c r="U3" s="51">
        <v>19.0</v>
      </c>
      <c r="V3" s="51">
        <v>12.0</v>
      </c>
      <c r="W3" s="51">
        <v>25.0</v>
      </c>
      <c r="X3" s="51">
        <v>25.0</v>
      </c>
      <c r="Y3" s="51">
        <v>24.0</v>
      </c>
      <c r="Z3" s="51">
        <v>19.0</v>
      </c>
      <c r="AA3" s="51">
        <v>19.0</v>
      </c>
      <c r="AB3" s="51">
        <v>3.0</v>
      </c>
      <c r="AC3" s="51">
        <v>16.0</v>
      </c>
      <c r="AD3" s="51">
        <v>18.0</v>
      </c>
      <c r="AE3" s="51">
        <v>22.0</v>
      </c>
      <c r="AF3" s="51">
        <v>12.0</v>
      </c>
      <c r="AG3" s="51">
        <v>24.0</v>
      </c>
      <c r="AH3" s="51">
        <v>23.0</v>
      </c>
      <c r="AI3" s="52"/>
    </row>
    <row r="4">
      <c r="A4" s="47" t="s">
        <v>94</v>
      </c>
      <c r="B4" s="51">
        <v>25.0</v>
      </c>
      <c r="C4" s="51">
        <v>16.0</v>
      </c>
      <c r="D4" s="51">
        <v>17.0</v>
      </c>
      <c r="E4" s="51">
        <v>9.0</v>
      </c>
      <c r="F4" s="51">
        <v>31.0</v>
      </c>
      <c r="G4" s="51">
        <v>9.0</v>
      </c>
      <c r="H4" s="51">
        <v>6.0</v>
      </c>
      <c r="I4" s="51">
        <v>16.0</v>
      </c>
      <c r="J4" s="51">
        <v>13.0</v>
      </c>
      <c r="K4" s="51">
        <v>28.0</v>
      </c>
      <c r="L4" s="51">
        <v>26.0</v>
      </c>
      <c r="M4" s="51">
        <v>12.0</v>
      </c>
      <c r="N4" s="51">
        <v>22.0</v>
      </c>
      <c r="O4" s="51">
        <v>12.0</v>
      </c>
      <c r="P4" s="51">
        <v>19.0</v>
      </c>
      <c r="Q4" s="51">
        <v>14.0</v>
      </c>
      <c r="R4" s="51">
        <v>14.0</v>
      </c>
      <c r="S4" s="51">
        <v>3.0</v>
      </c>
      <c r="T4" s="51">
        <v>15.0</v>
      </c>
      <c r="U4" s="51">
        <v>8.0</v>
      </c>
      <c r="V4" s="51">
        <v>19.0</v>
      </c>
      <c r="W4" s="51">
        <v>15.0</v>
      </c>
      <c r="X4" s="51">
        <v>3.0</v>
      </c>
      <c r="Y4" s="51">
        <v>17.0</v>
      </c>
      <c r="Z4" s="51">
        <v>22.0</v>
      </c>
      <c r="AA4" s="51">
        <v>24.0</v>
      </c>
      <c r="AB4" s="51">
        <v>20.0</v>
      </c>
      <c r="AC4" s="51">
        <v>16.0</v>
      </c>
      <c r="AD4" s="51">
        <v>10.0</v>
      </c>
      <c r="AE4" s="51">
        <v>11.0</v>
      </c>
      <c r="AF4" s="51">
        <v>14.0</v>
      </c>
      <c r="AG4" s="51">
        <v>4.0</v>
      </c>
      <c r="AH4" s="52"/>
    </row>
    <row r="5">
      <c r="A5" s="43" t="s">
        <v>95</v>
      </c>
      <c r="B5" s="51">
        <v>23.0</v>
      </c>
      <c r="C5" s="51">
        <v>20.0</v>
      </c>
      <c r="D5" s="51">
        <v>17.0</v>
      </c>
      <c r="E5" s="51">
        <v>13.0</v>
      </c>
      <c r="F5" s="51">
        <v>29.0</v>
      </c>
      <c r="G5" s="51">
        <v>12.0</v>
      </c>
      <c r="H5" s="51">
        <v>2.0</v>
      </c>
      <c r="I5" s="51">
        <v>12.0</v>
      </c>
      <c r="J5" s="51">
        <v>17.0</v>
      </c>
      <c r="K5" s="51">
        <v>26.0</v>
      </c>
      <c r="L5" s="51">
        <v>24.0</v>
      </c>
      <c r="M5" s="51">
        <v>9.0</v>
      </c>
      <c r="N5" s="51">
        <v>19.0</v>
      </c>
      <c r="O5" s="51">
        <v>16.0</v>
      </c>
      <c r="P5" s="51">
        <v>15.0</v>
      </c>
      <c r="Q5" s="51">
        <v>18.0</v>
      </c>
      <c r="R5" s="51">
        <v>14.0</v>
      </c>
      <c r="S5" s="51">
        <v>7.0</v>
      </c>
      <c r="T5" s="51">
        <v>19.0</v>
      </c>
      <c r="U5" s="51">
        <v>12.0</v>
      </c>
      <c r="V5" s="51">
        <v>17.0</v>
      </c>
      <c r="W5" s="51">
        <v>12.0</v>
      </c>
      <c r="X5" s="51">
        <v>1.0</v>
      </c>
      <c r="Y5" s="51">
        <v>20.0</v>
      </c>
      <c r="Z5" s="51">
        <v>25.0</v>
      </c>
      <c r="AA5" s="51">
        <v>25.0</v>
      </c>
      <c r="AB5" s="51">
        <v>24.0</v>
      </c>
      <c r="AC5" s="51">
        <v>14.0</v>
      </c>
      <c r="AD5" s="51">
        <v>6.0</v>
      </c>
      <c r="AE5" s="51">
        <v>15.0</v>
      </c>
      <c r="AF5" s="51">
        <v>17.0</v>
      </c>
      <c r="AG5" s="52"/>
    </row>
    <row r="6">
      <c r="A6" s="47" t="s">
        <v>96</v>
      </c>
      <c r="B6" s="51">
        <v>11.0</v>
      </c>
      <c r="C6" s="51">
        <v>19.0</v>
      </c>
      <c r="D6" s="51">
        <v>7.0</v>
      </c>
      <c r="E6" s="51">
        <v>20.0</v>
      </c>
      <c r="F6" s="51">
        <v>17.0</v>
      </c>
      <c r="G6" s="51">
        <v>14.0</v>
      </c>
      <c r="H6" s="51">
        <v>17.0</v>
      </c>
      <c r="I6" s="51">
        <v>14.0</v>
      </c>
      <c r="J6" s="51">
        <v>20.0</v>
      </c>
      <c r="K6" s="51">
        <v>14.0</v>
      </c>
      <c r="L6" s="51">
        <v>12.0</v>
      </c>
      <c r="M6" s="51">
        <v>10.0</v>
      </c>
      <c r="N6" s="51">
        <v>22.0</v>
      </c>
      <c r="O6" s="51">
        <v>13.0</v>
      </c>
      <c r="P6" s="51">
        <v>17.0</v>
      </c>
      <c r="Q6" s="51">
        <v>12.0</v>
      </c>
      <c r="R6" s="51">
        <v>5.0</v>
      </c>
      <c r="S6" s="51">
        <v>17.0</v>
      </c>
      <c r="T6" s="51">
        <v>9.0</v>
      </c>
      <c r="U6" s="51">
        <v>21.0</v>
      </c>
      <c r="V6" s="51">
        <v>6.0</v>
      </c>
      <c r="W6" s="51">
        <v>15.0</v>
      </c>
      <c r="X6" s="51">
        <v>16.0</v>
      </c>
      <c r="Y6" s="51">
        <v>14.0</v>
      </c>
      <c r="Z6" s="51">
        <v>10.0</v>
      </c>
      <c r="AA6" s="51">
        <v>10.0</v>
      </c>
      <c r="AB6" s="51">
        <v>15.0</v>
      </c>
      <c r="AC6" s="51">
        <v>5.0</v>
      </c>
      <c r="AD6" s="51">
        <v>13.0</v>
      </c>
      <c r="AE6" s="51">
        <v>18.0</v>
      </c>
      <c r="AF6" s="52"/>
    </row>
    <row r="7">
      <c r="A7" s="50" t="s">
        <v>90</v>
      </c>
      <c r="B7" s="51">
        <v>22.0</v>
      </c>
      <c r="C7" s="51">
        <v>15.0</v>
      </c>
      <c r="D7" s="51">
        <v>24.0</v>
      </c>
      <c r="E7" s="51">
        <v>8.0</v>
      </c>
      <c r="F7" s="51">
        <v>28.0</v>
      </c>
      <c r="G7" s="51">
        <v>20.0</v>
      </c>
      <c r="H7" s="51">
        <v>17.0</v>
      </c>
      <c r="I7" s="51">
        <v>23.0</v>
      </c>
      <c r="J7" s="51">
        <v>12.0</v>
      </c>
      <c r="K7" s="51">
        <v>25.0</v>
      </c>
      <c r="L7" s="51">
        <v>23.0</v>
      </c>
      <c r="M7" s="51">
        <v>25.0</v>
      </c>
      <c r="N7" s="51">
        <v>33.0</v>
      </c>
      <c r="O7" s="51">
        <v>5.0</v>
      </c>
      <c r="P7" s="51">
        <v>26.0</v>
      </c>
      <c r="Q7" s="51">
        <v>7.0</v>
      </c>
      <c r="R7" s="51">
        <v>22.0</v>
      </c>
      <c r="S7" s="51">
        <v>8.0</v>
      </c>
      <c r="T7" s="51">
        <v>9.0</v>
      </c>
      <c r="U7" s="51">
        <v>3.0</v>
      </c>
      <c r="V7" s="51">
        <v>13.0</v>
      </c>
      <c r="W7" s="51">
        <v>26.0</v>
      </c>
      <c r="X7" s="51">
        <v>14.0</v>
      </c>
      <c r="Y7" s="51">
        <v>28.0</v>
      </c>
      <c r="Z7" s="51">
        <v>23.0</v>
      </c>
      <c r="AA7" s="51">
        <v>23.0</v>
      </c>
      <c r="AB7" s="51">
        <v>19.0</v>
      </c>
      <c r="AC7" s="51">
        <v>22.0</v>
      </c>
      <c r="AD7" s="51">
        <v>22.0</v>
      </c>
      <c r="AE7" s="52"/>
    </row>
    <row r="8">
      <c r="A8" s="50" t="s">
        <v>97</v>
      </c>
      <c r="B8" s="51">
        <v>17.0</v>
      </c>
      <c r="C8" s="51">
        <v>25.0</v>
      </c>
      <c r="D8" s="51">
        <v>17.0</v>
      </c>
      <c r="E8" s="51">
        <v>19.0</v>
      </c>
      <c r="F8" s="51">
        <v>23.0</v>
      </c>
      <c r="G8" s="51">
        <v>18.0</v>
      </c>
      <c r="H8" s="51">
        <v>4.0</v>
      </c>
      <c r="I8" s="51">
        <v>6.0</v>
      </c>
      <c r="J8" s="51">
        <v>23.0</v>
      </c>
      <c r="K8" s="51">
        <v>20.0</v>
      </c>
      <c r="L8" s="51">
        <v>18.0</v>
      </c>
      <c r="M8" s="51">
        <v>9.0</v>
      </c>
      <c r="N8" s="51">
        <v>21.0</v>
      </c>
      <c r="O8" s="51">
        <v>17.0</v>
      </c>
      <c r="P8" s="51">
        <v>9.0</v>
      </c>
      <c r="Q8" s="51">
        <v>16.0</v>
      </c>
      <c r="R8" s="51">
        <v>14.0</v>
      </c>
      <c r="S8" s="51">
        <v>13.0</v>
      </c>
      <c r="T8" s="51">
        <v>13.0</v>
      </c>
      <c r="U8" s="51">
        <v>18.0</v>
      </c>
      <c r="V8" s="51">
        <v>11.0</v>
      </c>
      <c r="W8" s="51">
        <v>14.0</v>
      </c>
      <c r="X8" s="51">
        <v>7.0</v>
      </c>
      <c r="Y8" s="51">
        <v>24.0</v>
      </c>
      <c r="Z8" s="51">
        <v>19.0</v>
      </c>
      <c r="AA8" s="51">
        <v>19.0</v>
      </c>
      <c r="AB8" s="51">
        <v>21.0</v>
      </c>
      <c r="AC8" s="51">
        <v>14.0</v>
      </c>
      <c r="AD8" s="52"/>
    </row>
    <row r="9">
      <c r="A9" s="50" t="s">
        <v>98</v>
      </c>
      <c r="B9" s="51">
        <v>15.0</v>
      </c>
      <c r="C9" s="51">
        <v>23.0</v>
      </c>
      <c r="D9" s="51">
        <v>5.0</v>
      </c>
      <c r="E9" s="51">
        <v>24.0</v>
      </c>
      <c r="F9" s="51">
        <v>21.0</v>
      </c>
      <c r="G9" s="51">
        <v>16.0</v>
      </c>
      <c r="H9" s="51">
        <v>12.0</v>
      </c>
      <c r="I9" s="51">
        <v>16.0</v>
      </c>
      <c r="J9" s="51">
        <v>24.0</v>
      </c>
      <c r="K9" s="51">
        <v>18.0</v>
      </c>
      <c r="L9" s="51">
        <v>16.0</v>
      </c>
      <c r="M9" s="51">
        <v>5.0</v>
      </c>
      <c r="N9" s="51">
        <v>17.0</v>
      </c>
      <c r="O9" s="51">
        <v>17.0</v>
      </c>
      <c r="P9" s="51">
        <v>19.0</v>
      </c>
      <c r="Q9" s="51">
        <v>16.0</v>
      </c>
      <c r="R9" s="51">
        <v>2.0</v>
      </c>
      <c r="S9" s="51">
        <v>19.0</v>
      </c>
      <c r="T9" s="51">
        <v>13.0</v>
      </c>
      <c r="U9" s="51">
        <v>25.0</v>
      </c>
      <c r="V9" s="51">
        <v>11.0</v>
      </c>
      <c r="W9" s="51">
        <v>10.0</v>
      </c>
      <c r="X9" s="51">
        <v>15.0</v>
      </c>
      <c r="Y9" s="51">
        <v>16.0</v>
      </c>
      <c r="Z9" s="51">
        <v>15.0</v>
      </c>
      <c r="AA9" s="51">
        <v>15.0</v>
      </c>
      <c r="AB9" s="51">
        <v>19.0</v>
      </c>
      <c r="AC9" s="52"/>
    </row>
    <row r="10">
      <c r="A10" s="50" t="s">
        <v>99</v>
      </c>
      <c r="B10" s="51">
        <v>10.0</v>
      </c>
      <c r="C10" s="51">
        <v>4.0</v>
      </c>
      <c r="D10" s="51">
        <v>15.0</v>
      </c>
      <c r="E10" s="51">
        <v>12.0</v>
      </c>
      <c r="F10" s="51">
        <v>11.0</v>
      </c>
      <c r="G10" s="51">
        <v>29.0</v>
      </c>
      <c r="H10" s="51">
        <v>25.0</v>
      </c>
      <c r="I10" s="51">
        <v>22.0</v>
      </c>
      <c r="J10" s="51">
        <v>8.0</v>
      </c>
      <c r="K10" s="51">
        <v>8.0</v>
      </c>
      <c r="L10" s="51">
        <v>6.0</v>
      </c>
      <c r="M10" s="51">
        <v>23.0</v>
      </c>
      <c r="N10" s="51">
        <v>35.0</v>
      </c>
      <c r="O10" s="51">
        <v>15.0</v>
      </c>
      <c r="P10" s="51">
        <v>25.0</v>
      </c>
      <c r="Q10" s="51">
        <v>17.0</v>
      </c>
      <c r="R10" s="51">
        <v>18.0</v>
      </c>
      <c r="S10" s="51">
        <v>17.0</v>
      </c>
      <c r="T10" s="51">
        <v>17.0</v>
      </c>
      <c r="U10" s="51">
        <v>16.0</v>
      </c>
      <c r="V10" s="51">
        <v>15.0</v>
      </c>
      <c r="W10" s="51">
        <v>28.0</v>
      </c>
      <c r="X10" s="51">
        <v>23.0</v>
      </c>
      <c r="Y10" s="51">
        <v>27.0</v>
      </c>
      <c r="Z10" s="51">
        <v>22.0</v>
      </c>
      <c r="AA10" s="51">
        <v>22.0</v>
      </c>
      <c r="AB10" s="52"/>
    </row>
    <row r="11">
      <c r="A11" s="43" t="s">
        <v>100</v>
      </c>
      <c r="B11" s="51">
        <v>18.0</v>
      </c>
      <c r="C11" s="51">
        <v>26.0</v>
      </c>
      <c r="D11" s="51">
        <v>17.0</v>
      </c>
      <c r="E11" s="51">
        <v>25.0</v>
      </c>
      <c r="F11" s="51">
        <v>24.0</v>
      </c>
      <c r="G11" s="51">
        <v>24.0</v>
      </c>
      <c r="H11" s="51">
        <v>23.0</v>
      </c>
      <c r="I11" s="51">
        <v>20.0</v>
      </c>
      <c r="J11" s="51">
        <v>25.0</v>
      </c>
      <c r="K11" s="51">
        <v>21.0</v>
      </c>
      <c r="L11" s="51">
        <v>19.0</v>
      </c>
      <c r="M11" s="51">
        <v>20.0</v>
      </c>
      <c r="N11" s="51">
        <v>32.0</v>
      </c>
      <c r="O11" s="51">
        <v>18.0</v>
      </c>
      <c r="P11" s="51">
        <v>23.0</v>
      </c>
      <c r="Q11" s="51">
        <v>17.0</v>
      </c>
      <c r="R11" s="51">
        <v>15.0</v>
      </c>
      <c r="S11" s="51">
        <v>26.0</v>
      </c>
      <c r="T11" s="51">
        <v>14.0</v>
      </c>
      <c r="U11" s="51">
        <v>26.0</v>
      </c>
      <c r="V11" s="51">
        <v>10.0</v>
      </c>
      <c r="W11" s="51">
        <v>25.0</v>
      </c>
      <c r="X11" s="51">
        <v>26.0</v>
      </c>
      <c r="Y11" s="51">
        <v>11.0</v>
      </c>
      <c r="Z11" s="51">
        <v>6.0</v>
      </c>
      <c r="AA11" s="52"/>
    </row>
    <row r="12">
      <c r="A12" s="43" t="s">
        <v>101</v>
      </c>
      <c r="B12" s="51">
        <v>18.0</v>
      </c>
      <c r="C12" s="51">
        <v>26.0</v>
      </c>
      <c r="D12" s="51">
        <v>17.0</v>
      </c>
      <c r="E12" s="51">
        <v>25.0</v>
      </c>
      <c r="F12" s="51">
        <v>24.0</v>
      </c>
      <c r="G12" s="51">
        <v>22.0</v>
      </c>
      <c r="H12" s="51">
        <v>23.0</v>
      </c>
      <c r="I12" s="51">
        <v>20.0</v>
      </c>
      <c r="J12" s="51">
        <v>25.0</v>
      </c>
      <c r="K12" s="51">
        <v>21.0</v>
      </c>
      <c r="L12" s="51">
        <v>19.0</v>
      </c>
      <c r="M12" s="51">
        <v>20.0</v>
      </c>
      <c r="N12" s="51">
        <v>32.0</v>
      </c>
      <c r="O12" s="51">
        <v>18.0</v>
      </c>
      <c r="P12" s="51">
        <v>23.0</v>
      </c>
      <c r="Q12" s="51">
        <v>17.0</v>
      </c>
      <c r="R12" s="51">
        <v>15.0</v>
      </c>
      <c r="S12" s="51">
        <v>26.0</v>
      </c>
      <c r="T12" s="51">
        <v>14.0</v>
      </c>
      <c r="U12" s="51">
        <v>26.0</v>
      </c>
      <c r="V12" s="51">
        <v>10.0</v>
      </c>
      <c r="W12" s="51">
        <v>25.0</v>
      </c>
      <c r="X12" s="51">
        <v>24.0</v>
      </c>
      <c r="Y12" s="51">
        <v>5.0</v>
      </c>
      <c r="Z12" s="52"/>
    </row>
    <row r="13">
      <c r="A13" s="46" t="s">
        <v>122</v>
      </c>
      <c r="B13" s="51">
        <v>23.0</v>
      </c>
      <c r="C13" s="51">
        <v>33.0</v>
      </c>
      <c r="D13" s="51">
        <v>17.0</v>
      </c>
      <c r="E13" s="51">
        <v>26.0</v>
      </c>
      <c r="F13" s="51">
        <v>29.0</v>
      </c>
      <c r="G13" s="51">
        <v>17.0</v>
      </c>
      <c r="H13" s="51">
        <v>22.0</v>
      </c>
      <c r="I13" s="51">
        <v>25.0</v>
      </c>
      <c r="J13" s="51">
        <v>30.0</v>
      </c>
      <c r="K13" s="51">
        <v>26.0</v>
      </c>
      <c r="L13" s="51">
        <v>24.0</v>
      </c>
      <c r="M13" s="51">
        <v>19.0</v>
      </c>
      <c r="N13" s="51">
        <v>31.0</v>
      </c>
      <c r="O13" s="51">
        <v>23.0</v>
      </c>
      <c r="P13" s="51">
        <v>28.0</v>
      </c>
      <c r="Q13" s="51">
        <v>22.0</v>
      </c>
      <c r="R13" s="51">
        <v>14.0</v>
      </c>
      <c r="S13" s="51">
        <v>20.0</v>
      </c>
      <c r="T13" s="51">
        <v>19.0</v>
      </c>
      <c r="U13" s="51">
        <v>25.0</v>
      </c>
      <c r="V13" s="51">
        <v>15.0</v>
      </c>
      <c r="W13" s="51">
        <v>24.0</v>
      </c>
      <c r="X13" s="51">
        <v>19.0</v>
      </c>
      <c r="Y13" s="52"/>
    </row>
    <row r="14">
      <c r="A14" s="49" t="s">
        <v>121</v>
      </c>
      <c r="B14" s="51">
        <v>24.0</v>
      </c>
      <c r="C14" s="51">
        <v>19.0</v>
      </c>
      <c r="D14" s="51">
        <v>18.0</v>
      </c>
      <c r="E14" s="51">
        <v>12.0</v>
      </c>
      <c r="F14" s="51">
        <v>30.0</v>
      </c>
      <c r="G14" s="51">
        <v>11.0</v>
      </c>
      <c r="H14" s="51">
        <v>3.0</v>
      </c>
      <c r="I14" s="51">
        <v>13.0</v>
      </c>
      <c r="J14" s="51">
        <v>16.0</v>
      </c>
      <c r="K14" s="51">
        <v>27.0</v>
      </c>
      <c r="L14" s="51">
        <v>25.0</v>
      </c>
      <c r="M14" s="51">
        <v>10.0</v>
      </c>
      <c r="N14" s="51">
        <v>20.0</v>
      </c>
      <c r="O14" s="51">
        <v>15.0</v>
      </c>
      <c r="P14" s="51">
        <v>16.0</v>
      </c>
      <c r="Q14" s="51">
        <v>17.0</v>
      </c>
      <c r="R14" s="51">
        <v>15.0</v>
      </c>
      <c r="S14" s="51">
        <v>6.0</v>
      </c>
      <c r="T14" s="51">
        <v>18.0</v>
      </c>
      <c r="U14" s="51">
        <v>11.0</v>
      </c>
      <c r="V14" s="51">
        <v>18.0</v>
      </c>
      <c r="W14" s="51">
        <v>13.0</v>
      </c>
      <c r="X14" s="52"/>
    </row>
    <row r="15">
      <c r="A15" s="49" t="s">
        <v>120</v>
      </c>
      <c r="B15" s="51">
        <v>24.0</v>
      </c>
      <c r="C15" s="51">
        <v>31.0</v>
      </c>
      <c r="D15" s="51">
        <v>13.0</v>
      </c>
      <c r="E15" s="51">
        <v>24.0</v>
      </c>
      <c r="F15" s="51">
        <v>30.0</v>
      </c>
      <c r="G15" s="51">
        <v>20.0</v>
      </c>
      <c r="H15" s="51">
        <v>10.0</v>
      </c>
      <c r="I15" s="51">
        <v>16.0</v>
      </c>
      <c r="J15" s="51">
        <v>28.0</v>
      </c>
      <c r="K15" s="51">
        <v>27.0</v>
      </c>
      <c r="L15" s="51">
        <v>25.0</v>
      </c>
      <c r="M15" s="51">
        <v>5.0</v>
      </c>
      <c r="N15" s="51">
        <v>8.0</v>
      </c>
      <c r="O15" s="51">
        <v>25.0</v>
      </c>
      <c r="P15" s="51">
        <v>19.0</v>
      </c>
      <c r="Q15" s="51">
        <v>24.0</v>
      </c>
      <c r="R15" s="51">
        <v>10.0</v>
      </c>
      <c r="S15" s="51">
        <v>18.0</v>
      </c>
      <c r="T15" s="51">
        <v>21.0</v>
      </c>
      <c r="U15" s="51">
        <v>23.0</v>
      </c>
      <c r="V15" s="51">
        <v>19.0</v>
      </c>
      <c r="W15" s="52"/>
    </row>
    <row r="16">
      <c r="A16" s="49" t="s">
        <v>119</v>
      </c>
      <c r="B16" s="51">
        <v>11.0</v>
      </c>
      <c r="C16" s="51">
        <v>18.0</v>
      </c>
      <c r="D16" s="51">
        <v>13.0</v>
      </c>
      <c r="E16" s="51">
        <v>15.0</v>
      </c>
      <c r="F16" s="51">
        <v>16.0</v>
      </c>
      <c r="G16" s="51">
        <v>20.0</v>
      </c>
      <c r="H16" s="51">
        <v>15.0</v>
      </c>
      <c r="I16" s="51">
        <v>12.0</v>
      </c>
      <c r="J16" s="51">
        <v>15.0</v>
      </c>
      <c r="K16" s="51">
        <v>14.0</v>
      </c>
      <c r="L16" s="51">
        <v>12.0</v>
      </c>
      <c r="M16" s="51">
        <v>14.0</v>
      </c>
      <c r="N16" s="51">
        <v>26.0</v>
      </c>
      <c r="O16" s="51">
        <v>8.0</v>
      </c>
      <c r="P16" s="51">
        <v>15.0</v>
      </c>
      <c r="Q16" s="51">
        <v>7.0</v>
      </c>
      <c r="R16" s="51">
        <v>11.0</v>
      </c>
      <c r="S16" s="51">
        <v>16.0</v>
      </c>
      <c r="T16" s="51">
        <v>4.0</v>
      </c>
      <c r="U16" s="51">
        <v>16.0</v>
      </c>
      <c r="V16" s="52"/>
    </row>
    <row r="17">
      <c r="A17" s="49" t="s">
        <v>118</v>
      </c>
      <c r="B17" s="51">
        <v>25.0</v>
      </c>
      <c r="C17" s="51">
        <v>12.0</v>
      </c>
      <c r="D17" s="51">
        <v>25.0</v>
      </c>
      <c r="E17" s="51">
        <v>5.0</v>
      </c>
      <c r="F17" s="51">
        <v>27.0</v>
      </c>
      <c r="G17" s="51">
        <v>17.0</v>
      </c>
      <c r="H17" s="51">
        <v>14.0</v>
      </c>
      <c r="I17" s="51">
        <v>24.0</v>
      </c>
      <c r="J17" s="51">
        <v>9.0</v>
      </c>
      <c r="K17" s="51">
        <v>24.0</v>
      </c>
      <c r="L17" s="51">
        <v>22.0</v>
      </c>
      <c r="M17" s="51">
        <v>20.0</v>
      </c>
      <c r="N17" s="51">
        <v>30.0</v>
      </c>
      <c r="O17" s="51">
        <v>8.0</v>
      </c>
      <c r="P17" s="51">
        <v>27.0</v>
      </c>
      <c r="Q17" s="51">
        <v>10.0</v>
      </c>
      <c r="R17" s="51">
        <v>22.0</v>
      </c>
      <c r="S17" s="51">
        <v>5.0</v>
      </c>
      <c r="T17" s="51">
        <v>12.0</v>
      </c>
      <c r="U17" s="52"/>
    </row>
    <row r="18">
      <c r="A18" s="47" t="s">
        <v>102</v>
      </c>
      <c r="B18" s="51">
        <v>13.0</v>
      </c>
      <c r="C18" s="51">
        <v>14.0</v>
      </c>
      <c r="D18" s="51">
        <v>15.0</v>
      </c>
      <c r="E18" s="51">
        <v>11.0</v>
      </c>
      <c r="F18" s="51">
        <v>19.0</v>
      </c>
      <c r="G18" s="51">
        <v>23.0</v>
      </c>
      <c r="H18" s="51">
        <v>17.0</v>
      </c>
      <c r="I18" s="51">
        <v>14.0</v>
      </c>
      <c r="J18" s="51">
        <v>11.0</v>
      </c>
      <c r="K18" s="51">
        <v>16.0</v>
      </c>
      <c r="L18" s="51">
        <v>14.0</v>
      </c>
      <c r="M18" s="51">
        <v>16.0</v>
      </c>
      <c r="N18" s="51">
        <v>28.0</v>
      </c>
      <c r="O18" s="51">
        <v>4.0</v>
      </c>
      <c r="P18" s="51">
        <v>17.0</v>
      </c>
      <c r="Q18" s="51">
        <v>3.0</v>
      </c>
      <c r="R18" s="51">
        <v>13.0</v>
      </c>
      <c r="S18" s="51">
        <v>12.0</v>
      </c>
      <c r="T18" s="52"/>
    </row>
    <row r="19">
      <c r="A19" s="47" t="s">
        <v>74</v>
      </c>
      <c r="B19" s="51">
        <v>25.0</v>
      </c>
      <c r="C19" s="51">
        <v>13.0</v>
      </c>
      <c r="D19" s="51">
        <v>20.0</v>
      </c>
      <c r="E19" s="51">
        <v>6.0</v>
      </c>
      <c r="F19" s="51">
        <v>28.0</v>
      </c>
      <c r="G19" s="51">
        <v>12.0</v>
      </c>
      <c r="H19" s="51">
        <v>9.0</v>
      </c>
      <c r="I19" s="51">
        <v>19.0</v>
      </c>
      <c r="J19" s="51">
        <v>10.0</v>
      </c>
      <c r="K19" s="51">
        <v>25.0</v>
      </c>
      <c r="L19" s="51">
        <v>23.0</v>
      </c>
      <c r="M19" s="51">
        <v>15.0</v>
      </c>
      <c r="N19" s="51">
        <v>25.0</v>
      </c>
      <c r="O19" s="51">
        <v>9.0</v>
      </c>
      <c r="P19" s="51">
        <v>22.0</v>
      </c>
      <c r="Q19" s="51">
        <v>11.0</v>
      </c>
      <c r="R19" s="51">
        <v>17.0</v>
      </c>
      <c r="S19" s="52"/>
    </row>
    <row r="20">
      <c r="A20" s="47" t="s">
        <v>73</v>
      </c>
      <c r="B20" s="51">
        <v>14.0</v>
      </c>
      <c r="C20" s="51">
        <v>22.0</v>
      </c>
      <c r="D20" s="51">
        <v>3.0</v>
      </c>
      <c r="E20" s="51">
        <v>24.0</v>
      </c>
      <c r="F20" s="51">
        <v>20.0</v>
      </c>
      <c r="G20" s="51">
        <v>14.0</v>
      </c>
      <c r="H20" s="51">
        <v>12.0</v>
      </c>
      <c r="I20" s="51">
        <v>16.0</v>
      </c>
      <c r="J20" s="51">
        <v>24.0</v>
      </c>
      <c r="K20" s="51">
        <v>17.0</v>
      </c>
      <c r="L20" s="51">
        <v>15.0</v>
      </c>
      <c r="M20" s="51">
        <v>5.0</v>
      </c>
      <c r="N20" s="51">
        <v>17.0</v>
      </c>
      <c r="O20" s="51">
        <v>17.0</v>
      </c>
      <c r="P20" s="51">
        <v>19.0</v>
      </c>
      <c r="Q20" s="51">
        <v>16.0</v>
      </c>
      <c r="R20" s="52"/>
    </row>
    <row r="21">
      <c r="A21" s="47" t="s">
        <v>103</v>
      </c>
      <c r="B21" s="51">
        <v>17.0</v>
      </c>
      <c r="C21" s="51">
        <v>13.0</v>
      </c>
      <c r="D21" s="51">
        <v>18.0</v>
      </c>
      <c r="E21" s="51">
        <v>10.0</v>
      </c>
      <c r="F21" s="51">
        <v>22.0</v>
      </c>
      <c r="G21" s="51">
        <v>23.0</v>
      </c>
      <c r="H21" s="51">
        <v>20.0</v>
      </c>
      <c r="I21" s="51">
        <v>17.0</v>
      </c>
      <c r="J21" s="51">
        <v>10.0</v>
      </c>
      <c r="K21" s="51">
        <v>19.0</v>
      </c>
      <c r="L21" s="51">
        <v>17.0</v>
      </c>
      <c r="M21" s="51">
        <v>19.0</v>
      </c>
      <c r="N21" s="51">
        <v>31.0</v>
      </c>
      <c r="O21" s="51">
        <v>2.0</v>
      </c>
      <c r="P21" s="51">
        <v>20.0</v>
      </c>
      <c r="Q21" s="52"/>
    </row>
    <row r="22">
      <c r="A22" s="48" t="s">
        <v>117</v>
      </c>
      <c r="B22" s="51">
        <v>21.0</v>
      </c>
      <c r="C22" s="51">
        <v>29.0</v>
      </c>
      <c r="D22" s="51">
        <v>22.0</v>
      </c>
      <c r="E22" s="51">
        <v>28.0</v>
      </c>
      <c r="F22" s="51">
        <v>27.0</v>
      </c>
      <c r="G22" s="51">
        <v>27.0</v>
      </c>
      <c r="H22" s="51">
        <v>13.0</v>
      </c>
      <c r="I22" s="51">
        <v>3.0</v>
      </c>
      <c r="J22" s="51">
        <v>28.0</v>
      </c>
      <c r="K22" s="51">
        <v>24.0</v>
      </c>
      <c r="L22" s="51">
        <v>22.0</v>
      </c>
      <c r="M22" s="51">
        <v>14.0</v>
      </c>
      <c r="N22" s="51">
        <v>26.0</v>
      </c>
      <c r="O22" s="51">
        <v>21.0</v>
      </c>
      <c r="P22" s="52"/>
    </row>
    <row r="23">
      <c r="A23" s="47" t="s">
        <v>104</v>
      </c>
      <c r="B23" s="51">
        <v>17.0</v>
      </c>
      <c r="C23" s="51">
        <v>11.0</v>
      </c>
      <c r="D23" s="51">
        <v>19.0</v>
      </c>
      <c r="E23" s="51">
        <v>8.0</v>
      </c>
      <c r="F23" s="51">
        <v>23.0</v>
      </c>
      <c r="G23" s="51">
        <v>21.0</v>
      </c>
      <c r="H23" s="51">
        <v>18.0</v>
      </c>
      <c r="I23" s="51">
        <v>18.0</v>
      </c>
      <c r="J23" s="51">
        <v>8.0</v>
      </c>
      <c r="K23" s="51">
        <v>20.0</v>
      </c>
      <c r="L23" s="51">
        <v>18.0</v>
      </c>
      <c r="M23" s="51">
        <v>20.0</v>
      </c>
      <c r="N23" s="51">
        <v>32.0</v>
      </c>
      <c r="O23" s="52"/>
    </row>
    <row r="24">
      <c r="A24" s="46" t="s">
        <v>116</v>
      </c>
      <c r="B24" s="51">
        <v>31.0</v>
      </c>
      <c r="C24" s="51">
        <v>38.0</v>
      </c>
      <c r="D24" s="51">
        <v>20.0</v>
      </c>
      <c r="E24" s="51">
        <v>31.0</v>
      </c>
      <c r="F24" s="51">
        <v>37.0</v>
      </c>
      <c r="G24" s="51">
        <v>27.0</v>
      </c>
      <c r="H24" s="51">
        <v>17.0</v>
      </c>
      <c r="I24" s="51">
        <v>23.0</v>
      </c>
      <c r="J24" s="51">
        <v>35.0</v>
      </c>
      <c r="K24" s="51">
        <v>34.0</v>
      </c>
      <c r="L24" s="51">
        <v>32.0</v>
      </c>
      <c r="M24" s="51">
        <v>12.0</v>
      </c>
      <c r="N24" s="52"/>
    </row>
    <row r="25">
      <c r="A25" s="43" t="s">
        <v>105</v>
      </c>
      <c r="B25" s="51">
        <v>19.0</v>
      </c>
      <c r="C25" s="51">
        <v>27.0</v>
      </c>
      <c r="D25" s="51">
        <v>8.0</v>
      </c>
      <c r="E25" s="51">
        <v>21.0</v>
      </c>
      <c r="F25" s="51">
        <v>25.0</v>
      </c>
      <c r="G25" s="51">
        <v>17.0</v>
      </c>
      <c r="H25" s="51">
        <v>7.0</v>
      </c>
      <c r="I25" s="51">
        <v>11.0</v>
      </c>
      <c r="J25" s="51">
        <v>25.0</v>
      </c>
      <c r="K25" s="51">
        <v>22.0</v>
      </c>
      <c r="L25" s="51">
        <v>20.0</v>
      </c>
      <c r="M25" s="52"/>
    </row>
    <row r="26">
      <c r="A26" s="43" t="s">
        <v>106</v>
      </c>
      <c r="B26" s="51">
        <v>7.0</v>
      </c>
      <c r="C26" s="51">
        <v>10.0</v>
      </c>
      <c r="D26" s="51">
        <v>12.0</v>
      </c>
      <c r="E26" s="51">
        <v>18.0</v>
      </c>
      <c r="F26" s="51">
        <v>5.0</v>
      </c>
      <c r="G26" s="51">
        <v>26.0</v>
      </c>
      <c r="H26" s="51">
        <v>22.0</v>
      </c>
      <c r="I26" s="51">
        <v>19.0</v>
      </c>
      <c r="J26" s="51">
        <v>14.0</v>
      </c>
      <c r="K26" s="51">
        <v>2.0</v>
      </c>
      <c r="L26" s="52"/>
    </row>
    <row r="27">
      <c r="A27" s="43" t="s">
        <v>107</v>
      </c>
      <c r="B27" s="51">
        <v>9.0</v>
      </c>
      <c r="C27" s="51">
        <v>12.0</v>
      </c>
      <c r="D27" s="51">
        <v>14.0</v>
      </c>
      <c r="E27" s="51">
        <v>20.0</v>
      </c>
      <c r="F27" s="51">
        <v>3.0</v>
      </c>
      <c r="G27" s="51">
        <v>28.0</v>
      </c>
      <c r="H27" s="51">
        <v>24.0</v>
      </c>
      <c r="I27" s="51">
        <v>21.0</v>
      </c>
      <c r="J27" s="51">
        <v>16.0</v>
      </c>
      <c r="K27" s="52"/>
    </row>
    <row r="28">
      <c r="A28" s="43" t="s">
        <v>108</v>
      </c>
      <c r="B28" s="51">
        <v>18.0</v>
      </c>
      <c r="C28" s="51">
        <v>4.0</v>
      </c>
      <c r="D28" s="51">
        <v>23.0</v>
      </c>
      <c r="E28" s="51">
        <v>4.0</v>
      </c>
      <c r="F28" s="51">
        <v>19.0</v>
      </c>
      <c r="G28" s="51">
        <v>22.0</v>
      </c>
      <c r="H28" s="51">
        <v>19.0</v>
      </c>
      <c r="I28" s="51">
        <v>25.0</v>
      </c>
      <c r="J28" s="52"/>
    </row>
    <row r="29">
      <c r="A29" s="45" t="s">
        <v>115</v>
      </c>
      <c r="B29" s="51">
        <v>18.0</v>
      </c>
      <c r="C29" s="51">
        <v>26.0</v>
      </c>
      <c r="D29" s="51">
        <v>19.0</v>
      </c>
      <c r="E29" s="51">
        <v>25.0</v>
      </c>
      <c r="F29" s="51">
        <v>24.0</v>
      </c>
      <c r="G29" s="51">
        <v>24.0</v>
      </c>
      <c r="H29" s="51">
        <v>10.0</v>
      </c>
      <c r="I29" s="52"/>
    </row>
    <row r="30">
      <c r="A30" s="45" t="s">
        <v>114</v>
      </c>
      <c r="B30" s="51">
        <v>21.0</v>
      </c>
      <c r="C30" s="51">
        <v>22.0</v>
      </c>
      <c r="D30" s="51">
        <v>15.0</v>
      </c>
      <c r="E30" s="51">
        <v>15.0</v>
      </c>
      <c r="F30" s="51">
        <v>27.0</v>
      </c>
      <c r="G30" s="51">
        <v>14.0</v>
      </c>
      <c r="H30" s="52"/>
    </row>
    <row r="31">
      <c r="A31" s="45" t="s">
        <v>113</v>
      </c>
      <c r="B31" s="51">
        <v>25.0</v>
      </c>
      <c r="C31" s="51">
        <v>25.0</v>
      </c>
      <c r="D31" s="51">
        <v>17.0</v>
      </c>
      <c r="E31" s="51">
        <v>18.0</v>
      </c>
      <c r="F31" s="51">
        <v>31.0</v>
      </c>
      <c r="G31" s="52"/>
    </row>
    <row r="32">
      <c r="A32" s="45" t="s">
        <v>112</v>
      </c>
      <c r="B32" s="51">
        <v>12.0</v>
      </c>
      <c r="C32" s="51">
        <v>15.0</v>
      </c>
      <c r="D32" s="51">
        <v>17.0</v>
      </c>
      <c r="E32" s="51">
        <v>23.0</v>
      </c>
      <c r="F32" s="52"/>
    </row>
    <row r="33">
      <c r="A33" s="43" t="s">
        <v>109</v>
      </c>
      <c r="B33" s="51">
        <v>22.0</v>
      </c>
      <c r="C33" s="51">
        <v>8.0</v>
      </c>
      <c r="D33" s="51">
        <v>26.0</v>
      </c>
      <c r="E33" s="52"/>
    </row>
    <row r="34">
      <c r="A34" s="44" t="s">
        <v>92</v>
      </c>
      <c r="B34" s="51">
        <v>11.0</v>
      </c>
      <c r="C34" s="51">
        <v>19.0</v>
      </c>
      <c r="D34" s="52"/>
    </row>
    <row r="35">
      <c r="A35" s="44" t="s">
        <v>110</v>
      </c>
      <c r="B35" s="51">
        <v>14.0</v>
      </c>
      <c r="C35" s="52"/>
    </row>
    <row r="36">
      <c r="A36" s="43" t="s">
        <v>111</v>
      </c>
      <c r="B36" s="52"/>
      <c r="AJ36" s="53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3.63"/>
    <col customWidth="1" min="2" max="4" width="3.25"/>
    <col customWidth="1" min="5" max="9" width="1.88"/>
    <col customWidth="1" min="10" max="10" width="2.13"/>
    <col customWidth="1" min="11" max="12" width="1.88"/>
    <col customWidth="1" min="13" max="13" width="2.75"/>
    <col customWidth="1" min="14" max="14" width="2.63"/>
    <col customWidth="1" min="15" max="102" width="2.75"/>
    <col customWidth="1" min="103" max="112" width="3.63"/>
    <col customWidth="1" min="113" max="113" width="3.5"/>
    <col customWidth="1" min="114" max="114" width="3.38"/>
    <col customWidth="1" min="115" max="122" width="3.5"/>
    <col customWidth="1" min="123" max="213" width="3.63"/>
    <col customWidth="1" min="214" max="214" width="3.5"/>
    <col customWidth="1" min="215" max="228" width="3.63"/>
  </cols>
  <sheetData>
    <row r="1">
      <c r="A1" s="54"/>
      <c r="B1" s="1"/>
      <c r="C1" s="55">
        <v>0.0</v>
      </c>
      <c r="D1" s="56">
        <f t="array" ref="D1:HT1">transpose(sequence(225,1))</f>
        <v>1</v>
      </c>
      <c r="E1" s="56">
        <v>2.0</v>
      </c>
      <c r="F1" s="56">
        <v>3.0</v>
      </c>
      <c r="G1" s="56">
        <v>4.0</v>
      </c>
      <c r="H1" s="56">
        <v>5.0</v>
      </c>
      <c r="I1" s="56">
        <v>6.0</v>
      </c>
      <c r="J1" s="56">
        <v>7.0</v>
      </c>
      <c r="K1" s="56">
        <v>8.0</v>
      </c>
      <c r="L1" s="56">
        <v>9.0</v>
      </c>
      <c r="M1" s="56">
        <v>10.0</v>
      </c>
      <c r="N1" s="56">
        <v>11.0</v>
      </c>
      <c r="O1" s="56">
        <v>12.0</v>
      </c>
      <c r="P1" s="56">
        <v>13.0</v>
      </c>
      <c r="Q1" s="56">
        <v>14.0</v>
      </c>
      <c r="R1" s="56">
        <v>15.0</v>
      </c>
      <c r="S1" s="56">
        <v>16.0</v>
      </c>
      <c r="T1" s="56">
        <v>17.0</v>
      </c>
      <c r="U1" s="56">
        <v>18.0</v>
      </c>
      <c r="V1" s="56">
        <v>19.0</v>
      </c>
      <c r="W1" s="56">
        <v>20.0</v>
      </c>
      <c r="X1" s="56">
        <v>21.0</v>
      </c>
      <c r="Y1" s="56">
        <v>22.0</v>
      </c>
      <c r="Z1" s="56">
        <v>23.0</v>
      </c>
      <c r="AA1" s="56">
        <v>24.0</v>
      </c>
      <c r="AB1" s="56">
        <v>25.0</v>
      </c>
      <c r="AC1" s="56">
        <v>26.0</v>
      </c>
      <c r="AD1" s="56">
        <v>27.0</v>
      </c>
      <c r="AE1" s="56">
        <v>28.0</v>
      </c>
      <c r="AF1" s="56">
        <v>29.0</v>
      </c>
      <c r="AG1" s="56">
        <v>30.0</v>
      </c>
      <c r="AH1" s="56">
        <v>31.0</v>
      </c>
      <c r="AI1" s="56">
        <v>32.0</v>
      </c>
      <c r="AJ1" s="56">
        <v>33.0</v>
      </c>
      <c r="AK1" s="56">
        <v>34.0</v>
      </c>
      <c r="AL1" s="56">
        <v>35.0</v>
      </c>
      <c r="AM1" s="56">
        <v>36.0</v>
      </c>
      <c r="AN1" s="56">
        <v>37.0</v>
      </c>
      <c r="AO1" s="56">
        <v>38.0</v>
      </c>
      <c r="AP1" s="56">
        <v>39.0</v>
      </c>
      <c r="AQ1" s="56">
        <v>40.0</v>
      </c>
      <c r="AR1" s="56">
        <v>41.0</v>
      </c>
      <c r="AS1" s="56">
        <v>42.0</v>
      </c>
      <c r="AT1" s="56">
        <v>43.0</v>
      </c>
      <c r="AU1" s="56">
        <v>44.0</v>
      </c>
      <c r="AV1" s="56">
        <v>45.0</v>
      </c>
      <c r="AW1" s="56">
        <v>46.0</v>
      </c>
      <c r="AX1" s="56">
        <v>47.0</v>
      </c>
      <c r="AY1" s="56">
        <v>48.0</v>
      </c>
      <c r="AZ1" s="56">
        <v>49.0</v>
      </c>
      <c r="BA1" s="56">
        <v>50.0</v>
      </c>
      <c r="BB1" s="56">
        <v>51.0</v>
      </c>
      <c r="BC1" s="56">
        <v>52.0</v>
      </c>
      <c r="BD1" s="56">
        <v>53.0</v>
      </c>
      <c r="BE1" s="56">
        <v>54.0</v>
      </c>
      <c r="BF1" s="56">
        <v>55.0</v>
      </c>
      <c r="BG1" s="56">
        <v>56.0</v>
      </c>
      <c r="BH1" s="56">
        <v>57.0</v>
      </c>
      <c r="BI1" s="56">
        <v>58.0</v>
      </c>
      <c r="BJ1" s="56">
        <v>59.0</v>
      </c>
      <c r="BK1" s="56">
        <v>60.0</v>
      </c>
      <c r="BL1" s="56">
        <v>61.0</v>
      </c>
      <c r="BM1" s="56">
        <v>62.0</v>
      </c>
      <c r="BN1" s="56">
        <v>63.0</v>
      </c>
      <c r="BO1" s="56">
        <v>64.0</v>
      </c>
      <c r="BP1" s="56">
        <v>65.0</v>
      </c>
      <c r="BQ1" s="56">
        <v>66.0</v>
      </c>
      <c r="BR1" s="56">
        <v>67.0</v>
      </c>
      <c r="BS1" s="56">
        <v>68.0</v>
      </c>
      <c r="BT1" s="56">
        <v>69.0</v>
      </c>
      <c r="BU1" s="56">
        <v>70.0</v>
      </c>
      <c r="BV1" s="56">
        <v>71.0</v>
      </c>
      <c r="BW1" s="56">
        <v>72.0</v>
      </c>
      <c r="BX1" s="56">
        <v>73.0</v>
      </c>
      <c r="BY1" s="56">
        <v>74.0</v>
      </c>
      <c r="BZ1" s="56">
        <v>75.0</v>
      </c>
      <c r="CA1" s="56">
        <v>76.0</v>
      </c>
      <c r="CB1" s="56">
        <v>77.0</v>
      </c>
      <c r="CC1" s="56">
        <v>78.0</v>
      </c>
      <c r="CD1" s="56">
        <v>79.0</v>
      </c>
      <c r="CE1" s="56">
        <v>80.0</v>
      </c>
      <c r="CF1" s="56">
        <v>81.0</v>
      </c>
      <c r="CG1" s="56">
        <v>82.0</v>
      </c>
      <c r="CH1" s="56">
        <v>83.0</v>
      </c>
      <c r="CI1" s="56">
        <v>84.0</v>
      </c>
      <c r="CJ1" s="56">
        <v>85.0</v>
      </c>
      <c r="CK1" s="56">
        <v>86.0</v>
      </c>
      <c r="CL1" s="56">
        <v>87.0</v>
      </c>
      <c r="CM1" s="56">
        <v>88.0</v>
      </c>
      <c r="CN1" s="56">
        <v>89.0</v>
      </c>
      <c r="CO1" s="56">
        <v>90.0</v>
      </c>
      <c r="CP1" s="56">
        <v>91.0</v>
      </c>
      <c r="CQ1" s="56">
        <v>92.0</v>
      </c>
      <c r="CR1" s="56">
        <v>93.0</v>
      </c>
      <c r="CS1" s="56">
        <v>94.0</v>
      </c>
      <c r="CT1" s="56">
        <v>95.0</v>
      </c>
      <c r="CU1" s="56">
        <v>96.0</v>
      </c>
      <c r="CV1" s="56">
        <v>97.0</v>
      </c>
      <c r="CW1" s="56">
        <v>98.0</v>
      </c>
      <c r="CX1" s="56">
        <v>99.0</v>
      </c>
      <c r="CY1" s="56">
        <v>100.0</v>
      </c>
      <c r="CZ1" s="56">
        <v>101.0</v>
      </c>
      <c r="DA1" s="56">
        <v>102.0</v>
      </c>
      <c r="DB1" s="56">
        <v>103.0</v>
      </c>
      <c r="DC1" s="56">
        <v>104.0</v>
      </c>
      <c r="DD1" s="56">
        <v>105.0</v>
      </c>
      <c r="DE1" s="56">
        <v>106.0</v>
      </c>
      <c r="DF1" s="56">
        <v>107.0</v>
      </c>
      <c r="DG1" s="56">
        <v>108.0</v>
      </c>
      <c r="DH1" s="56">
        <v>109.0</v>
      </c>
      <c r="DI1" s="56">
        <v>110.0</v>
      </c>
      <c r="DJ1" s="56">
        <v>111.0</v>
      </c>
      <c r="DK1" s="56">
        <v>112.0</v>
      </c>
      <c r="DL1" s="56">
        <v>113.0</v>
      </c>
      <c r="DM1" s="56">
        <v>114.0</v>
      </c>
      <c r="DN1" s="56">
        <v>115.0</v>
      </c>
      <c r="DO1" s="56">
        <v>116.0</v>
      </c>
      <c r="DP1" s="56">
        <v>117.0</v>
      </c>
      <c r="DQ1" s="56">
        <v>118.0</v>
      </c>
      <c r="DR1" s="56">
        <v>119.0</v>
      </c>
      <c r="DS1" s="56">
        <v>120.0</v>
      </c>
      <c r="DT1" s="56">
        <v>121.0</v>
      </c>
      <c r="DU1" s="56">
        <v>122.0</v>
      </c>
      <c r="DV1" s="56">
        <v>123.0</v>
      </c>
      <c r="DW1" s="56">
        <v>124.0</v>
      </c>
      <c r="DX1" s="56">
        <v>125.0</v>
      </c>
      <c r="DY1" s="56">
        <v>126.0</v>
      </c>
      <c r="DZ1" s="56">
        <v>127.0</v>
      </c>
      <c r="EA1" s="56">
        <v>128.0</v>
      </c>
      <c r="EB1" s="56">
        <v>129.0</v>
      </c>
      <c r="EC1" s="56">
        <v>130.0</v>
      </c>
      <c r="ED1" s="56">
        <v>131.0</v>
      </c>
      <c r="EE1" s="56">
        <v>132.0</v>
      </c>
      <c r="EF1" s="56">
        <v>133.0</v>
      </c>
      <c r="EG1" s="56">
        <v>134.0</v>
      </c>
      <c r="EH1" s="56">
        <v>135.0</v>
      </c>
      <c r="EI1" s="56">
        <v>136.0</v>
      </c>
      <c r="EJ1" s="56">
        <v>137.0</v>
      </c>
      <c r="EK1" s="56">
        <v>138.0</v>
      </c>
      <c r="EL1" s="56">
        <v>139.0</v>
      </c>
      <c r="EM1" s="56">
        <v>140.0</v>
      </c>
      <c r="EN1" s="56">
        <v>141.0</v>
      </c>
      <c r="EO1" s="56">
        <v>142.0</v>
      </c>
      <c r="EP1" s="56">
        <v>143.0</v>
      </c>
      <c r="EQ1" s="56">
        <v>144.0</v>
      </c>
      <c r="ER1" s="56">
        <v>145.0</v>
      </c>
      <c r="ES1" s="56">
        <v>146.0</v>
      </c>
      <c r="ET1" s="56">
        <v>147.0</v>
      </c>
      <c r="EU1" s="56">
        <v>148.0</v>
      </c>
      <c r="EV1" s="56">
        <v>149.0</v>
      </c>
      <c r="EW1" s="56">
        <v>150.0</v>
      </c>
      <c r="EX1" s="56">
        <v>151.0</v>
      </c>
      <c r="EY1" s="56">
        <v>152.0</v>
      </c>
      <c r="EZ1" s="56">
        <v>153.0</v>
      </c>
      <c r="FA1" s="56">
        <v>154.0</v>
      </c>
      <c r="FB1" s="56">
        <v>155.0</v>
      </c>
      <c r="FC1" s="56">
        <v>156.0</v>
      </c>
      <c r="FD1" s="56">
        <v>157.0</v>
      </c>
      <c r="FE1" s="56">
        <v>158.0</v>
      </c>
      <c r="FF1" s="56">
        <v>159.0</v>
      </c>
      <c r="FG1" s="56">
        <v>160.0</v>
      </c>
      <c r="FH1" s="56">
        <v>161.0</v>
      </c>
      <c r="FI1" s="56">
        <v>162.0</v>
      </c>
      <c r="FJ1" s="56">
        <v>163.0</v>
      </c>
      <c r="FK1" s="56">
        <v>164.0</v>
      </c>
      <c r="FL1" s="56">
        <v>165.0</v>
      </c>
      <c r="FM1" s="56">
        <v>166.0</v>
      </c>
      <c r="FN1" s="56">
        <v>167.0</v>
      </c>
      <c r="FO1" s="56">
        <v>168.0</v>
      </c>
      <c r="FP1" s="56">
        <v>169.0</v>
      </c>
      <c r="FQ1" s="56">
        <v>170.0</v>
      </c>
      <c r="FR1" s="56">
        <v>171.0</v>
      </c>
      <c r="FS1" s="56">
        <v>172.0</v>
      </c>
      <c r="FT1" s="56">
        <v>173.0</v>
      </c>
      <c r="FU1" s="56">
        <v>174.0</v>
      </c>
      <c r="FV1" s="56">
        <v>175.0</v>
      </c>
      <c r="FW1" s="56">
        <v>176.0</v>
      </c>
      <c r="FX1" s="56">
        <v>177.0</v>
      </c>
      <c r="FY1" s="56">
        <v>178.0</v>
      </c>
      <c r="FZ1" s="56">
        <v>179.0</v>
      </c>
      <c r="GA1" s="56">
        <v>180.0</v>
      </c>
      <c r="GB1" s="56">
        <v>181.0</v>
      </c>
      <c r="GC1" s="56">
        <v>182.0</v>
      </c>
      <c r="GD1" s="56">
        <v>183.0</v>
      </c>
      <c r="GE1" s="56">
        <v>184.0</v>
      </c>
      <c r="GF1" s="56">
        <v>185.0</v>
      </c>
      <c r="GG1" s="56">
        <v>186.0</v>
      </c>
      <c r="GH1" s="56">
        <v>187.0</v>
      </c>
      <c r="GI1" s="56">
        <v>188.0</v>
      </c>
      <c r="GJ1" s="56">
        <v>189.0</v>
      </c>
      <c r="GK1" s="56">
        <v>190.0</v>
      </c>
      <c r="GL1" s="56">
        <v>191.0</v>
      </c>
      <c r="GM1" s="56">
        <v>192.0</v>
      </c>
      <c r="GN1" s="56">
        <v>193.0</v>
      </c>
      <c r="GO1" s="56">
        <v>194.0</v>
      </c>
      <c r="GP1" s="56">
        <v>195.0</v>
      </c>
      <c r="GQ1" s="56">
        <v>196.0</v>
      </c>
      <c r="GR1" s="56">
        <v>197.0</v>
      </c>
      <c r="GS1" s="56">
        <v>198.0</v>
      </c>
      <c r="GT1" s="56">
        <v>199.0</v>
      </c>
      <c r="GU1" s="56">
        <v>200.0</v>
      </c>
      <c r="GV1" s="56">
        <v>201.0</v>
      </c>
      <c r="GW1" s="56">
        <v>202.0</v>
      </c>
      <c r="GX1" s="56">
        <v>203.0</v>
      </c>
      <c r="GY1" s="56">
        <v>204.0</v>
      </c>
      <c r="GZ1" s="56">
        <v>205.0</v>
      </c>
      <c r="HA1" s="56">
        <v>206.0</v>
      </c>
      <c r="HB1" s="56">
        <v>207.0</v>
      </c>
      <c r="HC1" s="56">
        <v>208.0</v>
      </c>
      <c r="HD1" s="56">
        <v>209.0</v>
      </c>
      <c r="HE1" s="56">
        <v>210.0</v>
      </c>
      <c r="HF1" s="56">
        <v>211.0</v>
      </c>
      <c r="HG1" s="56">
        <v>212.0</v>
      </c>
      <c r="HH1" s="56">
        <v>213.0</v>
      </c>
      <c r="HI1" s="56">
        <v>214.0</v>
      </c>
      <c r="HJ1" s="56">
        <v>215.0</v>
      </c>
      <c r="HK1" s="56">
        <v>216.0</v>
      </c>
      <c r="HL1" s="56">
        <v>217.0</v>
      </c>
      <c r="HM1" s="56">
        <v>218.0</v>
      </c>
      <c r="HN1" s="56">
        <v>219.0</v>
      </c>
      <c r="HO1" s="56">
        <v>220.0</v>
      </c>
      <c r="HP1" s="56">
        <v>221.0</v>
      </c>
      <c r="HQ1" s="56">
        <v>222.0</v>
      </c>
      <c r="HR1" s="56">
        <v>223.0</v>
      </c>
      <c r="HS1" s="56">
        <v>224.0</v>
      </c>
      <c r="HT1" s="56">
        <v>225.0</v>
      </c>
      <c r="HU1" s="57"/>
      <c r="HV1" s="57"/>
      <c r="HW1" s="57"/>
      <c r="HX1" s="57"/>
      <c r="HY1" s="57"/>
      <c r="HZ1" s="57"/>
      <c r="IA1" s="57"/>
      <c r="IB1" s="57"/>
      <c r="IC1" s="57"/>
      <c r="ID1" s="57"/>
    </row>
    <row r="2">
      <c r="A2" s="58"/>
      <c r="B2" s="59"/>
      <c r="C2" s="59">
        <f t="shared" ref="C2:HT2" si="1">COUNT(C3:C228)</f>
        <v>4</v>
      </c>
      <c r="D2" s="59">
        <f t="shared" si="1"/>
        <v>4</v>
      </c>
      <c r="E2" s="59">
        <f t="shared" si="1"/>
        <v>3</v>
      </c>
      <c r="F2" s="59">
        <f t="shared" si="1"/>
        <v>2</v>
      </c>
      <c r="G2" s="59">
        <f t="shared" si="1"/>
        <v>3</v>
      </c>
      <c r="H2" s="59">
        <f t="shared" si="1"/>
        <v>5</v>
      </c>
      <c r="I2" s="59">
        <f t="shared" si="1"/>
        <v>3</v>
      </c>
      <c r="J2" s="59">
        <f t="shared" si="1"/>
        <v>3</v>
      </c>
      <c r="K2" s="59">
        <f t="shared" si="1"/>
        <v>2</v>
      </c>
      <c r="L2" s="59">
        <f t="shared" si="1"/>
        <v>2</v>
      </c>
      <c r="M2" s="59">
        <f t="shared" si="1"/>
        <v>3</v>
      </c>
      <c r="N2" s="59">
        <f t="shared" si="1"/>
        <v>2</v>
      </c>
      <c r="O2" s="59">
        <f t="shared" si="1"/>
        <v>4</v>
      </c>
      <c r="P2" s="59">
        <f t="shared" si="1"/>
        <v>3</v>
      </c>
      <c r="Q2" s="59">
        <f t="shared" si="1"/>
        <v>3</v>
      </c>
      <c r="R2" s="59">
        <f t="shared" si="1"/>
        <v>5</v>
      </c>
      <c r="S2" s="59">
        <f t="shared" si="1"/>
        <v>3</v>
      </c>
      <c r="T2" s="59">
        <f t="shared" si="1"/>
        <v>2</v>
      </c>
      <c r="U2" s="59">
        <f t="shared" si="1"/>
        <v>4</v>
      </c>
      <c r="V2" s="59">
        <f t="shared" si="1"/>
        <v>2</v>
      </c>
      <c r="W2" s="59">
        <f t="shared" si="1"/>
        <v>2</v>
      </c>
      <c r="X2" s="59">
        <f t="shared" si="1"/>
        <v>3</v>
      </c>
      <c r="Y2" s="59">
        <f t="shared" si="1"/>
        <v>3</v>
      </c>
      <c r="Z2" s="59">
        <f t="shared" si="1"/>
        <v>2</v>
      </c>
      <c r="AA2" s="59">
        <f t="shared" si="1"/>
        <v>2</v>
      </c>
      <c r="AB2" s="59">
        <f t="shared" si="1"/>
        <v>3</v>
      </c>
      <c r="AC2" s="59">
        <f t="shared" si="1"/>
        <v>3</v>
      </c>
      <c r="AD2" s="59">
        <f t="shared" si="1"/>
        <v>3</v>
      </c>
      <c r="AE2" s="59">
        <f t="shared" si="1"/>
        <v>2</v>
      </c>
      <c r="AF2" s="59">
        <f t="shared" si="1"/>
        <v>2</v>
      </c>
      <c r="AG2" s="59">
        <f t="shared" si="1"/>
        <v>2</v>
      </c>
      <c r="AH2" s="59">
        <f t="shared" si="1"/>
        <v>4</v>
      </c>
      <c r="AI2" s="59">
        <f t="shared" si="1"/>
        <v>4</v>
      </c>
      <c r="AJ2" s="59">
        <f t="shared" si="1"/>
        <v>3</v>
      </c>
      <c r="AK2" s="59">
        <f t="shared" si="1"/>
        <v>2</v>
      </c>
      <c r="AL2" s="59">
        <f t="shared" si="1"/>
        <v>3</v>
      </c>
      <c r="AM2" s="59">
        <f t="shared" si="1"/>
        <v>2</v>
      </c>
      <c r="AN2" s="59">
        <f t="shared" si="1"/>
        <v>2</v>
      </c>
      <c r="AO2" s="59">
        <f t="shared" si="1"/>
        <v>3</v>
      </c>
      <c r="AP2" s="59">
        <f t="shared" si="1"/>
        <v>3</v>
      </c>
      <c r="AQ2" s="59">
        <f t="shared" si="1"/>
        <v>2</v>
      </c>
      <c r="AR2" s="59">
        <f t="shared" si="1"/>
        <v>2</v>
      </c>
      <c r="AS2" s="59">
        <f t="shared" si="1"/>
        <v>3</v>
      </c>
      <c r="AT2" s="59">
        <f t="shared" si="1"/>
        <v>3</v>
      </c>
      <c r="AU2" s="59">
        <f t="shared" si="1"/>
        <v>3</v>
      </c>
      <c r="AV2" s="59">
        <f t="shared" si="1"/>
        <v>4</v>
      </c>
      <c r="AW2" s="59">
        <f t="shared" si="1"/>
        <v>4</v>
      </c>
      <c r="AX2" s="59">
        <f t="shared" si="1"/>
        <v>3</v>
      </c>
      <c r="AY2" s="59">
        <f t="shared" si="1"/>
        <v>4</v>
      </c>
      <c r="AZ2" s="59">
        <f t="shared" si="1"/>
        <v>3</v>
      </c>
      <c r="BA2" s="59">
        <f t="shared" si="1"/>
        <v>2</v>
      </c>
      <c r="BB2" s="59">
        <f t="shared" si="1"/>
        <v>3</v>
      </c>
      <c r="BC2" s="59">
        <f t="shared" si="1"/>
        <v>2</v>
      </c>
      <c r="BD2" s="59">
        <f t="shared" si="1"/>
        <v>4</v>
      </c>
      <c r="BE2" s="59">
        <f t="shared" si="1"/>
        <v>2</v>
      </c>
      <c r="BF2" s="59">
        <f t="shared" si="1"/>
        <v>3</v>
      </c>
      <c r="BG2" s="59">
        <f t="shared" si="1"/>
        <v>3</v>
      </c>
      <c r="BH2" s="59">
        <f t="shared" si="1"/>
        <v>2</v>
      </c>
      <c r="BI2" s="59">
        <f t="shared" si="1"/>
        <v>2</v>
      </c>
      <c r="BJ2" s="59">
        <f t="shared" si="1"/>
        <v>2</v>
      </c>
      <c r="BK2" s="59">
        <f t="shared" si="1"/>
        <v>1</v>
      </c>
      <c r="BL2" s="59">
        <f t="shared" si="1"/>
        <v>4</v>
      </c>
      <c r="BM2" s="59">
        <f t="shared" si="1"/>
        <v>1</v>
      </c>
      <c r="BN2" s="59">
        <f t="shared" si="1"/>
        <v>4</v>
      </c>
      <c r="BO2" s="59">
        <f t="shared" si="1"/>
        <v>2</v>
      </c>
      <c r="BP2" s="59">
        <f t="shared" si="1"/>
        <v>2</v>
      </c>
      <c r="BQ2" s="59">
        <f t="shared" si="1"/>
        <v>5</v>
      </c>
      <c r="BR2" s="59">
        <f t="shared" si="1"/>
        <v>3</v>
      </c>
      <c r="BS2" s="59">
        <f t="shared" si="1"/>
        <v>3</v>
      </c>
      <c r="BT2" s="59">
        <f t="shared" si="1"/>
        <v>3</v>
      </c>
      <c r="BU2" s="59">
        <f t="shared" si="1"/>
        <v>4</v>
      </c>
      <c r="BV2" s="59">
        <f t="shared" si="1"/>
        <v>2</v>
      </c>
      <c r="BW2" s="59">
        <f t="shared" si="1"/>
        <v>2</v>
      </c>
      <c r="BX2" s="59">
        <f t="shared" si="1"/>
        <v>3</v>
      </c>
      <c r="BY2" s="59">
        <f t="shared" si="1"/>
        <v>4</v>
      </c>
      <c r="BZ2" s="59">
        <f t="shared" si="1"/>
        <v>3</v>
      </c>
      <c r="CA2" s="59">
        <f t="shared" si="1"/>
        <v>2</v>
      </c>
      <c r="CB2" s="59">
        <f t="shared" si="1"/>
        <v>1</v>
      </c>
      <c r="CC2" s="59">
        <f t="shared" si="1"/>
        <v>2</v>
      </c>
      <c r="CD2" s="59">
        <f t="shared" si="1"/>
        <v>2</v>
      </c>
      <c r="CE2" s="59">
        <f t="shared" si="1"/>
        <v>2</v>
      </c>
      <c r="CF2" s="59">
        <f t="shared" si="1"/>
        <v>3</v>
      </c>
      <c r="CG2" s="59">
        <f t="shared" si="1"/>
        <v>2</v>
      </c>
      <c r="CH2" s="59">
        <f t="shared" si="1"/>
        <v>2</v>
      </c>
      <c r="CI2" s="59">
        <f t="shared" si="1"/>
        <v>2</v>
      </c>
      <c r="CJ2" s="59">
        <f t="shared" si="1"/>
        <v>1</v>
      </c>
      <c r="CK2" s="59">
        <f t="shared" si="1"/>
        <v>3</v>
      </c>
      <c r="CL2" s="59">
        <f t="shared" si="1"/>
        <v>3</v>
      </c>
      <c r="CM2" s="59">
        <f t="shared" si="1"/>
        <v>2</v>
      </c>
      <c r="CN2" s="59">
        <f t="shared" si="1"/>
        <v>3</v>
      </c>
      <c r="CO2" s="59">
        <f t="shared" si="1"/>
        <v>3</v>
      </c>
      <c r="CP2" s="59">
        <f t="shared" si="1"/>
        <v>2</v>
      </c>
      <c r="CQ2" s="59">
        <f t="shared" si="1"/>
        <v>2</v>
      </c>
      <c r="CR2" s="59">
        <f t="shared" si="1"/>
        <v>2</v>
      </c>
      <c r="CS2" s="59">
        <f t="shared" si="1"/>
        <v>2</v>
      </c>
      <c r="CT2" s="59">
        <f t="shared" si="1"/>
        <v>3</v>
      </c>
      <c r="CU2" s="59">
        <f t="shared" si="1"/>
        <v>4</v>
      </c>
      <c r="CV2" s="59">
        <f t="shared" si="1"/>
        <v>2</v>
      </c>
      <c r="CW2" s="59">
        <f t="shared" si="1"/>
        <v>2</v>
      </c>
      <c r="CX2" s="59">
        <f t="shared" si="1"/>
        <v>2</v>
      </c>
      <c r="CY2" s="59">
        <f t="shared" si="1"/>
        <v>2</v>
      </c>
      <c r="CZ2" s="59">
        <f t="shared" si="1"/>
        <v>3</v>
      </c>
      <c r="DA2" s="59">
        <f t="shared" si="1"/>
        <v>2</v>
      </c>
      <c r="DB2" s="59">
        <f t="shared" si="1"/>
        <v>1</v>
      </c>
      <c r="DC2" s="59">
        <f t="shared" si="1"/>
        <v>2</v>
      </c>
      <c r="DD2" s="59">
        <f t="shared" si="1"/>
        <v>2</v>
      </c>
      <c r="DE2" s="59">
        <f t="shared" si="1"/>
        <v>2</v>
      </c>
      <c r="DF2" s="59">
        <f t="shared" si="1"/>
        <v>2</v>
      </c>
      <c r="DG2" s="59">
        <f t="shared" si="1"/>
        <v>2</v>
      </c>
      <c r="DH2" s="59">
        <f t="shared" si="1"/>
        <v>2</v>
      </c>
      <c r="DI2" s="59">
        <f t="shared" si="1"/>
        <v>3</v>
      </c>
      <c r="DJ2" s="59">
        <f t="shared" si="1"/>
        <v>3</v>
      </c>
      <c r="DK2" s="59">
        <f t="shared" si="1"/>
        <v>2</v>
      </c>
      <c r="DL2" s="59">
        <f t="shared" si="1"/>
        <v>3</v>
      </c>
      <c r="DM2" s="59">
        <f t="shared" si="1"/>
        <v>1</v>
      </c>
      <c r="DN2" s="59">
        <f t="shared" si="1"/>
        <v>3</v>
      </c>
      <c r="DO2" s="59">
        <f t="shared" si="1"/>
        <v>3</v>
      </c>
      <c r="DP2" s="59">
        <f t="shared" si="1"/>
        <v>2</v>
      </c>
      <c r="DQ2" s="59">
        <f t="shared" si="1"/>
        <v>2</v>
      </c>
      <c r="DR2" s="59">
        <f t="shared" si="1"/>
        <v>2</v>
      </c>
      <c r="DS2" s="59">
        <f t="shared" si="1"/>
        <v>2</v>
      </c>
      <c r="DT2" s="59">
        <f t="shared" si="1"/>
        <v>3</v>
      </c>
      <c r="DU2" s="59">
        <f t="shared" si="1"/>
        <v>1</v>
      </c>
      <c r="DV2" s="59">
        <f t="shared" si="1"/>
        <v>2</v>
      </c>
      <c r="DW2" s="59">
        <f t="shared" si="1"/>
        <v>2</v>
      </c>
      <c r="DX2" s="59">
        <f t="shared" si="1"/>
        <v>2</v>
      </c>
      <c r="DY2" s="59">
        <f t="shared" si="1"/>
        <v>2</v>
      </c>
      <c r="DZ2" s="59">
        <f t="shared" si="1"/>
        <v>2</v>
      </c>
      <c r="EA2" s="59">
        <f t="shared" si="1"/>
        <v>3</v>
      </c>
      <c r="EB2" s="59">
        <f t="shared" si="1"/>
        <v>2</v>
      </c>
      <c r="EC2" s="59">
        <f t="shared" si="1"/>
        <v>3</v>
      </c>
      <c r="ED2" s="59">
        <f t="shared" si="1"/>
        <v>3</v>
      </c>
      <c r="EE2" s="59">
        <f t="shared" si="1"/>
        <v>2</v>
      </c>
      <c r="EF2" s="59">
        <f t="shared" si="1"/>
        <v>3</v>
      </c>
      <c r="EG2" s="59">
        <f t="shared" si="1"/>
        <v>4</v>
      </c>
      <c r="EH2" s="59">
        <f t="shared" si="1"/>
        <v>2</v>
      </c>
      <c r="EI2" s="59">
        <f t="shared" si="1"/>
        <v>2</v>
      </c>
      <c r="EJ2" s="59">
        <f t="shared" si="1"/>
        <v>2</v>
      </c>
      <c r="EK2" s="59">
        <f t="shared" si="1"/>
        <v>2</v>
      </c>
      <c r="EL2" s="59">
        <f t="shared" si="1"/>
        <v>1</v>
      </c>
      <c r="EM2" s="59">
        <f t="shared" si="1"/>
        <v>2</v>
      </c>
      <c r="EN2" s="59">
        <f t="shared" si="1"/>
        <v>2</v>
      </c>
      <c r="EO2" s="59">
        <f t="shared" si="1"/>
        <v>2</v>
      </c>
      <c r="EP2" s="59">
        <f t="shared" si="1"/>
        <v>4</v>
      </c>
      <c r="EQ2" s="59">
        <f t="shared" si="1"/>
        <v>2</v>
      </c>
      <c r="ER2" s="59">
        <f t="shared" si="1"/>
        <v>2</v>
      </c>
      <c r="ES2" s="59">
        <f t="shared" si="1"/>
        <v>3</v>
      </c>
      <c r="ET2" s="59">
        <f t="shared" si="1"/>
        <v>2</v>
      </c>
      <c r="EU2" s="59">
        <f t="shared" si="1"/>
        <v>3</v>
      </c>
      <c r="EV2" s="59">
        <f t="shared" si="1"/>
        <v>2</v>
      </c>
      <c r="EW2" s="59">
        <f t="shared" si="1"/>
        <v>2</v>
      </c>
      <c r="EX2" s="59">
        <f t="shared" si="1"/>
        <v>2</v>
      </c>
      <c r="EY2" s="59">
        <f t="shared" si="1"/>
        <v>1</v>
      </c>
      <c r="EZ2" s="59">
        <f t="shared" si="1"/>
        <v>2</v>
      </c>
      <c r="FA2" s="59">
        <f t="shared" si="1"/>
        <v>2</v>
      </c>
      <c r="FB2" s="59">
        <f t="shared" si="1"/>
        <v>2</v>
      </c>
      <c r="FC2" s="59">
        <f t="shared" si="1"/>
        <v>2</v>
      </c>
      <c r="FD2" s="59">
        <f t="shared" si="1"/>
        <v>2</v>
      </c>
      <c r="FE2" s="59">
        <f t="shared" si="1"/>
        <v>2</v>
      </c>
      <c r="FF2" s="59">
        <f t="shared" si="1"/>
        <v>2</v>
      </c>
      <c r="FG2" s="59">
        <f t="shared" si="1"/>
        <v>2</v>
      </c>
      <c r="FH2" s="59">
        <f t="shared" si="1"/>
        <v>3</v>
      </c>
      <c r="FI2" s="59">
        <f t="shared" si="1"/>
        <v>2</v>
      </c>
      <c r="FJ2" s="59">
        <f t="shared" si="1"/>
        <v>2</v>
      </c>
      <c r="FK2" s="59">
        <f t="shared" si="1"/>
        <v>2</v>
      </c>
      <c r="FL2" s="59">
        <f t="shared" si="1"/>
        <v>2</v>
      </c>
      <c r="FM2" s="59">
        <f t="shared" si="1"/>
        <v>3</v>
      </c>
      <c r="FN2" s="59">
        <f t="shared" si="1"/>
        <v>2</v>
      </c>
      <c r="FO2" s="59">
        <f t="shared" si="1"/>
        <v>3</v>
      </c>
      <c r="FP2" s="59">
        <f t="shared" si="1"/>
        <v>3</v>
      </c>
      <c r="FQ2" s="59">
        <f t="shared" si="1"/>
        <v>2</v>
      </c>
      <c r="FR2" s="59">
        <f t="shared" si="1"/>
        <v>4</v>
      </c>
      <c r="FS2" s="59">
        <f t="shared" si="1"/>
        <v>3</v>
      </c>
      <c r="FT2" s="59">
        <f t="shared" si="1"/>
        <v>2</v>
      </c>
      <c r="FU2" s="59">
        <f t="shared" si="1"/>
        <v>2</v>
      </c>
      <c r="FV2" s="59">
        <f t="shared" si="1"/>
        <v>2</v>
      </c>
      <c r="FW2" s="59">
        <f t="shared" si="1"/>
        <v>2</v>
      </c>
      <c r="FX2" s="59">
        <f t="shared" si="1"/>
        <v>2</v>
      </c>
      <c r="FY2" s="59">
        <f t="shared" si="1"/>
        <v>2</v>
      </c>
      <c r="FZ2" s="59">
        <f t="shared" si="1"/>
        <v>2</v>
      </c>
      <c r="GA2" s="59">
        <f t="shared" si="1"/>
        <v>3</v>
      </c>
      <c r="GB2" s="59">
        <f t="shared" si="1"/>
        <v>2</v>
      </c>
      <c r="GC2" s="59">
        <f t="shared" si="1"/>
        <v>3</v>
      </c>
      <c r="GD2" s="59">
        <f t="shared" si="1"/>
        <v>2</v>
      </c>
      <c r="GE2" s="59">
        <f t="shared" si="1"/>
        <v>1</v>
      </c>
      <c r="GF2" s="59">
        <f t="shared" si="1"/>
        <v>3</v>
      </c>
      <c r="GG2" s="59">
        <f t="shared" si="1"/>
        <v>2</v>
      </c>
      <c r="GH2" s="59">
        <f t="shared" si="1"/>
        <v>3</v>
      </c>
      <c r="GI2" s="59">
        <f t="shared" si="1"/>
        <v>2</v>
      </c>
      <c r="GJ2" s="59">
        <f t="shared" si="1"/>
        <v>2</v>
      </c>
      <c r="GK2" s="59">
        <f t="shared" si="1"/>
        <v>2</v>
      </c>
      <c r="GL2" s="59">
        <f t="shared" si="1"/>
        <v>2</v>
      </c>
      <c r="GM2" s="59">
        <f t="shared" si="1"/>
        <v>2</v>
      </c>
      <c r="GN2" s="59">
        <f t="shared" si="1"/>
        <v>3</v>
      </c>
      <c r="GO2" s="59">
        <f t="shared" si="1"/>
        <v>2</v>
      </c>
      <c r="GP2" s="59">
        <f t="shared" si="1"/>
        <v>2</v>
      </c>
      <c r="GQ2" s="59">
        <f t="shared" si="1"/>
        <v>2</v>
      </c>
      <c r="GR2" s="59">
        <f t="shared" si="1"/>
        <v>2</v>
      </c>
      <c r="GS2" s="59">
        <f t="shared" si="1"/>
        <v>2</v>
      </c>
      <c r="GT2" s="59">
        <f t="shared" si="1"/>
        <v>2</v>
      </c>
      <c r="GU2" s="59">
        <f t="shared" si="1"/>
        <v>2</v>
      </c>
      <c r="GV2" s="59">
        <f t="shared" si="1"/>
        <v>2</v>
      </c>
      <c r="GW2" s="59">
        <f t="shared" si="1"/>
        <v>3</v>
      </c>
      <c r="GX2" s="59">
        <f t="shared" si="1"/>
        <v>3</v>
      </c>
      <c r="GY2" s="59">
        <f t="shared" si="1"/>
        <v>2</v>
      </c>
      <c r="GZ2" s="59">
        <f t="shared" si="1"/>
        <v>2</v>
      </c>
      <c r="HA2" s="59">
        <f t="shared" si="1"/>
        <v>2</v>
      </c>
      <c r="HB2" s="59">
        <f t="shared" si="1"/>
        <v>2</v>
      </c>
      <c r="HC2" s="59">
        <f t="shared" si="1"/>
        <v>2</v>
      </c>
      <c r="HD2" s="59">
        <f t="shared" si="1"/>
        <v>2</v>
      </c>
      <c r="HE2" s="59">
        <f t="shared" si="1"/>
        <v>2</v>
      </c>
      <c r="HF2" s="59">
        <f t="shared" si="1"/>
        <v>2</v>
      </c>
      <c r="HG2" s="59">
        <f t="shared" si="1"/>
        <v>2</v>
      </c>
      <c r="HH2" s="59">
        <f t="shared" si="1"/>
        <v>3</v>
      </c>
      <c r="HI2" s="59">
        <f t="shared" si="1"/>
        <v>2</v>
      </c>
      <c r="HJ2" s="59">
        <f t="shared" si="1"/>
        <v>3</v>
      </c>
      <c r="HK2" s="59">
        <f t="shared" si="1"/>
        <v>3</v>
      </c>
      <c r="HL2" s="59">
        <f t="shared" si="1"/>
        <v>3</v>
      </c>
      <c r="HM2" s="59">
        <f t="shared" si="1"/>
        <v>2</v>
      </c>
      <c r="HN2" s="59">
        <f t="shared" si="1"/>
        <v>2</v>
      </c>
      <c r="HO2" s="59">
        <f t="shared" si="1"/>
        <v>2</v>
      </c>
      <c r="HP2" s="59">
        <f t="shared" si="1"/>
        <v>3</v>
      </c>
      <c r="HQ2" s="59">
        <f t="shared" si="1"/>
        <v>2</v>
      </c>
      <c r="HR2" s="59">
        <f t="shared" si="1"/>
        <v>2</v>
      </c>
      <c r="HS2" s="59">
        <f t="shared" si="1"/>
        <v>2</v>
      </c>
      <c r="HT2" s="59">
        <f t="shared" si="1"/>
        <v>3</v>
      </c>
      <c r="HU2" s="60"/>
      <c r="HV2" s="60"/>
      <c r="HW2" s="60"/>
      <c r="HX2" s="60"/>
      <c r="HY2" s="60"/>
      <c r="HZ2" s="60"/>
      <c r="IA2" s="60"/>
      <c r="IB2" s="60"/>
      <c r="IC2" s="60"/>
      <c r="ID2" s="60"/>
    </row>
    <row r="3">
      <c r="A3" s="1">
        <v>0.0</v>
      </c>
      <c r="B3" s="61">
        <f t="shared" ref="B3:B228" si="2">count(C3:HT3)</f>
        <v>4</v>
      </c>
      <c r="C3" s="62"/>
      <c r="K3" s="2"/>
      <c r="X3" s="2">
        <v>1.0</v>
      </c>
      <c r="Y3" s="2">
        <v>1.0</v>
      </c>
      <c r="AB3" s="2">
        <v>1.0</v>
      </c>
      <c r="AI3" s="2"/>
      <c r="BL3" s="2"/>
      <c r="BQ3" s="2"/>
      <c r="HL3" s="2">
        <v>1.0</v>
      </c>
    </row>
    <row r="4">
      <c r="A4" s="63">
        <f t="array" ref="A4:A228">sequence(225,1)</f>
        <v>1</v>
      </c>
      <c r="B4" s="61">
        <f t="shared" si="2"/>
        <v>4</v>
      </c>
      <c r="D4" s="62"/>
      <c r="K4" s="2">
        <v>1.0</v>
      </c>
      <c r="AI4" s="2">
        <v>1.0</v>
      </c>
      <c r="BL4" s="2">
        <v>1.0</v>
      </c>
      <c r="BQ4" s="2">
        <v>1.0</v>
      </c>
    </row>
    <row r="5">
      <c r="A5" s="57">
        <v>2.0</v>
      </c>
      <c r="B5" s="61">
        <f t="shared" si="2"/>
        <v>3</v>
      </c>
      <c r="E5" s="62"/>
      <c r="L5" s="2">
        <v>1.0</v>
      </c>
      <c r="AJ5" s="2">
        <v>1.0</v>
      </c>
      <c r="GF5" s="2">
        <v>1.0</v>
      </c>
    </row>
    <row r="6">
      <c r="A6" s="57">
        <v>3.0</v>
      </c>
      <c r="B6" s="61">
        <f t="shared" si="2"/>
        <v>2</v>
      </c>
      <c r="F6" s="62"/>
      <c r="W6" s="2">
        <v>1.0</v>
      </c>
      <c r="X6" s="2">
        <v>1.0</v>
      </c>
    </row>
    <row r="7">
      <c r="A7" s="57">
        <v>4.0</v>
      </c>
      <c r="B7" s="61">
        <f t="shared" si="2"/>
        <v>3</v>
      </c>
      <c r="G7" s="62"/>
      <c r="M7" s="2">
        <v>1.0</v>
      </c>
      <c r="U7" s="2">
        <v>1.0</v>
      </c>
      <c r="FR7" s="2">
        <v>1.0</v>
      </c>
    </row>
    <row r="8">
      <c r="A8" s="57">
        <v>5.0</v>
      </c>
      <c r="B8" s="61">
        <f t="shared" si="2"/>
        <v>5</v>
      </c>
      <c r="H8" s="62"/>
      <c r="Q8" s="2">
        <v>1.0</v>
      </c>
      <c r="R8" s="2">
        <v>1.0</v>
      </c>
      <c r="EP8" s="2">
        <v>1.0</v>
      </c>
      <c r="ES8" s="2">
        <v>1.0</v>
      </c>
      <c r="GW8" s="2">
        <v>1.0</v>
      </c>
    </row>
    <row r="9">
      <c r="A9" s="57">
        <v>6.0</v>
      </c>
      <c r="B9" s="61">
        <f t="shared" si="2"/>
        <v>3</v>
      </c>
      <c r="I9" s="62"/>
      <c r="V9" s="2">
        <v>1.0</v>
      </c>
      <c r="AA9" s="2">
        <v>1.0</v>
      </c>
      <c r="BA9" s="2">
        <v>1.0</v>
      </c>
    </row>
    <row r="10">
      <c r="A10" s="57">
        <v>7.0</v>
      </c>
      <c r="B10" s="61">
        <f t="shared" si="2"/>
        <v>3</v>
      </c>
      <c r="J10" s="62"/>
      <c r="O10" s="2">
        <v>1.0</v>
      </c>
      <c r="P10" s="2">
        <v>1.0</v>
      </c>
      <c r="AO10" s="2">
        <v>1.0</v>
      </c>
    </row>
    <row r="11">
      <c r="A11" s="57">
        <v>8.0</v>
      </c>
      <c r="B11" s="61">
        <f t="shared" si="2"/>
        <v>2</v>
      </c>
      <c r="C11" s="2"/>
      <c r="D11" s="2">
        <v>1.0</v>
      </c>
      <c r="K11" s="62"/>
      <c r="L11" s="2">
        <v>1.0</v>
      </c>
    </row>
    <row r="12">
      <c r="A12" s="57">
        <v>9.0</v>
      </c>
      <c r="B12" s="61">
        <f t="shared" si="2"/>
        <v>2</v>
      </c>
      <c r="E12" s="2">
        <v>1.0</v>
      </c>
      <c r="K12" s="2">
        <v>1.0</v>
      </c>
      <c r="L12" s="62"/>
    </row>
    <row r="13">
      <c r="A13" s="57">
        <v>10.0</v>
      </c>
      <c r="B13" s="61">
        <f t="shared" si="2"/>
        <v>3</v>
      </c>
      <c r="G13" s="2">
        <v>1.0</v>
      </c>
      <c r="M13" s="62"/>
      <c r="N13" s="2">
        <v>1.0</v>
      </c>
      <c r="U13" s="2">
        <v>1.0</v>
      </c>
    </row>
    <row r="14">
      <c r="A14" s="57">
        <v>11.0</v>
      </c>
      <c r="B14" s="61">
        <f t="shared" si="2"/>
        <v>2</v>
      </c>
      <c r="M14" s="2">
        <v>1.0</v>
      </c>
      <c r="N14" s="62"/>
      <c r="O14" s="2">
        <v>1.0</v>
      </c>
    </row>
    <row r="15">
      <c r="A15" s="57">
        <v>12.0</v>
      </c>
      <c r="B15" s="61">
        <f t="shared" si="2"/>
        <v>4</v>
      </c>
      <c r="J15" s="2">
        <v>1.0</v>
      </c>
      <c r="N15" s="2">
        <v>1.0</v>
      </c>
      <c r="O15" s="62"/>
      <c r="P15" s="2">
        <v>1.0</v>
      </c>
      <c r="AO15" s="2">
        <v>1.0</v>
      </c>
    </row>
    <row r="16">
      <c r="A16" s="57">
        <v>13.0</v>
      </c>
      <c r="B16" s="61">
        <f t="shared" si="2"/>
        <v>3</v>
      </c>
      <c r="J16" s="2">
        <v>1.0</v>
      </c>
      <c r="O16" s="2">
        <v>1.0</v>
      </c>
      <c r="P16" s="62"/>
      <c r="Q16" s="2">
        <v>1.0</v>
      </c>
    </row>
    <row r="17">
      <c r="A17" s="57">
        <v>14.0</v>
      </c>
      <c r="B17" s="61">
        <f t="shared" si="2"/>
        <v>3</v>
      </c>
      <c r="H17" s="2">
        <v>1.0</v>
      </c>
      <c r="P17" s="2">
        <v>1.0</v>
      </c>
      <c r="Q17" s="62"/>
      <c r="R17" s="2">
        <v>1.0</v>
      </c>
    </row>
    <row r="18">
      <c r="A18" s="57">
        <v>15.0</v>
      </c>
      <c r="B18" s="61">
        <f t="shared" si="2"/>
        <v>5</v>
      </c>
      <c r="H18" s="2">
        <v>1.0</v>
      </c>
      <c r="Q18" s="2">
        <v>1.0</v>
      </c>
      <c r="R18" s="62"/>
      <c r="S18" s="2">
        <v>1.0</v>
      </c>
      <c r="EP18" s="2">
        <v>1.0</v>
      </c>
      <c r="ES18" s="2">
        <v>1.0</v>
      </c>
    </row>
    <row r="19">
      <c r="A19" s="57">
        <v>16.0</v>
      </c>
      <c r="B19" s="61">
        <f t="shared" si="2"/>
        <v>3</v>
      </c>
      <c r="R19" s="2">
        <v>1.0</v>
      </c>
      <c r="S19" s="62"/>
      <c r="T19" s="2">
        <v>1.0</v>
      </c>
      <c r="EP19" s="2">
        <v>1.0</v>
      </c>
    </row>
    <row r="20">
      <c r="A20" s="57">
        <v>17.0</v>
      </c>
      <c r="B20" s="61">
        <f t="shared" si="2"/>
        <v>2</v>
      </c>
      <c r="S20" s="2">
        <v>1.0</v>
      </c>
      <c r="T20" s="62"/>
      <c r="U20" s="2">
        <v>1.0</v>
      </c>
    </row>
    <row r="21">
      <c r="A21" s="57">
        <v>18.0</v>
      </c>
      <c r="B21" s="61">
        <f t="shared" si="2"/>
        <v>4</v>
      </c>
      <c r="G21" s="2">
        <v>1.0</v>
      </c>
      <c r="M21" s="2">
        <v>1.0</v>
      </c>
      <c r="T21" s="2">
        <v>1.0</v>
      </c>
      <c r="U21" s="62"/>
      <c r="AZ21" s="2">
        <v>1.0</v>
      </c>
    </row>
    <row r="22">
      <c r="A22" s="57">
        <v>19.0</v>
      </c>
      <c r="B22" s="61">
        <f t="shared" si="2"/>
        <v>2</v>
      </c>
      <c r="I22" s="2">
        <v>1.0</v>
      </c>
      <c r="V22" s="62"/>
      <c r="W22" s="2">
        <v>1.0</v>
      </c>
    </row>
    <row r="23">
      <c r="A23" s="57">
        <v>20.0</v>
      </c>
      <c r="B23" s="61">
        <f t="shared" si="2"/>
        <v>2</v>
      </c>
      <c r="F23" s="2">
        <v>1.0</v>
      </c>
      <c r="V23" s="2">
        <v>1.0</v>
      </c>
      <c r="W23" s="62"/>
    </row>
    <row r="24">
      <c r="A24" s="57">
        <v>21.0</v>
      </c>
      <c r="B24" s="61">
        <f t="shared" si="2"/>
        <v>3</v>
      </c>
      <c r="C24" s="2">
        <v>1.0</v>
      </c>
      <c r="F24" s="2">
        <v>1.0</v>
      </c>
      <c r="X24" s="62"/>
      <c r="Y24" s="2">
        <v>1.0</v>
      </c>
    </row>
    <row r="25">
      <c r="A25" s="57">
        <v>22.0</v>
      </c>
      <c r="B25" s="61">
        <f t="shared" si="2"/>
        <v>3</v>
      </c>
      <c r="C25" s="2">
        <v>1.0</v>
      </c>
      <c r="X25" s="2">
        <v>1.0</v>
      </c>
      <c r="Y25" s="62"/>
      <c r="Z25" s="2">
        <v>1.0</v>
      </c>
    </row>
    <row r="26">
      <c r="A26" s="57">
        <v>23.0</v>
      </c>
      <c r="B26" s="61">
        <f t="shared" si="2"/>
        <v>2</v>
      </c>
      <c r="Y26" s="2">
        <v>1.0</v>
      </c>
      <c r="Z26" s="62"/>
      <c r="AA26" s="2">
        <v>1.0</v>
      </c>
    </row>
    <row r="27">
      <c r="A27" s="57">
        <v>24.0</v>
      </c>
      <c r="B27" s="61">
        <f t="shared" si="2"/>
        <v>2</v>
      </c>
      <c r="I27" s="2">
        <v>1.0</v>
      </c>
      <c r="Z27" s="2">
        <v>1.0</v>
      </c>
      <c r="AA27" s="62"/>
    </row>
    <row r="28">
      <c r="A28" s="57">
        <v>25.0</v>
      </c>
      <c r="B28" s="61">
        <f t="shared" si="2"/>
        <v>3</v>
      </c>
      <c r="C28" s="2">
        <v>1.0</v>
      </c>
      <c r="AB28" s="62"/>
      <c r="AC28" s="2">
        <v>1.0</v>
      </c>
      <c r="HL28" s="2">
        <v>1.0</v>
      </c>
    </row>
    <row r="29">
      <c r="A29" s="57">
        <v>26.0</v>
      </c>
      <c r="B29" s="61">
        <f t="shared" si="2"/>
        <v>3</v>
      </c>
      <c r="AB29" s="2">
        <v>1.0</v>
      </c>
      <c r="AC29" s="62"/>
      <c r="AD29" s="2">
        <v>1.0</v>
      </c>
      <c r="FP29" s="2">
        <v>1.0</v>
      </c>
    </row>
    <row r="30">
      <c r="A30" s="57">
        <v>27.0</v>
      </c>
      <c r="B30" s="61">
        <f t="shared" si="2"/>
        <v>3</v>
      </c>
      <c r="AC30" s="2">
        <v>1.0</v>
      </c>
      <c r="AD30" s="62"/>
      <c r="AE30" s="2">
        <v>1.0</v>
      </c>
      <c r="FP30" s="2">
        <v>1.0</v>
      </c>
    </row>
    <row r="31">
      <c r="A31" s="57">
        <v>28.0</v>
      </c>
      <c r="B31" s="61">
        <f t="shared" si="2"/>
        <v>2</v>
      </c>
      <c r="AD31" s="2">
        <v>1.0</v>
      </c>
      <c r="AE31" s="62"/>
      <c r="AF31" s="2">
        <v>1.0</v>
      </c>
    </row>
    <row r="32">
      <c r="A32" s="57">
        <v>29.0</v>
      </c>
      <c r="B32" s="61">
        <f t="shared" si="2"/>
        <v>2</v>
      </c>
      <c r="AE32" s="2">
        <v>1.0</v>
      </c>
      <c r="AF32" s="62"/>
      <c r="AG32" s="2">
        <v>1.0</v>
      </c>
    </row>
    <row r="33">
      <c r="A33" s="57">
        <v>30.0</v>
      </c>
      <c r="B33" s="61">
        <f t="shared" si="2"/>
        <v>2</v>
      </c>
      <c r="AF33" s="2">
        <v>1.0</v>
      </c>
      <c r="AG33" s="62"/>
      <c r="AH33" s="2">
        <v>1.0</v>
      </c>
    </row>
    <row r="34">
      <c r="A34" s="57">
        <v>31.0</v>
      </c>
      <c r="B34" s="61">
        <f t="shared" si="2"/>
        <v>4</v>
      </c>
      <c r="AG34" s="2">
        <v>1.0</v>
      </c>
      <c r="AH34" s="62"/>
      <c r="AI34" s="2">
        <v>1.0</v>
      </c>
      <c r="BQ34" s="2">
        <v>1.0</v>
      </c>
      <c r="BR34" s="2">
        <v>1.0</v>
      </c>
    </row>
    <row r="35">
      <c r="A35" s="57">
        <v>32.0</v>
      </c>
      <c r="B35" s="61">
        <f t="shared" si="2"/>
        <v>4</v>
      </c>
      <c r="C35" s="2"/>
      <c r="D35" s="2">
        <v>1.0</v>
      </c>
      <c r="AH35" s="2">
        <v>1.0</v>
      </c>
      <c r="AI35" s="62"/>
      <c r="BL35" s="2">
        <v>1.0</v>
      </c>
      <c r="BQ35" s="2">
        <v>1.0</v>
      </c>
    </row>
    <row r="36">
      <c r="A36" s="57">
        <v>33.0</v>
      </c>
      <c r="B36" s="61">
        <f t="shared" si="2"/>
        <v>3</v>
      </c>
      <c r="E36" s="2">
        <v>1.0</v>
      </c>
      <c r="AJ36" s="62"/>
      <c r="AT36" s="2">
        <v>1.0</v>
      </c>
      <c r="GF36" s="2">
        <v>1.0</v>
      </c>
    </row>
    <row r="37">
      <c r="A37" s="57">
        <v>34.0</v>
      </c>
      <c r="B37" s="61">
        <f t="shared" si="2"/>
        <v>2</v>
      </c>
      <c r="AK37" s="62"/>
      <c r="AL37" s="2">
        <v>1.0</v>
      </c>
      <c r="AT37" s="2">
        <v>1.0</v>
      </c>
    </row>
    <row r="38">
      <c r="A38" s="57">
        <v>35.0</v>
      </c>
      <c r="B38" s="61">
        <f t="shared" si="2"/>
        <v>3</v>
      </c>
      <c r="AK38" s="2">
        <v>1.0</v>
      </c>
      <c r="AL38" s="62"/>
      <c r="AS38" s="2">
        <v>1.0</v>
      </c>
      <c r="CF38" s="2">
        <v>1.0</v>
      </c>
    </row>
    <row r="39">
      <c r="A39" s="57">
        <v>36.0</v>
      </c>
      <c r="B39" s="61">
        <f t="shared" si="2"/>
        <v>2</v>
      </c>
      <c r="AM39" s="62"/>
      <c r="AU39" s="2">
        <v>1.0</v>
      </c>
      <c r="BA39" s="2">
        <v>1.0</v>
      </c>
    </row>
    <row r="40">
      <c r="A40" s="57">
        <v>37.0</v>
      </c>
      <c r="B40" s="61">
        <f t="shared" si="2"/>
        <v>2</v>
      </c>
      <c r="AN40" s="62"/>
      <c r="AO40" s="2">
        <v>1.0</v>
      </c>
      <c r="AP40" s="2">
        <v>1.0</v>
      </c>
    </row>
    <row r="41">
      <c r="A41" s="57">
        <v>38.0</v>
      </c>
      <c r="B41" s="61">
        <f t="shared" si="2"/>
        <v>3</v>
      </c>
      <c r="J41" s="2">
        <v>1.0</v>
      </c>
      <c r="O41" s="2">
        <v>1.0</v>
      </c>
      <c r="AN41" s="2">
        <v>1.0</v>
      </c>
      <c r="AO41" s="62"/>
    </row>
    <row r="42">
      <c r="A42" s="57">
        <v>39.0</v>
      </c>
      <c r="B42" s="61">
        <f t="shared" si="2"/>
        <v>3</v>
      </c>
      <c r="AN42" s="2">
        <v>1.0</v>
      </c>
      <c r="AP42" s="62"/>
      <c r="AQ42" s="2">
        <v>1.0</v>
      </c>
      <c r="FT42" s="2">
        <v>1.0</v>
      </c>
    </row>
    <row r="43">
      <c r="A43" s="57">
        <v>40.0</v>
      </c>
      <c r="B43" s="61">
        <f t="shared" si="2"/>
        <v>2</v>
      </c>
      <c r="AP43" s="2">
        <v>1.0</v>
      </c>
      <c r="AQ43" s="62"/>
      <c r="AR43" s="2">
        <v>1.0</v>
      </c>
    </row>
    <row r="44">
      <c r="A44" s="57">
        <v>41.0</v>
      </c>
      <c r="B44" s="61">
        <f t="shared" si="2"/>
        <v>2</v>
      </c>
      <c r="AQ44" s="2">
        <v>1.0</v>
      </c>
      <c r="AR44" s="62"/>
      <c r="AS44" s="2">
        <v>1.0</v>
      </c>
    </row>
    <row r="45">
      <c r="A45" s="57">
        <v>42.0</v>
      </c>
      <c r="B45" s="61">
        <f t="shared" si="2"/>
        <v>3</v>
      </c>
      <c r="AL45" s="2">
        <v>1.0</v>
      </c>
      <c r="AR45" s="2">
        <v>1.0</v>
      </c>
      <c r="AS45" s="62"/>
      <c r="CF45" s="2">
        <v>1.0</v>
      </c>
    </row>
    <row r="46">
      <c r="A46" s="57">
        <v>43.0</v>
      </c>
      <c r="B46" s="61">
        <f t="shared" si="2"/>
        <v>3</v>
      </c>
      <c r="AJ46" s="2">
        <v>1.0</v>
      </c>
      <c r="AK46" s="2">
        <v>1.0</v>
      </c>
      <c r="AT46" s="62"/>
      <c r="FE46" s="2">
        <v>1.0</v>
      </c>
    </row>
    <row r="47">
      <c r="A47" s="57">
        <v>44.0</v>
      </c>
      <c r="B47" s="61">
        <f t="shared" si="2"/>
        <v>3</v>
      </c>
      <c r="AM47" s="2">
        <v>1.0</v>
      </c>
      <c r="AU47" s="62"/>
      <c r="AV47" s="2">
        <v>1.0</v>
      </c>
      <c r="EE47" s="2">
        <v>1.0</v>
      </c>
    </row>
    <row r="48">
      <c r="A48" s="57">
        <v>45.0</v>
      </c>
      <c r="B48" s="61">
        <f t="shared" si="2"/>
        <v>4</v>
      </c>
      <c r="AU48" s="2">
        <v>1.0</v>
      </c>
      <c r="AV48" s="62"/>
      <c r="AW48" s="2">
        <v>1.0</v>
      </c>
      <c r="FH48" s="2">
        <v>1.0</v>
      </c>
      <c r="GN48" s="2">
        <v>1.0</v>
      </c>
    </row>
    <row r="49">
      <c r="A49" s="57">
        <v>46.0</v>
      </c>
      <c r="B49" s="61">
        <f t="shared" si="2"/>
        <v>4</v>
      </c>
      <c r="AV49" s="2">
        <v>1.0</v>
      </c>
      <c r="AW49" s="62"/>
      <c r="AX49" s="2">
        <v>1.0</v>
      </c>
      <c r="FH49" s="2">
        <v>1.0</v>
      </c>
      <c r="FO49" s="2">
        <v>1.0</v>
      </c>
    </row>
    <row r="50">
      <c r="A50" s="57">
        <v>47.0</v>
      </c>
      <c r="B50" s="61">
        <f t="shared" si="2"/>
        <v>3</v>
      </c>
      <c r="AW50" s="2">
        <v>1.0</v>
      </c>
      <c r="AX50" s="62"/>
      <c r="AY50" s="2">
        <v>1.0</v>
      </c>
      <c r="FO50" s="2">
        <v>1.0</v>
      </c>
    </row>
    <row r="51">
      <c r="A51" s="57">
        <v>48.0</v>
      </c>
      <c r="B51" s="61">
        <f t="shared" si="2"/>
        <v>4</v>
      </c>
      <c r="AX51" s="2">
        <v>1.0</v>
      </c>
      <c r="AY51" s="62"/>
      <c r="AZ51" s="2">
        <v>1.0</v>
      </c>
      <c r="FR51" s="2">
        <v>1.0</v>
      </c>
      <c r="FS51" s="2">
        <v>1.0</v>
      </c>
    </row>
    <row r="52">
      <c r="A52" s="57">
        <v>49.0</v>
      </c>
      <c r="B52" s="61">
        <f t="shared" si="2"/>
        <v>3</v>
      </c>
      <c r="U52" s="2">
        <v>1.0</v>
      </c>
      <c r="AY52" s="2">
        <v>1.0</v>
      </c>
      <c r="AZ52" s="62"/>
      <c r="FR52" s="2">
        <v>1.0</v>
      </c>
    </row>
    <row r="53">
      <c r="A53" s="57">
        <v>50.0</v>
      </c>
      <c r="B53" s="61">
        <f t="shared" si="2"/>
        <v>2</v>
      </c>
      <c r="I53" s="2">
        <v>1.0</v>
      </c>
      <c r="AM53" s="2">
        <v>1.0</v>
      </c>
      <c r="BA53" s="62"/>
    </row>
    <row r="54">
      <c r="A54" s="57">
        <v>51.0</v>
      </c>
      <c r="B54" s="61">
        <f t="shared" si="2"/>
        <v>3</v>
      </c>
      <c r="BB54" s="62"/>
      <c r="BW54" s="2">
        <v>1.0</v>
      </c>
      <c r="FS54" s="2">
        <v>1.0</v>
      </c>
      <c r="GM54" s="2">
        <v>1.0</v>
      </c>
    </row>
    <row r="55">
      <c r="A55" s="57">
        <v>52.0</v>
      </c>
      <c r="B55" s="61">
        <f t="shared" si="2"/>
        <v>2</v>
      </c>
      <c r="BC55" s="62"/>
      <c r="BW55" s="2">
        <v>1.0</v>
      </c>
      <c r="DA55" s="2">
        <v>1.0</v>
      </c>
    </row>
    <row r="56">
      <c r="A56" s="57">
        <v>53.0</v>
      </c>
      <c r="B56" s="61">
        <f t="shared" si="2"/>
        <v>4</v>
      </c>
      <c r="BD56" s="62"/>
      <c r="BR56" s="2">
        <v>1.0</v>
      </c>
      <c r="BS56" s="2">
        <v>1.0</v>
      </c>
      <c r="EC56" s="2">
        <v>1.0</v>
      </c>
      <c r="ED56" s="2">
        <v>1.0</v>
      </c>
    </row>
    <row r="57">
      <c r="A57" s="57">
        <v>54.0</v>
      </c>
      <c r="B57" s="61">
        <f t="shared" si="2"/>
        <v>2</v>
      </c>
      <c r="BE57" s="62"/>
      <c r="BV57" s="2">
        <v>1.0</v>
      </c>
      <c r="FW57" s="2">
        <v>1.0</v>
      </c>
    </row>
    <row r="58">
      <c r="A58" s="57">
        <v>55.0</v>
      </c>
      <c r="B58" s="61">
        <f t="shared" si="2"/>
        <v>3</v>
      </c>
      <c r="BF58" s="62"/>
      <c r="BX58" s="2">
        <v>1.0</v>
      </c>
      <c r="FM58" s="2">
        <v>1.0</v>
      </c>
      <c r="GH58" s="2">
        <v>1.0</v>
      </c>
    </row>
    <row r="59">
      <c r="A59" s="57">
        <v>56.0</v>
      </c>
      <c r="B59" s="61">
        <f t="shared" si="2"/>
        <v>3</v>
      </c>
      <c r="BG59" s="62"/>
      <c r="BZ59" s="2">
        <v>1.0</v>
      </c>
      <c r="EH59" s="2">
        <v>1.0</v>
      </c>
      <c r="GS59" s="2">
        <v>1.0</v>
      </c>
    </row>
    <row r="60">
      <c r="A60" s="57">
        <v>57.0</v>
      </c>
      <c r="B60" s="61">
        <f t="shared" si="2"/>
        <v>2</v>
      </c>
      <c r="BH60" s="62"/>
      <c r="BZ60" s="2">
        <v>1.0</v>
      </c>
      <c r="CO60" s="2">
        <v>1.0</v>
      </c>
    </row>
    <row r="61">
      <c r="A61" s="57">
        <v>58.0</v>
      </c>
      <c r="B61" s="61">
        <f t="shared" si="2"/>
        <v>2</v>
      </c>
      <c r="BI61" s="62"/>
      <c r="BU61" s="2">
        <v>1.0</v>
      </c>
      <c r="CL61" s="2">
        <v>1.0</v>
      </c>
    </row>
    <row r="62">
      <c r="A62" s="57">
        <v>59.0</v>
      </c>
      <c r="B62" s="61">
        <f t="shared" si="2"/>
        <v>2</v>
      </c>
      <c r="BJ62" s="62"/>
      <c r="BV62" s="2">
        <v>1.0</v>
      </c>
      <c r="FA62" s="2">
        <v>1.0</v>
      </c>
    </row>
    <row r="63">
      <c r="A63" s="57">
        <v>60.0</v>
      </c>
      <c r="B63" s="61">
        <f t="shared" si="2"/>
        <v>1</v>
      </c>
      <c r="BK63" s="62"/>
      <c r="BY63" s="2">
        <v>1.0</v>
      </c>
    </row>
    <row r="64">
      <c r="A64" s="57">
        <v>61.0</v>
      </c>
      <c r="B64" s="61">
        <f t="shared" si="2"/>
        <v>4</v>
      </c>
      <c r="C64" s="2"/>
      <c r="D64" s="2">
        <v>1.0</v>
      </c>
      <c r="AI64" s="2">
        <v>1.0</v>
      </c>
      <c r="BL64" s="62"/>
      <c r="BM64" s="2">
        <v>1.0</v>
      </c>
      <c r="BQ64" s="2">
        <v>1.0</v>
      </c>
    </row>
    <row r="65">
      <c r="A65" s="57">
        <v>62.0</v>
      </c>
      <c r="B65" s="61">
        <f t="shared" si="2"/>
        <v>1</v>
      </c>
      <c r="BL65" s="2">
        <v>1.0</v>
      </c>
      <c r="BM65" s="62"/>
    </row>
    <row r="66">
      <c r="A66" s="57">
        <v>63.0</v>
      </c>
      <c r="B66" s="61">
        <f t="shared" si="2"/>
        <v>4</v>
      </c>
      <c r="BN66" s="62"/>
      <c r="BX66" s="2">
        <v>1.0</v>
      </c>
      <c r="DK66" s="2">
        <v>1.0</v>
      </c>
      <c r="DN66" s="2">
        <v>1.0</v>
      </c>
      <c r="DW66" s="2">
        <v>1.0</v>
      </c>
    </row>
    <row r="67">
      <c r="A67" s="57">
        <v>64.0</v>
      </c>
      <c r="B67" s="61">
        <f t="shared" si="2"/>
        <v>2</v>
      </c>
      <c r="BO67" s="62"/>
      <c r="BU67" s="2">
        <v>1.0</v>
      </c>
      <c r="FG67" s="2">
        <v>1.0</v>
      </c>
    </row>
    <row r="68">
      <c r="A68" s="57">
        <v>65.0</v>
      </c>
      <c r="B68" s="61">
        <f t="shared" si="2"/>
        <v>2</v>
      </c>
      <c r="BP68" s="62"/>
      <c r="BT68" s="2">
        <v>1.0</v>
      </c>
      <c r="BY68" s="2">
        <v>1.0</v>
      </c>
    </row>
    <row r="69">
      <c r="A69" s="57">
        <v>66.0</v>
      </c>
      <c r="B69" s="61">
        <f t="shared" si="2"/>
        <v>5</v>
      </c>
      <c r="C69" s="2"/>
      <c r="D69" s="2">
        <v>1.0</v>
      </c>
      <c r="AH69" s="2">
        <v>1.0</v>
      </c>
      <c r="AI69" s="2">
        <v>1.0</v>
      </c>
      <c r="BL69" s="2">
        <v>1.0</v>
      </c>
      <c r="BQ69" s="62"/>
      <c r="BR69" s="2">
        <v>1.0</v>
      </c>
    </row>
    <row r="70">
      <c r="A70" s="57">
        <v>67.0</v>
      </c>
      <c r="B70" s="61">
        <f t="shared" si="2"/>
        <v>3</v>
      </c>
      <c r="AH70" s="2">
        <v>1.0</v>
      </c>
      <c r="BD70" s="2">
        <v>1.0</v>
      </c>
      <c r="BQ70" s="2">
        <v>1.0</v>
      </c>
      <c r="BR70" s="62"/>
    </row>
    <row r="71">
      <c r="A71" s="57">
        <v>68.0</v>
      </c>
      <c r="B71" s="61">
        <f t="shared" si="2"/>
        <v>3</v>
      </c>
      <c r="BD71" s="2">
        <v>1.0</v>
      </c>
      <c r="BS71" s="62"/>
      <c r="BT71" s="2">
        <v>1.0</v>
      </c>
      <c r="EC71" s="2">
        <v>1.0</v>
      </c>
    </row>
    <row r="72">
      <c r="A72" s="57">
        <v>69.0</v>
      </c>
      <c r="B72" s="61">
        <f t="shared" si="2"/>
        <v>3</v>
      </c>
      <c r="BP72" s="2">
        <v>1.0</v>
      </c>
      <c r="BS72" s="2">
        <v>1.0</v>
      </c>
      <c r="BT72" s="62"/>
      <c r="CR72" s="2">
        <v>1.0</v>
      </c>
    </row>
    <row r="73">
      <c r="A73" s="57">
        <v>70.0</v>
      </c>
      <c r="B73" s="61">
        <f t="shared" si="2"/>
        <v>4</v>
      </c>
      <c r="BI73" s="2">
        <v>1.0</v>
      </c>
      <c r="BO73" s="2">
        <v>1.0</v>
      </c>
      <c r="BU73" s="62"/>
      <c r="CL73" s="2">
        <v>1.0</v>
      </c>
      <c r="DR73" s="2">
        <v>1.0</v>
      </c>
    </row>
    <row r="74">
      <c r="A74" s="57">
        <v>71.0</v>
      </c>
      <c r="B74" s="61">
        <f t="shared" si="2"/>
        <v>2</v>
      </c>
      <c r="BE74" s="2">
        <v>1.0</v>
      </c>
      <c r="BJ74" s="2">
        <v>1.0</v>
      </c>
      <c r="BV74" s="62"/>
    </row>
    <row r="75">
      <c r="A75" s="57">
        <v>72.0</v>
      </c>
      <c r="B75" s="61">
        <f t="shared" si="2"/>
        <v>2</v>
      </c>
      <c r="BB75" s="2">
        <v>1.0</v>
      </c>
      <c r="BC75" s="2">
        <v>1.0</v>
      </c>
      <c r="BW75" s="62"/>
    </row>
    <row r="76">
      <c r="A76" s="57">
        <v>73.0</v>
      </c>
      <c r="B76" s="61">
        <f t="shared" si="2"/>
        <v>3</v>
      </c>
      <c r="BF76" s="2">
        <v>1.0</v>
      </c>
      <c r="BN76" s="2">
        <v>1.0</v>
      </c>
      <c r="BX76" s="62"/>
      <c r="DN76" s="2">
        <v>1.0</v>
      </c>
    </row>
    <row r="77">
      <c r="A77" s="57">
        <v>74.0</v>
      </c>
      <c r="B77" s="61">
        <f t="shared" si="2"/>
        <v>4</v>
      </c>
      <c r="BK77" s="2">
        <v>1.0</v>
      </c>
      <c r="BP77" s="2">
        <v>1.0</v>
      </c>
      <c r="BY77" s="62"/>
      <c r="CV77" s="2">
        <v>1.0</v>
      </c>
      <c r="FQ77" s="2">
        <v>1.0</v>
      </c>
    </row>
    <row r="78">
      <c r="A78" s="57">
        <v>75.0</v>
      </c>
      <c r="B78" s="61">
        <f t="shared" si="2"/>
        <v>3</v>
      </c>
      <c r="BG78" s="2">
        <v>1.0</v>
      </c>
      <c r="BH78" s="2">
        <v>1.0</v>
      </c>
      <c r="BZ78" s="62"/>
      <c r="FL78" s="2">
        <v>1.0</v>
      </c>
    </row>
    <row r="79">
      <c r="A79" s="57">
        <v>76.0</v>
      </c>
      <c r="B79" s="61">
        <f t="shared" si="2"/>
        <v>2</v>
      </c>
      <c r="CA79" s="62"/>
      <c r="DE79" s="2">
        <v>1.0</v>
      </c>
      <c r="DH79" s="2">
        <v>1.0</v>
      </c>
    </row>
    <row r="80">
      <c r="A80" s="57">
        <v>77.0</v>
      </c>
      <c r="B80" s="61">
        <f t="shared" si="2"/>
        <v>1</v>
      </c>
      <c r="CB80" s="62"/>
      <c r="CC80" s="2">
        <v>1.0</v>
      </c>
    </row>
    <row r="81">
      <c r="A81" s="57">
        <v>78.0</v>
      </c>
      <c r="B81" s="61">
        <f t="shared" si="2"/>
        <v>2</v>
      </c>
      <c r="CB81" s="2">
        <v>1.0</v>
      </c>
      <c r="CC81" s="62"/>
      <c r="CD81" s="2">
        <v>1.0</v>
      </c>
    </row>
    <row r="82">
      <c r="A82" s="57">
        <v>79.0</v>
      </c>
      <c r="B82" s="61">
        <f t="shared" si="2"/>
        <v>2</v>
      </c>
      <c r="CC82" s="2">
        <v>1.0</v>
      </c>
      <c r="CD82" s="62"/>
      <c r="CE82" s="2">
        <v>1.0</v>
      </c>
    </row>
    <row r="83">
      <c r="A83" s="57">
        <v>80.0</v>
      </c>
      <c r="B83" s="61">
        <f t="shared" si="2"/>
        <v>2</v>
      </c>
      <c r="CD83" s="2">
        <v>1.0</v>
      </c>
      <c r="CE83" s="62"/>
      <c r="CF83" s="2">
        <v>1.0</v>
      </c>
    </row>
    <row r="84">
      <c r="A84" s="57">
        <v>81.0</v>
      </c>
      <c r="B84" s="61">
        <f t="shared" si="2"/>
        <v>3</v>
      </c>
      <c r="AL84" s="2">
        <v>1.0</v>
      </c>
      <c r="AS84" s="2">
        <v>1.0</v>
      </c>
      <c r="CE84" s="2">
        <v>1.0</v>
      </c>
      <c r="CF84" s="62"/>
    </row>
    <row r="85">
      <c r="A85" s="57">
        <v>82.0</v>
      </c>
      <c r="B85" s="61">
        <f t="shared" si="2"/>
        <v>2</v>
      </c>
      <c r="CG85" s="62"/>
      <c r="CH85" s="2">
        <v>1.0</v>
      </c>
      <c r="DG85" s="2">
        <v>1.0</v>
      </c>
    </row>
    <row r="86">
      <c r="A86" s="57">
        <v>83.0</v>
      </c>
      <c r="B86" s="61">
        <f t="shared" si="2"/>
        <v>2</v>
      </c>
      <c r="CG86" s="2">
        <v>1.0</v>
      </c>
      <c r="CH86" s="62"/>
      <c r="CI86" s="2">
        <v>1.0</v>
      </c>
    </row>
    <row r="87">
      <c r="A87" s="57">
        <v>84.0</v>
      </c>
      <c r="B87" s="61">
        <f t="shared" si="2"/>
        <v>2</v>
      </c>
      <c r="CH87" s="2">
        <v>1.0</v>
      </c>
      <c r="CI87" s="62"/>
      <c r="CJ87" s="2">
        <v>1.0</v>
      </c>
    </row>
    <row r="88">
      <c r="A88" s="57">
        <v>85.0</v>
      </c>
      <c r="B88" s="61">
        <f t="shared" si="2"/>
        <v>1</v>
      </c>
      <c r="CI88" s="2">
        <v>1.0</v>
      </c>
      <c r="CJ88" s="62"/>
    </row>
    <row r="89">
      <c r="A89" s="57">
        <v>86.0</v>
      </c>
      <c r="B89" s="61">
        <f t="shared" si="2"/>
        <v>3</v>
      </c>
      <c r="CK89" s="62"/>
      <c r="CL89" s="2">
        <v>1.0</v>
      </c>
      <c r="CQ89" s="2">
        <v>1.0</v>
      </c>
      <c r="HC89" s="2">
        <v>1.0</v>
      </c>
    </row>
    <row r="90">
      <c r="A90" s="57">
        <v>87.0</v>
      </c>
      <c r="B90" s="61">
        <f t="shared" si="2"/>
        <v>3</v>
      </c>
      <c r="BI90" s="2">
        <v>1.0</v>
      </c>
      <c r="BU90" s="2">
        <v>1.0</v>
      </c>
      <c r="CK90" s="2">
        <v>1.0</v>
      </c>
      <c r="CL90" s="62"/>
    </row>
    <row r="91">
      <c r="A91" s="57">
        <v>88.0</v>
      </c>
      <c r="B91" s="61">
        <f t="shared" si="2"/>
        <v>2</v>
      </c>
      <c r="CM91" s="62"/>
      <c r="CN91" s="2">
        <v>1.0</v>
      </c>
      <c r="EN91" s="2">
        <v>1.0</v>
      </c>
    </row>
    <row r="92">
      <c r="A92" s="57">
        <v>89.0</v>
      </c>
      <c r="B92" s="61">
        <f t="shared" si="2"/>
        <v>3</v>
      </c>
      <c r="CM92" s="2">
        <v>1.0</v>
      </c>
      <c r="CN92" s="62"/>
      <c r="CO92" s="2">
        <v>1.0</v>
      </c>
      <c r="HH92" s="2">
        <v>1.0</v>
      </c>
    </row>
    <row r="93">
      <c r="A93" s="57">
        <v>90.0</v>
      </c>
      <c r="B93" s="61">
        <f t="shared" si="2"/>
        <v>3</v>
      </c>
      <c r="BH93" s="2">
        <v>1.0</v>
      </c>
      <c r="CN93" s="2">
        <v>1.0</v>
      </c>
      <c r="CO93" s="62"/>
      <c r="HH93" s="2">
        <v>1.0</v>
      </c>
    </row>
    <row r="94">
      <c r="A94" s="57">
        <v>91.0</v>
      </c>
      <c r="B94" s="61">
        <f t="shared" si="2"/>
        <v>2</v>
      </c>
      <c r="CP94" s="62"/>
      <c r="CQ94" s="2">
        <v>1.0</v>
      </c>
      <c r="CS94" s="2">
        <v>1.0</v>
      </c>
    </row>
    <row r="95">
      <c r="A95" s="57">
        <v>92.0</v>
      </c>
      <c r="B95" s="61">
        <f t="shared" si="2"/>
        <v>2</v>
      </c>
      <c r="CK95" s="2">
        <v>1.0</v>
      </c>
      <c r="CP95" s="2">
        <v>1.0</v>
      </c>
      <c r="CQ95" s="62"/>
    </row>
    <row r="96">
      <c r="A96" s="57">
        <v>93.0</v>
      </c>
      <c r="B96" s="61">
        <f t="shared" si="2"/>
        <v>2</v>
      </c>
      <c r="BT96" s="2">
        <v>1.0</v>
      </c>
      <c r="CR96" s="62"/>
      <c r="GZ96" s="2">
        <v>1.0</v>
      </c>
    </row>
    <row r="97">
      <c r="A97" s="57">
        <v>94.0</v>
      </c>
      <c r="B97" s="61">
        <f t="shared" si="2"/>
        <v>2</v>
      </c>
      <c r="CP97" s="2">
        <v>1.0</v>
      </c>
      <c r="CS97" s="62"/>
      <c r="GG97" s="2">
        <v>1.0</v>
      </c>
    </row>
    <row r="98">
      <c r="A98" s="57">
        <v>95.0</v>
      </c>
      <c r="B98" s="61">
        <f t="shared" si="2"/>
        <v>3</v>
      </c>
      <c r="CT98" s="62"/>
      <c r="CU98" s="2">
        <v>1.0</v>
      </c>
      <c r="EU98" s="2">
        <v>1.0</v>
      </c>
      <c r="GX98" s="2">
        <v>1.0</v>
      </c>
    </row>
    <row r="99">
      <c r="A99" s="57">
        <v>96.0</v>
      </c>
      <c r="B99" s="61">
        <f t="shared" si="2"/>
        <v>4</v>
      </c>
      <c r="CT99" s="2">
        <v>1.0</v>
      </c>
      <c r="CU99" s="62"/>
      <c r="CV99" s="2">
        <v>1.0</v>
      </c>
      <c r="EU99" s="2">
        <v>1.0</v>
      </c>
      <c r="GX99" s="2">
        <v>1.0</v>
      </c>
    </row>
    <row r="100">
      <c r="A100" s="57">
        <v>97.0</v>
      </c>
      <c r="B100" s="61">
        <f t="shared" si="2"/>
        <v>2</v>
      </c>
      <c r="BY100" s="2">
        <v>1.0</v>
      </c>
      <c r="CU100" s="2">
        <v>1.0</v>
      </c>
      <c r="CV100" s="62"/>
    </row>
    <row r="101">
      <c r="A101" s="57">
        <v>98.0</v>
      </c>
      <c r="B101" s="61">
        <f t="shared" si="2"/>
        <v>2</v>
      </c>
      <c r="CW101" s="62"/>
      <c r="CX101" s="2">
        <v>1.0</v>
      </c>
      <c r="HG101" s="2">
        <v>1.0</v>
      </c>
    </row>
    <row r="102">
      <c r="A102" s="57">
        <v>99.0</v>
      </c>
      <c r="B102" s="61">
        <f t="shared" si="2"/>
        <v>2</v>
      </c>
      <c r="CW102" s="2">
        <v>1.0</v>
      </c>
      <c r="CX102" s="62"/>
      <c r="CY102" s="2">
        <v>1.0</v>
      </c>
    </row>
    <row r="103">
      <c r="A103" s="57">
        <v>100.0</v>
      </c>
      <c r="B103" s="61">
        <f t="shared" si="2"/>
        <v>2</v>
      </c>
      <c r="CX103" s="2">
        <v>1.0</v>
      </c>
      <c r="CY103" s="62"/>
      <c r="CZ103" s="2">
        <v>1.0</v>
      </c>
    </row>
    <row r="104">
      <c r="A104" s="57">
        <v>101.0</v>
      </c>
      <c r="B104" s="61">
        <f t="shared" si="2"/>
        <v>3</v>
      </c>
      <c r="CY104" s="2">
        <v>1.0</v>
      </c>
      <c r="CZ104" s="62"/>
      <c r="DA104" s="2">
        <v>1.0</v>
      </c>
      <c r="DD104" s="2">
        <v>1.0</v>
      </c>
    </row>
    <row r="105">
      <c r="A105" s="57">
        <v>102.0</v>
      </c>
      <c r="B105" s="61">
        <f t="shared" si="2"/>
        <v>2</v>
      </c>
      <c r="BC105" s="2">
        <v>1.0</v>
      </c>
      <c r="CZ105" s="2">
        <v>1.0</v>
      </c>
      <c r="DA105" s="62"/>
    </row>
    <row r="106">
      <c r="A106" s="57">
        <v>103.0</v>
      </c>
      <c r="B106" s="61">
        <f t="shared" si="2"/>
        <v>1</v>
      </c>
      <c r="DB106" s="62"/>
      <c r="DC106" s="2">
        <v>1.0</v>
      </c>
    </row>
    <row r="107">
      <c r="A107" s="57">
        <v>104.0</v>
      </c>
      <c r="B107" s="61">
        <f t="shared" si="2"/>
        <v>2</v>
      </c>
      <c r="DB107" s="2">
        <v>1.0</v>
      </c>
      <c r="DC107" s="62"/>
      <c r="DD107" s="2">
        <v>1.0</v>
      </c>
    </row>
    <row r="108">
      <c r="A108" s="57">
        <v>105.0</v>
      </c>
      <c r="B108" s="61">
        <f t="shared" si="2"/>
        <v>2</v>
      </c>
      <c r="CZ108" s="2">
        <v>1.0</v>
      </c>
      <c r="DC108" s="2">
        <v>1.0</v>
      </c>
      <c r="DD108" s="62"/>
    </row>
    <row r="109">
      <c r="A109" s="57">
        <v>106.0</v>
      </c>
      <c r="B109" s="61">
        <f t="shared" si="2"/>
        <v>2</v>
      </c>
      <c r="CA109" s="2">
        <v>1.0</v>
      </c>
      <c r="DE109" s="62"/>
      <c r="DF109" s="2">
        <v>1.0</v>
      </c>
    </row>
    <row r="110">
      <c r="A110" s="57">
        <v>107.0</v>
      </c>
      <c r="B110" s="61">
        <f t="shared" si="2"/>
        <v>2</v>
      </c>
      <c r="DE110" s="2">
        <v>1.0</v>
      </c>
      <c r="DF110" s="62"/>
      <c r="DG110" s="2">
        <v>1.0</v>
      </c>
    </row>
    <row r="111">
      <c r="A111" s="57">
        <v>108.0</v>
      </c>
      <c r="B111" s="61">
        <f t="shared" si="2"/>
        <v>2</v>
      </c>
      <c r="CG111" s="2">
        <v>1.0</v>
      </c>
      <c r="DF111" s="2">
        <v>1.0</v>
      </c>
      <c r="DG111" s="62"/>
    </row>
    <row r="112">
      <c r="A112" s="57">
        <v>109.0</v>
      </c>
      <c r="B112" s="61">
        <f t="shared" si="2"/>
        <v>2</v>
      </c>
      <c r="CA112" s="2">
        <v>1.0</v>
      </c>
      <c r="DH112" s="62"/>
      <c r="DI112" s="2">
        <v>1.0</v>
      </c>
    </row>
    <row r="113">
      <c r="A113" s="57">
        <v>110.0</v>
      </c>
      <c r="B113" s="61">
        <f t="shared" si="2"/>
        <v>3</v>
      </c>
      <c r="DH113" s="2">
        <v>1.0</v>
      </c>
      <c r="DI113" s="62"/>
      <c r="DJ113" s="2">
        <v>1.0</v>
      </c>
      <c r="DT113" s="2">
        <v>1.0</v>
      </c>
    </row>
    <row r="114">
      <c r="A114" s="57">
        <v>111.0</v>
      </c>
      <c r="B114" s="61">
        <f t="shared" si="2"/>
        <v>3</v>
      </c>
      <c r="DI114" s="2">
        <v>1.0</v>
      </c>
      <c r="DJ114" s="62"/>
      <c r="DK114" s="2">
        <v>1.0</v>
      </c>
      <c r="DT114" s="2">
        <v>1.0</v>
      </c>
    </row>
    <row r="115">
      <c r="A115" s="57">
        <v>112.0</v>
      </c>
      <c r="B115" s="61">
        <f t="shared" si="2"/>
        <v>2</v>
      </c>
      <c r="BN115" s="2">
        <v>1.0</v>
      </c>
      <c r="DJ115" s="2">
        <v>1.0</v>
      </c>
      <c r="DK115" s="62"/>
    </row>
    <row r="116">
      <c r="A116" s="57">
        <v>113.0</v>
      </c>
      <c r="B116" s="61">
        <f t="shared" si="2"/>
        <v>3</v>
      </c>
      <c r="DL116" s="62"/>
      <c r="DO116" s="2">
        <v>1.0</v>
      </c>
      <c r="DP116" s="2">
        <v>1.0</v>
      </c>
      <c r="DY116" s="2">
        <v>1.0</v>
      </c>
    </row>
    <row r="117">
      <c r="A117" s="57">
        <v>114.0</v>
      </c>
      <c r="B117" s="61">
        <f t="shared" si="2"/>
        <v>1</v>
      </c>
      <c r="DM117" s="62"/>
      <c r="DN117" s="2">
        <v>1.0</v>
      </c>
    </row>
    <row r="118">
      <c r="A118" s="57">
        <v>115.0</v>
      </c>
      <c r="B118" s="61">
        <f t="shared" si="2"/>
        <v>3</v>
      </c>
      <c r="BN118" s="2">
        <v>1.0</v>
      </c>
      <c r="BX118" s="2">
        <v>1.0</v>
      </c>
      <c r="DM118" s="2">
        <v>1.0</v>
      </c>
      <c r="DN118" s="62"/>
    </row>
    <row r="119">
      <c r="A119" s="57">
        <v>116.0</v>
      </c>
      <c r="B119" s="61">
        <f t="shared" si="2"/>
        <v>3</v>
      </c>
      <c r="DL119" s="2">
        <v>1.0</v>
      </c>
      <c r="DO119" s="62"/>
      <c r="GO119" s="2">
        <v>1.0</v>
      </c>
      <c r="GT119" s="2">
        <v>1.0</v>
      </c>
    </row>
    <row r="120">
      <c r="A120" s="57">
        <v>117.0</v>
      </c>
      <c r="B120" s="61">
        <f t="shared" si="2"/>
        <v>2</v>
      </c>
      <c r="DL120" s="2">
        <v>1.0</v>
      </c>
      <c r="DP120" s="62"/>
      <c r="DQ120" s="2">
        <v>1.0</v>
      </c>
    </row>
    <row r="121">
      <c r="A121" s="57">
        <v>118.0</v>
      </c>
      <c r="B121" s="61">
        <f t="shared" si="2"/>
        <v>2</v>
      </c>
      <c r="DP121" s="2">
        <v>1.0</v>
      </c>
      <c r="DQ121" s="62"/>
      <c r="DR121" s="2">
        <v>1.0</v>
      </c>
    </row>
    <row r="122">
      <c r="A122" s="57">
        <v>119.0</v>
      </c>
      <c r="B122" s="61">
        <f t="shared" si="2"/>
        <v>2</v>
      </c>
      <c r="BU122" s="2">
        <v>1.0</v>
      </c>
      <c r="DQ122" s="2">
        <v>1.0</v>
      </c>
      <c r="DR122" s="62"/>
    </row>
    <row r="123">
      <c r="A123" s="57">
        <v>120.0</v>
      </c>
      <c r="B123" s="61">
        <f t="shared" si="2"/>
        <v>2</v>
      </c>
      <c r="DS123" s="62"/>
      <c r="DT123" s="2">
        <v>1.0</v>
      </c>
      <c r="EK123" s="2">
        <v>1.0</v>
      </c>
    </row>
    <row r="124">
      <c r="A124" s="57">
        <v>121.0</v>
      </c>
      <c r="B124" s="61">
        <f t="shared" si="2"/>
        <v>3</v>
      </c>
      <c r="DI124" s="2">
        <v>1.0</v>
      </c>
      <c r="DJ124" s="2">
        <v>1.0</v>
      </c>
      <c r="DS124" s="2">
        <v>1.0</v>
      </c>
      <c r="DT124" s="62"/>
    </row>
    <row r="125">
      <c r="A125" s="57">
        <v>122.0</v>
      </c>
      <c r="B125" s="61">
        <f t="shared" si="2"/>
        <v>1</v>
      </c>
      <c r="DU125" s="62"/>
      <c r="DV125" s="2">
        <v>1.0</v>
      </c>
    </row>
    <row r="126">
      <c r="A126" s="57">
        <v>123.0</v>
      </c>
      <c r="B126" s="61">
        <f t="shared" si="2"/>
        <v>2</v>
      </c>
      <c r="DU126" s="2">
        <v>1.0</v>
      </c>
      <c r="DV126" s="62"/>
      <c r="DW126" s="2">
        <v>1.0</v>
      </c>
    </row>
    <row r="127">
      <c r="A127" s="57">
        <v>124.0</v>
      </c>
      <c r="B127" s="61">
        <f t="shared" si="2"/>
        <v>2</v>
      </c>
      <c r="BN127" s="2">
        <v>1.0</v>
      </c>
      <c r="DV127" s="2">
        <v>1.0</v>
      </c>
      <c r="DW127" s="62"/>
    </row>
    <row r="128">
      <c r="A128" s="57">
        <v>125.0</v>
      </c>
      <c r="B128" s="61">
        <f t="shared" si="2"/>
        <v>2</v>
      </c>
      <c r="DX128" s="62"/>
      <c r="EA128" s="2">
        <v>1.0</v>
      </c>
      <c r="HP128" s="2">
        <v>1.0</v>
      </c>
    </row>
    <row r="129">
      <c r="A129" s="57">
        <v>126.0</v>
      </c>
      <c r="B129" s="61">
        <f t="shared" si="2"/>
        <v>2</v>
      </c>
      <c r="DL129" s="2">
        <v>1.0</v>
      </c>
      <c r="DY129" s="62"/>
      <c r="DZ129" s="2">
        <v>1.0</v>
      </c>
    </row>
    <row r="130">
      <c r="A130" s="57">
        <v>127.0</v>
      </c>
      <c r="B130" s="61">
        <f t="shared" si="2"/>
        <v>2</v>
      </c>
      <c r="DY130" s="2">
        <v>1.0</v>
      </c>
      <c r="DZ130" s="62"/>
      <c r="EA130" s="2">
        <v>1.0</v>
      </c>
    </row>
    <row r="131">
      <c r="A131" s="57">
        <v>128.0</v>
      </c>
      <c r="B131" s="61">
        <f t="shared" si="2"/>
        <v>3</v>
      </c>
      <c r="DX131" s="2">
        <v>1.0</v>
      </c>
      <c r="DZ131" s="2">
        <v>1.0</v>
      </c>
      <c r="EA131" s="62"/>
      <c r="HP131" s="2">
        <v>1.0</v>
      </c>
    </row>
    <row r="132">
      <c r="A132" s="57">
        <v>129.0</v>
      </c>
      <c r="B132" s="61">
        <f t="shared" si="2"/>
        <v>2</v>
      </c>
      <c r="EB132" s="62"/>
      <c r="ED132" s="2">
        <v>1.0</v>
      </c>
      <c r="FD132" s="2">
        <v>1.0</v>
      </c>
    </row>
    <row r="133">
      <c r="A133" s="57">
        <v>130.0</v>
      </c>
      <c r="B133" s="61">
        <f t="shared" si="2"/>
        <v>3</v>
      </c>
      <c r="BD133" s="2">
        <v>1.0</v>
      </c>
      <c r="BS133" s="2">
        <v>1.0</v>
      </c>
      <c r="EC133" s="62"/>
      <c r="ED133" s="2">
        <v>1.0</v>
      </c>
    </row>
    <row r="134">
      <c r="A134" s="57">
        <v>131.0</v>
      </c>
      <c r="B134" s="61">
        <f t="shared" si="2"/>
        <v>3</v>
      </c>
      <c r="BD134" s="2">
        <v>1.0</v>
      </c>
      <c r="EB134" s="2">
        <v>1.0</v>
      </c>
      <c r="EC134" s="2">
        <v>1.0</v>
      </c>
      <c r="ED134" s="62"/>
    </row>
    <row r="135">
      <c r="A135" s="57">
        <v>132.0</v>
      </c>
      <c r="B135" s="61">
        <f t="shared" si="2"/>
        <v>2</v>
      </c>
      <c r="AU135" s="2">
        <v>1.0</v>
      </c>
      <c r="EE135" s="62"/>
      <c r="GN135" s="2">
        <v>1.0</v>
      </c>
    </row>
    <row r="136">
      <c r="A136" s="57">
        <v>133.0</v>
      </c>
      <c r="B136" s="61">
        <f t="shared" si="2"/>
        <v>3</v>
      </c>
      <c r="EF136" s="62"/>
      <c r="EG136" s="2">
        <v>1.0</v>
      </c>
      <c r="HA136" s="2">
        <v>1.0</v>
      </c>
      <c r="HK136" s="2">
        <v>1.0</v>
      </c>
    </row>
    <row r="137">
      <c r="A137" s="57">
        <v>134.0</v>
      </c>
      <c r="B137" s="61">
        <f t="shared" si="2"/>
        <v>4</v>
      </c>
      <c r="EF137" s="2">
        <v>1.0</v>
      </c>
      <c r="EG137" s="62"/>
      <c r="EH137" s="2">
        <v>1.0</v>
      </c>
      <c r="HJ137" s="2">
        <v>1.0</v>
      </c>
      <c r="HK137" s="2">
        <v>1.0</v>
      </c>
    </row>
    <row r="138">
      <c r="A138" s="57">
        <v>135.0</v>
      </c>
      <c r="B138" s="61">
        <f t="shared" si="2"/>
        <v>2</v>
      </c>
      <c r="BG138" s="2">
        <v>1.0</v>
      </c>
      <c r="EG138" s="2">
        <v>1.0</v>
      </c>
      <c r="EH138" s="62"/>
    </row>
    <row r="139">
      <c r="A139" s="57">
        <v>136.0</v>
      </c>
      <c r="B139" s="61">
        <f t="shared" si="2"/>
        <v>2</v>
      </c>
      <c r="EI139" s="62"/>
      <c r="EJ139" s="2">
        <v>1.0</v>
      </c>
      <c r="FZ139" s="2">
        <v>1.0</v>
      </c>
    </row>
    <row r="140">
      <c r="A140" s="57">
        <v>137.0</v>
      </c>
      <c r="B140" s="61">
        <f t="shared" si="2"/>
        <v>2</v>
      </c>
      <c r="EI140" s="2">
        <v>1.0</v>
      </c>
      <c r="EJ140" s="62"/>
      <c r="EK140" s="2">
        <v>1.0</v>
      </c>
    </row>
    <row r="141">
      <c r="A141" s="57">
        <v>138.0</v>
      </c>
      <c r="B141" s="61">
        <f t="shared" si="2"/>
        <v>2</v>
      </c>
      <c r="DS141" s="2">
        <v>1.0</v>
      </c>
      <c r="EJ141" s="2">
        <v>1.0</v>
      </c>
      <c r="EK141" s="62"/>
    </row>
    <row r="142">
      <c r="A142" s="57">
        <v>139.0</v>
      </c>
      <c r="B142" s="61">
        <f t="shared" si="2"/>
        <v>1</v>
      </c>
      <c r="EL142" s="62"/>
      <c r="EM142" s="2">
        <v>1.0</v>
      </c>
    </row>
    <row r="143">
      <c r="A143" s="57">
        <v>140.0</v>
      </c>
      <c r="B143" s="61">
        <f t="shared" si="2"/>
        <v>2</v>
      </c>
      <c r="EL143" s="2">
        <v>1.0</v>
      </c>
      <c r="EM143" s="62"/>
      <c r="EN143" s="2">
        <v>1.0</v>
      </c>
    </row>
    <row r="144">
      <c r="A144" s="57">
        <v>141.0</v>
      </c>
      <c r="B144" s="61">
        <f t="shared" si="2"/>
        <v>2</v>
      </c>
      <c r="CM144" s="2">
        <v>1.0</v>
      </c>
      <c r="EM144" s="2">
        <v>1.0</v>
      </c>
      <c r="EN144" s="62"/>
    </row>
    <row r="145">
      <c r="A145" s="57">
        <v>142.0</v>
      </c>
      <c r="B145" s="61">
        <f t="shared" si="2"/>
        <v>2</v>
      </c>
      <c r="EO145" s="62"/>
      <c r="EP145" s="2">
        <v>1.0</v>
      </c>
      <c r="GW145" s="2">
        <v>1.0</v>
      </c>
    </row>
    <row r="146">
      <c r="A146" s="57">
        <v>143.0</v>
      </c>
      <c r="B146" s="61">
        <f t="shared" si="2"/>
        <v>4</v>
      </c>
      <c r="H146" s="2">
        <v>1.0</v>
      </c>
      <c r="R146" s="2">
        <v>1.0</v>
      </c>
      <c r="S146" s="2">
        <v>1.0</v>
      </c>
      <c r="EO146" s="2">
        <v>1.0</v>
      </c>
      <c r="EP146" s="62"/>
    </row>
    <row r="147">
      <c r="A147" s="57">
        <v>144.0</v>
      </c>
      <c r="B147" s="61">
        <f t="shared" si="2"/>
        <v>2</v>
      </c>
      <c r="EQ147" s="62"/>
      <c r="ET147" s="2">
        <v>1.0</v>
      </c>
      <c r="EV147" s="2">
        <v>1.0</v>
      </c>
    </row>
    <row r="148">
      <c r="A148" s="57">
        <v>145.0</v>
      </c>
      <c r="B148" s="61">
        <f t="shared" si="2"/>
        <v>2</v>
      </c>
      <c r="ER148" s="62"/>
      <c r="ES148" s="2">
        <v>1.0</v>
      </c>
      <c r="EW148" s="2">
        <v>1.0</v>
      </c>
    </row>
    <row r="149">
      <c r="A149" s="57">
        <v>146.0</v>
      </c>
      <c r="B149" s="61">
        <f t="shared" si="2"/>
        <v>3</v>
      </c>
      <c r="H149" s="2">
        <v>1.0</v>
      </c>
      <c r="R149" s="2">
        <v>1.0</v>
      </c>
      <c r="ER149" s="2">
        <v>1.0</v>
      </c>
      <c r="ES149" s="62"/>
    </row>
    <row r="150">
      <c r="A150" s="57">
        <v>147.0</v>
      </c>
      <c r="B150" s="61">
        <f t="shared" si="2"/>
        <v>2</v>
      </c>
      <c r="EQ150" s="2">
        <v>1.0</v>
      </c>
      <c r="ET150" s="62"/>
      <c r="FX150" s="2">
        <v>1.0</v>
      </c>
    </row>
    <row r="151">
      <c r="A151" s="57">
        <v>148.0</v>
      </c>
      <c r="B151" s="61">
        <f t="shared" si="2"/>
        <v>3</v>
      </c>
      <c r="CT151" s="2">
        <v>1.0</v>
      </c>
      <c r="CU151" s="2">
        <v>1.0</v>
      </c>
      <c r="EU151" s="62"/>
      <c r="EV151" s="2">
        <v>1.0</v>
      </c>
    </row>
    <row r="152">
      <c r="A152" s="57">
        <v>149.0</v>
      </c>
      <c r="B152" s="61">
        <f t="shared" si="2"/>
        <v>2</v>
      </c>
      <c r="EQ152" s="2">
        <v>1.0</v>
      </c>
      <c r="EU152" s="2">
        <v>1.0</v>
      </c>
      <c r="EV152" s="62"/>
    </row>
    <row r="153">
      <c r="A153" s="57">
        <v>150.0</v>
      </c>
      <c r="B153" s="61">
        <f t="shared" si="2"/>
        <v>2</v>
      </c>
      <c r="ER153" s="2">
        <v>1.0</v>
      </c>
      <c r="EW153" s="62"/>
      <c r="GL153" s="2">
        <v>1.0</v>
      </c>
    </row>
    <row r="154">
      <c r="A154" s="57">
        <v>151.0</v>
      </c>
      <c r="B154" s="61">
        <f t="shared" si="2"/>
        <v>2</v>
      </c>
      <c r="EX154" s="62"/>
      <c r="EY154" s="2">
        <v>1.0</v>
      </c>
      <c r="GB154" s="2">
        <v>1.0</v>
      </c>
    </row>
    <row r="155">
      <c r="A155" s="57">
        <v>152.0</v>
      </c>
      <c r="B155" s="61">
        <f t="shared" si="2"/>
        <v>1</v>
      </c>
      <c r="EX155" s="2">
        <v>1.0</v>
      </c>
      <c r="EY155" s="62"/>
    </row>
    <row r="156">
      <c r="A156" s="57">
        <v>153.0</v>
      </c>
      <c r="B156" s="61">
        <f t="shared" si="2"/>
        <v>2</v>
      </c>
      <c r="EZ156" s="62"/>
      <c r="FA156" s="2">
        <v>1.0</v>
      </c>
      <c r="HD156" s="2">
        <v>1.0</v>
      </c>
    </row>
    <row r="157">
      <c r="A157" s="57">
        <v>154.0</v>
      </c>
      <c r="B157" s="61">
        <f t="shared" si="2"/>
        <v>2</v>
      </c>
      <c r="BJ157" s="2">
        <v>1.0</v>
      </c>
      <c r="EZ157" s="2">
        <v>1.0</v>
      </c>
      <c r="FA157" s="62"/>
    </row>
    <row r="158">
      <c r="A158" s="57">
        <v>155.0</v>
      </c>
      <c r="B158" s="61">
        <f t="shared" si="2"/>
        <v>2</v>
      </c>
      <c r="FB158" s="62"/>
      <c r="FC158" s="2">
        <v>1.0</v>
      </c>
      <c r="HO158" s="2">
        <v>1.0</v>
      </c>
    </row>
    <row r="159">
      <c r="A159" s="57">
        <v>156.0</v>
      </c>
      <c r="B159" s="61">
        <f t="shared" si="2"/>
        <v>2</v>
      </c>
      <c r="FB159" s="2">
        <v>1.0</v>
      </c>
      <c r="FC159" s="62"/>
      <c r="FD159" s="2">
        <v>1.0</v>
      </c>
    </row>
    <row r="160">
      <c r="A160" s="57">
        <v>157.0</v>
      </c>
      <c r="B160" s="61">
        <f t="shared" si="2"/>
        <v>2</v>
      </c>
      <c r="EB160" s="2">
        <v>1.0</v>
      </c>
      <c r="FC160" s="2">
        <v>1.0</v>
      </c>
      <c r="FD160" s="62"/>
    </row>
    <row r="161">
      <c r="A161" s="57">
        <v>158.0</v>
      </c>
      <c r="B161" s="61">
        <f t="shared" si="2"/>
        <v>2</v>
      </c>
      <c r="AT161" s="2">
        <v>1.0</v>
      </c>
      <c r="FE161" s="62"/>
      <c r="FF161" s="2">
        <v>1.0</v>
      </c>
    </row>
    <row r="162">
      <c r="A162" s="57">
        <v>159.0</v>
      </c>
      <c r="B162" s="61">
        <f t="shared" si="2"/>
        <v>2</v>
      </c>
      <c r="FE162" s="2">
        <v>1.0</v>
      </c>
      <c r="FF162" s="62"/>
      <c r="FG162" s="2">
        <v>1.0</v>
      </c>
    </row>
    <row r="163">
      <c r="A163" s="57">
        <v>160.0</v>
      </c>
      <c r="B163" s="61">
        <f t="shared" si="2"/>
        <v>2</v>
      </c>
      <c r="BO163" s="2">
        <v>1.0</v>
      </c>
      <c r="FF163" s="2">
        <v>1.0</v>
      </c>
      <c r="FG163" s="62"/>
    </row>
    <row r="164">
      <c r="A164" s="57">
        <v>161.0</v>
      </c>
      <c r="B164" s="61">
        <f t="shared" si="2"/>
        <v>3</v>
      </c>
      <c r="AV164" s="2">
        <v>1.0</v>
      </c>
      <c r="AW164" s="2">
        <v>1.0</v>
      </c>
      <c r="FH164" s="62"/>
      <c r="FI164" s="2">
        <v>1.0</v>
      </c>
    </row>
    <row r="165">
      <c r="A165" s="57">
        <v>162.0</v>
      </c>
      <c r="B165" s="61">
        <f t="shared" si="2"/>
        <v>2</v>
      </c>
      <c r="FH165" s="2">
        <v>1.0</v>
      </c>
      <c r="FI165" s="62"/>
      <c r="FJ165" s="2">
        <v>1.0</v>
      </c>
    </row>
    <row r="166">
      <c r="A166" s="57">
        <v>163.0</v>
      </c>
      <c r="B166" s="61">
        <f t="shared" si="2"/>
        <v>2</v>
      </c>
      <c r="FI166" s="2">
        <v>1.0</v>
      </c>
      <c r="FJ166" s="62"/>
      <c r="FK166" s="2">
        <v>1.0</v>
      </c>
    </row>
    <row r="167">
      <c r="A167" s="57">
        <v>164.0</v>
      </c>
      <c r="B167" s="61">
        <f t="shared" si="2"/>
        <v>2</v>
      </c>
      <c r="FJ167" s="2">
        <v>1.0</v>
      </c>
      <c r="FK167" s="62"/>
      <c r="FL167" s="2">
        <v>1.0</v>
      </c>
    </row>
    <row r="168">
      <c r="A168" s="57">
        <v>165.0</v>
      </c>
      <c r="B168" s="61">
        <f t="shared" si="2"/>
        <v>2</v>
      </c>
      <c r="BZ168" s="2">
        <v>1.0</v>
      </c>
      <c r="FK168" s="2">
        <v>1.0</v>
      </c>
      <c r="FL168" s="62"/>
    </row>
    <row r="169">
      <c r="A169" s="57">
        <v>166.0</v>
      </c>
      <c r="B169" s="61">
        <f t="shared" si="2"/>
        <v>3</v>
      </c>
      <c r="BF169" s="2">
        <v>1.0</v>
      </c>
      <c r="FM169" s="62"/>
      <c r="FN169" s="2">
        <v>1.0</v>
      </c>
      <c r="GH169" s="2">
        <v>1.0</v>
      </c>
    </row>
    <row r="170">
      <c r="A170" s="57">
        <v>167.0</v>
      </c>
      <c r="B170" s="61">
        <f t="shared" si="2"/>
        <v>2</v>
      </c>
      <c r="FM170" s="2">
        <v>1.0</v>
      </c>
      <c r="FN170" s="62"/>
      <c r="FO170" s="2">
        <v>1.0</v>
      </c>
    </row>
    <row r="171">
      <c r="A171" s="57">
        <v>168.0</v>
      </c>
      <c r="B171" s="61">
        <f t="shared" si="2"/>
        <v>3</v>
      </c>
      <c r="AW171" s="2">
        <v>1.0</v>
      </c>
      <c r="AX171" s="2">
        <v>1.0</v>
      </c>
      <c r="FN171" s="2">
        <v>1.0</v>
      </c>
      <c r="FO171" s="62"/>
    </row>
    <row r="172">
      <c r="A172" s="57">
        <v>169.0</v>
      </c>
      <c r="B172" s="61">
        <f t="shared" si="2"/>
        <v>3</v>
      </c>
      <c r="AC172" s="2">
        <v>1.0</v>
      </c>
      <c r="AD172" s="2">
        <v>1.0</v>
      </c>
      <c r="FP172" s="62"/>
      <c r="FQ172" s="2">
        <v>1.0</v>
      </c>
    </row>
    <row r="173">
      <c r="A173" s="57">
        <v>170.0</v>
      </c>
      <c r="B173" s="61">
        <f t="shared" si="2"/>
        <v>2</v>
      </c>
      <c r="BY173" s="2">
        <v>1.0</v>
      </c>
      <c r="FP173" s="2">
        <v>1.0</v>
      </c>
      <c r="FQ173" s="62"/>
    </row>
    <row r="174">
      <c r="A174" s="57">
        <v>171.0</v>
      </c>
      <c r="B174" s="61">
        <f t="shared" si="2"/>
        <v>4</v>
      </c>
      <c r="G174" s="2">
        <v>1.0</v>
      </c>
      <c r="AY174" s="2">
        <v>1.0</v>
      </c>
      <c r="AZ174" s="2">
        <v>1.0</v>
      </c>
      <c r="FR174" s="62"/>
      <c r="FS174" s="2">
        <v>1.0</v>
      </c>
    </row>
    <row r="175">
      <c r="A175" s="57">
        <v>172.0</v>
      </c>
      <c r="B175" s="61">
        <f t="shared" si="2"/>
        <v>3</v>
      </c>
      <c r="AY175" s="2">
        <v>1.0</v>
      </c>
      <c r="BB175" s="2">
        <v>1.0</v>
      </c>
      <c r="FR175" s="2">
        <v>1.0</v>
      </c>
      <c r="FS175" s="62"/>
    </row>
    <row r="176">
      <c r="A176" s="57">
        <v>173.0</v>
      </c>
      <c r="B176" s="61">
        <f t="shared" si="2"/>
        <v>2</v>
      </c>
      <c r="AP176" s="2">
        <v>1.0</v>
      </c>
      <c r="FT176" s="62"/>
      <c r="FU176" s="2">
        <v>1.0</v>
      </c>
    </row>
    <row r="177">
      <c r="A177" s="57">
        <v>174.0</v>
      </c>
      <c r="B177" s="61">
        <f t="shared" si="2"/>
        <v>2</v>
      </c>
      <c r="FT177" s="2">
        <v>1.0</v>
      </c>
      <c r="FU177" s="62"/>
      <c r="FV177" s="2">
        <v>1.0</v>
      </c>
    </row>
    <row r="178">
      <c r="A178" s="57">
        <v>175.0</v>
      </c>
      <c r="B178" s="61">
        <f t="shared" si="2"/>
        <v>2</v>
      </c>
      <c r="FU178" s="2">
        <v>1.0</v>
      </c>
      <c r="FV178" s="62"/>
      <c r="FW178" s="2">
        <v>1.0</v>
      </c>
    </row>
    <row r="179">
      <c r="A179" s="57">
        <v>176.0</v>
      </c>
      <c r="B179" s="61">
        <f t="shared" si="2"/>
        <v>2</v>
      </c>
      <c r="BE179" s="2">
        <v>1.0</v>
      </c>
      <c r="FV179" s="2">
        <v>1.0</v>
      </c>
      <c r="FW179" s="62"/>
    </row>
    <row r="180">
      <c r="A180" s="57">
        <v>177.0</v>
      </c>
      <c r="B180" s="61">
        <f t="shared" si="2"/>
        <v>2</v>
      </c>
      <c r="ET180" s="2">
        <v>1.0</v>
      </c>
      <c r="FX180" s="62"/>
      <c r="FY180" s="2">
        <v>1.0</v>
      </c>
    </row>
    <row r="181">
      <c r="A181" s="57">
        <v>178.0</v>
      </c>
      <c r="B181" s="61">
        <f t="shared" si="2"/>
        <v>2</v>
      </c>
      <c r="FX181" s="2">
        <v>1.0</v>
      </c>
      <c r="FY181" s="62"/>
      <c r="FZ181" s="2">
        <v>1.0</v>
      </c>
    </row>
    <row r="182">
      <c r="A182" s="57">
        <v>179.0</v>
      </c>
      <c r="B182" s="61">
        <f t="shared" si="2"/>
        <v>2</v>
      </c>
      <c r="EI182" s="2">
        <v>1.0</v>
      </c>
      <c r="FY182" s="2">
        <v>1.0</v>
      </c>
      <c r="FZ182" s="62"/>
    </row>
    <row r="183">
      <c r="A183" s="57">
        <v>180.0</v>
      </c>
      <c r="B183" s="61">
        <f t="shared" si="2"/>
        <v>3</v>
      </c>
      <c r="GA183" s="62"/>
      <c r="GB183" s="2">
        <v>1.0</v>
      </c>
      <c r="GC183" s="2">
        <v>1.0</v>
      </c>
      <c r="HT183" s="2">
        <v>1.0</v>
      </c>
    </row>
    <row r="184">
      <c r="A184" s="57">
        <v>181.0</v>
      </c>
      <c r="B184" s="61">
        <f t="shared" si="2"/>
        <v>2</v>
      </c>
      <c r="EX184" s="2">
        <v>1.0</v>
      </c>
      <c r="GA184" s="2">
        <v>1.0</v>
      </c>
      <c r="GB184" s="62"/>
    </row>
    <row r="185">
      <c r="A185" s="57">
        <v>182.0</v>
      </c>
      <c r="B185" s="61">
        <f t="shared" si="2"/>
        <v>3</v>
      </c>
      <c r="GA185" s="2">
        <v>1.0</v>
      </c>
      <c r="GC185" s="62"/>
      <c r="GD185" s="2">
        <v>1.0</v>
      </c>
      <c r="HT185" s="2">
        <v>1.0</v>
      </c>
    </row>
    <row r="186">
      <c r="A186" s="57">
        <v>183.0</v>
      </c>
      <c r="B186" s="61">
        <f t="shared" si="2"/>
        <v>2</v>
      </c>
      <c r="GC186" s="2">
        <v>1.0</v>
      </c>
      <c r="GD186" s="62"/>
      <c r="GE186" s="2">
        <v>1.0</v>
      </c>
    </row>
    <row r="187">
      <c r="A187" s="57">
        <v>184.0</v>
      </c>
      <c r="B187" s="61">
        <f t="shared" si="2"/>
        <v>1</v>
      </c>
      <c r="GD187" s="2">
        <v>1.0</v>
      </c>
      <c r="GE187" s="62"/>
    </row>
    <row r="188">
      <c r="A188" s="57">
        <v>185.0</v>
      </c>
      <c r="B188" s="61">
        <f t="shared" si="2"/>
        <v>3</v>
      </c>
      <c r="E188" s="2">
        <v>1.0</v>
      </c>
      <c r="AJ188" s="2">
        <v>1.0</v>
      </c>
      <c r="GF188" s="62"/>
      <c r="GG188" s="2">
        <v>1.0</v>
      </c>
    </row>
    <row r="189">
      <c r="A189" s="57">
        <v>186.0</v>
      </c>
      <c r="B189" s="61">
        <f t="shared" si="2"/>
        <v>2</v>
      </c>
      <c r="CS189" s="2">
        <v>1.0</v>
      </c>
      <c r="GF189" s="2">
        <v>1.0</v>
      </c>
      <c r="GG189" s="62"/>
    </row>
    <row r="190">
      <c r="A190" s="57">
        <v>187.0</v>
      </c>
      <c r="B190" s="61">
        <f t="shared" si="2"/>
        <v>3</v>
      </c>
      <c r="BF190" s="2">
        <v>1.0</v>
      </c>
      <c r="FM190" s="2">
        <v>1.0</v>
      </c>
      <c r="GH190" s="62"/>
      <c r="GI190" s="2">
        <v>1.0</v>
      </c>
    </row>
    <row r="191">
      <c r="A191" s="57">
        <v>188.0</v>
      </c>
      <c r="B191" s="61">
        <f t="shared" si="2"/>
        <v>2</v>
      </c>
      <c r="GH191" s="2">
        <v>1.0</v>
      </c>
      <c r="GI191" s="62"/>
      <c r="GJ191" s="2">
        <v>1.0</v>
      </c>
    </row>
    <row r="192">
      <c r="A192" s="57">
        <v>189.0</v>
      </c>
      <c r="B192" s="61">
        <f t="shared" si="2"/>
        <v>2</v>
      </c>
      <c r="GI192" s="2">
        <v>1.0</v>
      </c>
      <c r="GJ192" s="62"/>
      <c r="GK192" s="2">
        <v>1.0</v>
      </c>
    </row>
    <row r="193">
      <c r="A193" s="57">
        <v>190.0</v>
      </c>
      <c r="B193" s="61">
        <f t="shared" si="2"/>
        <v>2</v>
      </c>
      <c r="GJ193" s="2">
        <v>1.0</v>
      </c>
      <c r="GK193" s="62"/>
      <c r="GL193" s="2">
        <v>1.0</v>
      </c>
    </row>
    <row r="194">
      <c r="A194" s="57">
        <v>191.0</v>
      </c>
      <c r="B194" s="61">
        <f t="shared" si="2"/>
        <v>2</v>
      </c>
      <c r="EW194" s="2">
        <v>1.0</v>
      </c>
      <c r="GK194" s="2">
        <v>1.0</v>
      </c>
      <c r="GL194" s="62"/>
    </row>
    <row r="195">
      <c r="A195" s="57">
        <v>192.0</v>
      </c>
      <c r="B195" s="61">
        <f t="shared" si="2"/>
        <v>2</v>
      </c>
      <c r="BB195" s="2">
        <v>1.0</v>
      </c>
      <c r="GM195" s="62"/>
      <c r="GN195" s="2">
        <v>1.0</v>
      </c>
    </row>
    <row r="196">
      <c r="A196" s="57">
        <v>193.0</v>
      </c>
      <c r="B196" s="61">
        <f t="shared" si="2"/>
        <v>3</v>
      </c>
      <c r="AV196" s="2">
        <v>1.0</v>
      </c>
      <c r="EE196" s="2">
        <v>1.0</v>
      </c>
      <c r="GM196" s="2">
        <v>1.0</v>
      </c>
      <c r="GN196" s="62"/>
    </row>
    <row r="197">
      <c r="A197" s="57">
        <v>194.0</v>
      </c>
      <c r="B197" s="61">
        <f t="shared" si="2"/>
        <v>2</v>
      </c>
      <c r="DO197" s="2">
        <v>1.0</v>
      </c>
      <c r="GO197" s="62"/>
      <c r="GP197" s="2">
        <v>1.0</v>
      </c>
    </row>
    <row r="198">
      <c r="A198" s="57">
        <v>195.0</v>
      </c>
      <c r="B198" s="61">
        <f t="shared" si="2"/>
        <v>2</v>
      </c>
      <c r="GO198" s="2">
        <v>1.0</v>
      </c>
      <c r="GP198" s="62"/>
      <c r="GQ198" s="2">
        <v>1.0</v>
      </c>
    </row>
    <row r="199">
      <c r="A199" s="57">
        <v>196.0</v>
      </c>
      <c r="B199" s="61">
        <f t="shared" si="2"/>
        <v>2</v>
      </c>
      <c r="GP199" s="2">
        <v>1.0</v>
      </c>
      <c r="GQ199" s="62"/>
      <c r="GR199" s="2">
        <v>1.0</v>
      </c>
    </row>
    <row r="200">
      <c r="A200" s="57">
        <v>197.0</v>
      </c>
      <c r="B200" s="61">
        <f t="shared" si="2"/>
        <v>2</v>
      </c>
      <c r="GQ200" s="2">
        <v>1.0</v>
      </c>
      <c r="GR200" s="62"/>
      <c r="GS200" s="2">
        <v>1.0</v>
      </c>
    </row>
    <row r="201">
      <c r="A201" s="57">
        <v>198.0</v>
      </c>
      <c r="B201" s="61">
        <f t="shared" si="2"/>
        <v>2</v>
      </c>
      <c r="BG201" s="2">
        <v>1.0</v>
      </c>
      <c r="GR201" s="2">
        <v>1.0</v>
      </c>
      <c r="GS201" s="62"/>
    </row>
    <row r="202">
      <c r="A202" s="57">
        <v>199.0</v>
      </c>
      <c r="B202" s="61">
        <f t="shared" si="2"/>
        <v>2</v>
      </c>
      <c r="DO202" s="2">
        <v>1.0</v>
      </c>
      <c r="GT202" s="62"/>
      <c r="GU202" s="2">
        <v>1.0</v>
      </c>
    </row>
    <row r="203">
      <c r="A203" s="57">
        <v>200.0</v>
      </c>
      <c r="B203" s="61">
        <f t="shared" si="2"/>
        <v>2</v>
      </c>
      <c r="GT203" s="2">
        <v>1.0</v>
      </c>
      <c r="GU203" s="62"/>
      <c r="GV203" s="2">
        <v>1.0</v>
      </c>
    </row>
    <row r="204">
      <c r="A204" s="57">
        <v>201.0</v>
      </c>
      <c r="B204" s="61">
        <f t="shared" si="2"/>
        <v>2</v>
      </c>
      <c r="GU204" s="2">
        <v>1.0</v>
      </c>
      <c r="GV204" s="62"/>
      <c r="GW204" s="2">
        <v>1.0</v>
      </c>
    </row>
    <row r="205">
      <c r="A205" s="57">
        <v>202.0</v>
      </c>
      <c r="B205" s="61">
        <f t="shared" si="2"/>
        <v>3</v>
      </c>
      <c r="H205" s="2">
        <v>1.0</v>
      </c>
      <c r="EO205" s="2">
        <v>1.0</v>
      </c>
      <c r="GV205" s="2">
        <v>1.0</v>
      </c>
      <c r="GW205" s="62"/>
    </row>
    <row r="206">
      <c r="A206" s="57">
        <v>203.0</v>
      </c>
      <c r="B206" s="61">
        <f t="shared" si="2"/>
        <v>3</v>
      </c>
      <c r="CT206" s="2">
        <v>1.0</v>
      </c>
      <c r="CU206" s="2">
        <v>1.0</v>
      </c>
      <c r="GX206" s="62"/>
      <c r="GY206" s="2">
        <v>1.0</v>
      </c>
    </row>
    <row r="207">
      <c r="A207" s="57">
        <v>204.0</v>
      </c>
      <c r="B207" s="61">
        <f t="shared" si="2"/>
        <v>2</v>
      </c>
      <c r="GX207" s="2">
        <v>1.0</v>
      </c>
      <c r="GY207" s="62"/>
      <c r="GZ207" s="2">
        <v>1.0</v>
      </c>
    </row>
    <row r="208">
      <c r="A208" s="57">
        <v>205.0</v>
      </c>
      <c r="B208" s="61">
        <f t="shared" si="2"/>
        <v>2</v>
      </c>
      <c r="CR208" s="2">
        <v>1.0</v>
      </c>
      <c r="GY208" s="2">
        <v>1.0</v>
      </c>
      <c r="GZ208" s="62"/>
    </row>
    <row r="209">
      <c r="A209" s="57">
        <v>206.0</v>
      </c>
      <c r="B209" s="61">
        <f t="shared" si="2"/>
        <v>2</v>
      </c>
      <c r="EF209" s="2">
        <v>1.0</v>
      </c>
      <c r="HA209" s="62"/>
      <c r="HB209" s="2">
        <v>1.0</v>
      </c>
    </row>
    <row r="210">
      <c r="A210" s="57">
        <v>207.0</v>
      </c>
      <c r="B210" s="61">
        <f t="shared" si="2"/>
        <v>2</v>
      </c>
      <c r="HA210" s="2">
        <v>1.0</v>
      </c>
      <c r="HB210" s="62"/>
      <c r="HC210" s="2">
        <v>1.0</v>
      </c>
    </row>
    <row r="211">
      <c r="A211" s="57">
        <v>208.0</v>
      </c>
      <c r="B211" s="61">
        <f t="shared" si="2"/>
        <v>2</v>
      </c>
      <c r="CK211" s="2">
        <v>1.0</v>
      </c>
      <c r="HB211" s="2">
        <v>1.0</v>
      </c>
      <c r="HC211" s="62"/>
    </row>
    <row r="212">
      <c r="A212" s="57">
        <v>209.0</v>
      </c>
      <c r="B212" s="61">
        <f t="shared" si="2"/>
        <v>2</v>
      </c>
      <c r="EZ212" s="2">
        <v>1.0</v>
      </c>
      <c r="HD212" s="62"/>
      <c r="HE212" s="2">
        <v>1.0</v>
      </c>
    </row>
    <row r="213">
      <c r="A213" s="57">
        <v>210.0</v>
      </c>
      <c r="B213" s="61">
        <f t="shared" si="2"/>
        <v>2</v>
      </c>
      <c r="HD213" s="2">
        <v>1.0</v>
      </c>
      <c r="HE213" s="62"/>
      <c r="HF213" s="2">
        <v>1.0</v>
      </c>
    </row>
    <row r="214">
      <c r="A214" s="57">
        <v>211.0</v>
      </c>
      <c r="B214" s="61">
        <f t="shared" si="2"/>
        <v>2</v>
      </c>
      <c r="HE214" s="2">
        <v>1.0</v>
      </c>
      <c r="HF214" s="62"/>
      <c r="HG214" s="2">
        <v>1.0</v>
      </c>
    </row>
    <row r="215">
      <c r="A215" s="57">
        <v>212.0</v>
      </c>
      <c r="B215" s="61">
        <f t="shared" si="2"/>
        <v>2</v>
      </c>
      <c r="CW215" s="2">
        <v>1.0</v>
      </c>
      <c r="HF215" s="2">
        <v>1.0</v>
      </c>
      <c r="HG215" s="62"/>
    </row>
    <row r="216">
      <c r="A216" s="57">
        <v>213.0</v>
      </c>
      <c r="B216" s="61">
        <f t="shared" si="2"/>
        <v>3</v>
      </c>
      <c r="CN216" s="2">
        <v>1.0</v>
      </c>
      <c r="CO216" s="2">
        <v>1.0</v>
      </c>
      <c r="HH216" s="62"/>
      <c r="HI216" s="2">
        <v>1.0</v>
      </c>
    </row>
    <row r="217">
      <c r="A217" s="57">
        <v>214.0</v>
      </c>
      <c r="B217" s="61">
        <f t="shared" si="2"/>
        <v>2</v>
      </c>
      <c r="HH217" s="2">
        <v>1.0</v>
      </c>
      <c r="HI217" s="62"/>
      <c r="HJ217" s="2">
        <v>1.0</v>
      </c>
    </row>
    <row r="218">
      <c r="A218" s="57">
        <v>215.0</v>
      </c>
      <c r="B218" s="61">
        <f t="shared" si="2"/>
        <v>3</v>
      </c>
      <c r="EG218" s="2">
        <v>1.0</v>
      </c>
      <c r="HI218" s="2">
        <v>1.0</v>
      </c>
      <c r="HJ218" s="62"/>
      <c r="HK218" s="2">
        <v>1.0</v>
      </c>
    </row>
    <row r="219">
      <c r="A219" s="57">
        <v>216.0</v>
      </c>
      <c r="B219" s="61">
        <f t="shared" si="2"/>
        <v>3</v>
      </c>
      <c r="EF219" s="2">
        <v>1.0</v>
      </c>
      <c r="EG219" s="2">
        <v>1.0</v>
      </c>
      <c r="HJ219" s="2">
        <v>1.0</v>
      </c>
      <c r="HK219" s="62"/>
    </row>
    <row r="220">
      <c r="A220" s="57">
        <v>217.0</v>
      </c>
      <c r="B220" s="61">
        <f t="shared" si="2"/>
        <v>3</v>
      </c>
      <c r="C220" s="2">
        <v>1.0</v>
      </c>
      <c r="AB220" s="2">
        <v>1.0</v>
      </c>
      <c r="HL220" s="62"/>
      <c r="HM220" s="2">
        <v>1.0</v>
      </c>
    </row>
    <row r="221">
      <c r="A221" s="57">
        <v>218.0</v>
      </c>
      <c r="B221" s="61">
        <f t="shared" si="2"/>
        <v>2</v>
      </c>
      <c r="HL221" s="2">
        <v>1.0</v>
      </c>
      <c r="HM221" s="62"/>
      <c r="HN221" s="2">
        <v>1.0</v>
      </c>
    </row>
    <row r="222">
      <c r="A222" s="57">
        <v>219.0</v>
      </c>
      <c r="B222" s="61">
        <f t="shared" si="2"/>
        <v>2</v>
      </c>
      <c r="HM222" s="2">
        <v>1.0</v>
      </c>
      <c r="HN222" s="62"/>
      <c r="HO222" s="2">
        <v>1.0</v>
      </c>
    </row>
    <row r="223">
      <c r="A223" s="57">
        <v>220.0</v>
      </c>
      <c r="B223" s="61">
        <f t="shared" si="2"/>
        <v>2</v>
      </c>
      <c r="FB223" s="2">
        <v>1.0</v>
      </c>
      <c r="HN223" s="2">
        <v>1.0</v>
      </c>
      <c r="HO223" s="62"/>
    </row>
    <row r="224">
      <c r="A224" s="57">
        <v>221.0</v>
      </c>
      <c r="B224" s="61">
        <f t="shared" si="2"/>
        <v>3</v>
      </c>
      <c r="DX224" s="2">
        <v>1.0</v>
      </c>
      <c r="EA224" s="2">
        <v>1.0</v>
      </c>
      <c r="HP224" s="62"/>
      <c r="HQ224" s="2">
        <v>1.0</v>
      </c>
    </row>
    <row r="225">
      <c r="A225" s="57">
        <v>222.0</v>
      </c>
      <c r="B225" s="61">
        <f t="shared" si="2"/>
        <v>2</v>
      </c>
      <c r="HP225" s="2">
        <v>1.0</v>
      </c>
      <c r="HQ225" s="62"/>
      <c r="HR225" s="2">
        <v>1.0</v>
      </c>
    </row>
    <row r="226">
      <c r="A226" s="57">
        <v>223.0</v>
      </c>
      <c r="B226" s="61">
        <f t="shared" si="2"/>
        <v>2</v>
      </c>
      <c r="HQ226" s="2">
        <v>1.0</v>
      </c>
      <c r="HR226" s="62"/>
      <c r="HS226" s="2">
        <v>1.0</v>
      </c>
    </row>
    <row r="227">
      <c r="A227" s="57">
        <v>224.0</v>
      </c>
      <c r="B227" s="61">
        <f t="shared" si="2"/>
        <v>2</v>
      </c>
      <c r="HR227" s="2">
        <v>1.0</v>
      </c>
      <c r="HS227" s="62"/>
      <c r="HT227" s="2">
        <v>1.0</v>
      </c>
    </row>
    <row r="228">
      <c r="A228" s="57">
        <v>225.0</v>
      </c>
      <c r="B228" s="61">
        <f t="shared" si="2"/>
        <v>3</v>
      </c>
      <c r="GA228" s="2">
        <v>1.0</v>
      </c>
      <c r="GC228" s="2">
        <v>1.0</v>
      </c>
      <c r="HS228" s="2">
        <v>1.0</v>
      </c>
      <c r="HT228" s="62"/>
    </row>
    <row r="229">
      <c r="A229" s="57"/>
    </row>
    <row r="230">
      <c r="A230" s="57"/>
    </row>
    <row r="231">
      <c r="A231" s="57"/>
    </row>
    <row r="232">
      <c r="A232" s="57"/>
    </row>
    <row r="233">
      <c r="A233" s="57"/>
    </row>
    <row r="234">
      <c r="A234" s="57"/>
    </row>
    <row r="235">
      <c r="A235" s="57"/>
    </row>
    <row r="236">
      <c r="A236" s="57"/>
    </row>
    <row r="237">
      <c r="A237" s="57"/>
    </row>
    <row r="238">
      <c r="A238" s="57"/>
    </row>
    <row r="239">
      <c r="A239" s="57"/>
    </row>
    <row r="240">
      <c r="A240" s="57"/>
    </row>
    <row r="241">
      <c r="A241" s="57"/>
    </row>
    <row r="242">
      <c r="A242" s="57"/>
    </row>
    <row r="243">
      <c r="A243" s="57"/>
    </row>
    <row r="244">
      <c r="A244" s="57"/>
    </row>
    <row r="245">
      <c r="A245" s="57"/>
    </row>
    <row r="246">
      <c r="A246" s="57"/>
    </row>
    <row r="247">
      <c r="A247" s="57"/>
    </row>
    <row r="248">
      <c r="A248" s="57"/>
    </row>
    <row r="249">
      <c r="A249" s="57"/>
    </row>
    <row r="250">
      <c r="A250" s="57"/>
    </row>
    <row r="251">
      <c r="A251" s="57"/>
    </row>
    <row r="252">
      <c r="A252" s="57"/>
    </row>
    <row r="253">
      <c r="A253" s="57"/>
    </row>
    <row r="254">
      <c r="A254" s="57"/>
    </row>
    <row r="255">
      <c r="A255" s="57"/>
    </row>
    <row r="256">
      <c r="A256" s="57"/>
    </row>
    <row r="257">
      <c r="A257" s="57"/>
    </row>
    <row r="258">
      <c r="A258" s="57"/>
    </row>
    <row r="259">
      <c r="A259" s="57"/>
    </row>
    <row r="260">
      <c r="A260" s="57"/>
    </row>
    <row r="261">
      <c r="A261" s="57"/>
    </row>
    <row r="262">
      <c r="A262" s="57"/>
    </row>
    <row r="263">
      <c r="A263" s="57"/>
    </row>
    <row r="264">
      <c r="A264" s="57"/>
    </row>
    <row r="265">
      <c r="A265" s="57"/>
    </row>
    <row r="266">
      <c r="A266" s="57"/>
    </row>
    <row r="267">
      <c r="A267" s="57"/>
    </row>
    <row r="268">
      <c r="A268" s="57"/>
    </row>
    <row r="269">
      <c r="A269" s="57"/>
    </row>
    <row r="270">
      <c r="A270" s="57"/>
    </row>
    <row r="271">
      <c r="A271" s="57"/>
    </row>
    <row r="272">
      <c r="A272" s="57"/>
    </row>
    <row r="273">
      <c r="A273" s="57"/>
    </row>
    <row r="274">
      <c r="A274" s="57"/>
    </row>
    <row r="275">
      <c r="A275" s="57"/>
    </row>
    <row r="276">
      <c r="A276" s="57"/>
    </row>
    <row r="277">
      <c r="A277" s="57"/>
    </row>
    <row r="278">
      <c r="A278" s="57"/>
    </row>
    <row r="279">
      <c r="A279" s="57"/>
    </row>
    <row r="280">
      <c r="A280" s="57"/>
    </row>
    <row r="281">
      <c r="A281" s="57"/>
    </row>
    <row r="282">
      <c r="A282" s="57"/>
    </row>
    <row r="283">
      <c r="A283" s="57"/>
    </row>
    <row r="284">
      <c r="A284" s="57"/>
    </row>
    <row r="285">
      <c r="A285" s="57"/>
    </row>
    <row r="286">
      <c r="A286" s="57"/>
    </row>
    <row r="287">
      <c r="A287" s="57"/>
    </row>
    <row r="288">
      <c r="A288" s="57"/>
    </row>
    <row r="289">
      <c r="A289" s="57"/>
    </row>
    <row r="290">
      <c r="A290" s="57"/>
    </row>
    <row r="291">
      <c r="A291" s="57"/>
    </row>
    <row r="292">
      <c r="A292" s="57"/>
    </row>
    <row r="293">
      <c r="A293" s="57"/>
    </row>
    <row r="294">
      <c r="A294" s="57"/>
    </row>
    <row r="295">
      <c r="A295" s="57"/>
    </row>
    <row r="296">
      <c r="A296" s="57"/>
    </row>
    <row r="297">
      <c r="A297" s="57"/>
    </row>
    <row r="298">
      <c r="A298" s="57"/>
    </row>
    <row r="299">
      <c r="A299" s="57"/>
    </row>
    <row r="300">
      <c r="A300" s="57"/>
    </row>
    <row r="301">
      <c r="A301" s="57"/>
    </row>
    <row r="302">
      <c r="A302" s="57"/>
    </row>
    <row r="303">
      <c r="A303" s="57"/>
    </row>
    <row r="304">
      <c r="A304" s="57"/>
    </row>
    <row r="305">
      <c r="A305" s="57"/>
    </row>
    <row r="306">
      <c r="A306" s="57"/>
    </row>
    <row r="307">
      <c r="A307" s="57"/>
    </row>
    <row r="308">
      <c r="A308" s="57"/>
    </row>
    <row r="309">
      <c r="A309" s="57"/>
    </row>
    <row r="310">
      <c r="A310" s="57"/>
    </row>
    <row r="311">
      <c r="A311" s="57"/>
    </row>
    <row r="312">
      <c r="A312" s="57"/>
    </row>
    <row r="313">
      <c r="A313" s="57"/>
    </row>
    <row r="314">
      <c r="A314" s="57"/>
    </row>
    <row r="315">
      <c r="A315" s="57"/>
    </row>
    <row r="316">
      <c r="A316" s="57"/>
    </row>
    <row r="317">
      <c r="A317" s="57"/>
    </row>
    <row r="318">
      <c r="A318" s="57"/>
    </row>
    <row r="319">
      <c r="A319" s="57"/>
    </row>
    <row r="320">
      <c r="A320" s="57"/>
    </row>
    <row r="321">
      <c r="A321" s="57"/>
    </row>
    <row r="322">
      <c r="A322" s="57"/>
    </row>
    <row r="323">
      <c r="A323" s="57"/>
    </row>
    <row r="324">
      <c r="A324" s="57"/>
    </row>
    <row r="325">
      <c r="A325" s="57"/>
    </row>
    <row r="326">
      <c r="A326" s="57"/>
    </row>
    <row r="327">
      <c r="A327" s="57"/>
    </row>
    <row r="328">
      <c r="A328" s="57"/>
    </row>
    <row r="329">
      <c r="A329" s="57"/>
    </row>
    <row r="330">
      <c r="A330" s="57"/>
    </row>
    <row r="331">
      <c r="A331" s="57"/>
    </row>
    <row r="332">
      <c r="A332" s="57"/>
    </row>
    <row r="333">
      <c r="A333" s="57"/>
    </row>
    <row r="334">
      <c r="A334" s="57"/>
    </row>
    <row r="335">
      <c r="A335" s="57"/>
    </row>
    <row r="336">
      <c r="A336" s="57"/>
    </row>
    <row r="337">
      <c r="A337" s="57"/>
    </row>
    <row r="338">
      <c r="A338" s="57"/>
    </row>
    <row r="339">
      <c r="A339" s="57"/>
    </row>
    <row r="340">
      <c r="A340" s="57"/>
    </row>
    <row r="341">
      <c r="A341" s="57"/>
    </row>
    <row r="342">
      <c r="A342" s="57"/>
    </row>
    <row r="343">
      <c r="A343" s="57"/>
    </row>
    <row r="344">
      <c r="A344" s="57"/>
    </row>
    <row r="345">
      <c r="A345" s="57"/>
    </row>
    <row r="346">
      <c r="A346" s="57"/>
    </row>
    <row r="347">
      <c r="A347" s="57"/>
    </row>
    <row r="348">
      <c r="A348" s="57"/>
    </row>
    <row r="349">
      <c r="A349" s="57"/>
    </row>
    <row r="350">
      <c r="A350" s="57"/>
    </row>
    <row r="351">
      <c r="A351" s="57"/>
    </row>
    <row r="352">
      <c r="A352" s="57"/>
    </row>
    <row r="353">
      <c r="A353" s="57"/>
    </row>
    <row r="354">
      <c r="A354" s="57"/>
    </row>
    <row r="355">
      <c r="A355" s="57"/>
    </row>
    <row r="356">
      <c r="A356" s="57"/>
    </row>
    <row r="357">
      <c r="A357" s="57"/>
    </row>
    <row r="358">
      <c r="A358" s="57"/>
    </row>
    <row r="359">
      <c r="A359" s="57"/>
    </row>
    <row r="360">
      <c r="A360" s="57"/>
    </row>
    <row r="361">
      <c r="A361" s="57"/>
    </row>
    <row r="362">
      <c r="A362" s="57"/>
    </row>
    <row r="363">
      <c r="A363" s="57"/>
    </row>
    <row r="364">
      <c r="A364" s="57"/>
    </row>
    <row r="365">
      <c r="A365" s="57"/>
    </row>
    <row r="366">
      <c r="A366" s="57"/>
    </row>
    <row r="367">
      <c r="A367" s="57"/>
    </row>
    <row r="368">
      <c r="A368" s="57"/>
    </row>
    <row r="369">
      <c r="A369" s="57"/>
    </row>
    <row r="370">
      <c r="A370" s="57"/>
    </row>
    <row r="371">
      <c r="A371" s="57"/>
    </row>
    <row r="372">
      <c r="A372" s="57"/>
    </row>
    <row r="373">
      <c r="A373" s="57"/>
    </row>
    <row r="374">
      <c r="A374" s="57"/>
    </row>
    <row r="375">
      <c r="A375" s="57"/>
    </row>
    <row r="376">
      <c r="A376" s="57"/>
    </row>
    <row r="377">
      <c r="A377" s="57"/>
    </row>
    <row r="378">
      <c r="A378" s="57"/>
    </row>
    <row r="379">
      <c r="A379" s="57"/>
    </row>
    <row r="380">
      <c r="A380" s="57"/>
    </row>
    <row r="381">
      <c r="A381" s="57"/>
    </row>
    <row r="382">
      <c r="A382" s="57"/>
    </row>
    <row r="383">
      <c r="A383" s="57"/>
    </row>
    <row r="384">
      <c r="A384" s="57"/>
    </row>
    <row r="385">
      <c r="A385" s="57"/>
    </row>
    <row r="386">
      <c r="A386" s="57"/>
    </row>
    <row r="387">
      <c r="A387" s="57"/>
    </row>
    <row r="388">
      <c r="A388" s="57"/>
    </row>
    <row r="389">
      <c r="A389" s="57"/>
    </row>
    <row r="390">
      <c r="A390" s="57"/>
    </row>
    <row r="391">
      <c r="A391" s="57"/>
    </row>
    <row r="392">
      <c r="A392" s="57"/>
    </row>
    <row r="393">
      <c r="A393" s="57"/>
    </row>
    <row r="394">
      <c r="A394" s="57"/>
    </row>
    <row r="395">
      <c r="A395" s="57"/>
    </row>
    <row r="396">
      <c r="A396" s="57"/>
    </row>
    <row r="397">
      <c r="A397" s="57"/>
    </row>
    <row r="398">
      <c r="A398" s="57"/>
    </row>
    <row r="399">
      <c r="A399" s="57"/>
    </row>
    <row r="400">
      <c r="A400" s="57"/>
    </row>
    <row r="401">
      <c r="A401" s="57"/>
    </row>
    <row r="402">
      <c r="A402" s="57"/>
    </row>
    <row r="403">
      <c r="A403" s="57"/>
    </row>
    <row r="404">
      <c r="A404" s="57"/>
    </row>
    <row r="405">
      <c r="A405" s="57"/>
    </row>
    <row r="406">
      <c r="A406" s="57"/>
    </row>
    <row r="407">
      <c r="A407" s="57"/>
    </row>
    <row r="408">
      <c r="A408" s="57"/>
    </row>
    <row r="409">
      <c r="A409" s="57"/>
    </row>
    <row r="410">
      <c r="A410" s="57"/>
    </row>
    <row r="411">
      <c r="A411" s="57"/>
    </row>
    <row r="412">
      <c r="A412" s="57"/>
    </row>
    <row r="413">
      <c r="A413" s="57"/>
    </row>
    <row r="414">
      <c r="A414" s="57"/>
    </row>
    <row r="415">
      <c r="A415" s="57"/>
    </row>
    <row r="416">
      <c r="A416" s="57"/>
    </row>
    <row r="417">
      <c r="A417" s="57"/>
    </row>
    <row r="418">
      <c r="A418" s="57"/>
    </row>
    <row r="419">
      <c r="A419" s="57"/>
    </row>
    <row r="420">
      <c r="A420" s="57"/>
    </row>
    <row r="421">
      <c r="A421" s="57"/>
    </row>
    <row r="422">
      <c r="A422" s="57"/>
    </row>
    <row r="423">
      <c r="A423" s="57"/>
    </row>
    <row r="424">
      <c r="A424" s="57"/>
    </row>
    <row r="425">
      <c r="A425" s="57"/>
    </row>
    <row r="426">
      <c r="A426" s="57"/>
    </row>
    <row r="427">
      <c r="A427" s="57"/>
    </row>
    <row r="428">
      <c r="A428" s="57"/>
    </row>
    <row r="429">
      <c r="A429" s="57"/>
    </row>
    <row r="430">
      <c r="A430" s="57"/>
    </row>
    <row r="431">
      <c r="A431" s="57"/>
    </row>
    <row r="432">
      <c r="A432" s="57"/>
    </row>
    <row r="433">
      <c r="A433" s="57"/>
    </row>
    <row r="434">
      <c r="A434" s="57"/>
    </row>
    <row r="435">
      <c r="A435" s="57"/>
    </row>
    <row r="436">
      <c r="A436" s="57"/>
    </row>
    <row r="437">
      <c r="A437" s="57"/>
    </row>
    <row r="438">
      <c r="A438" s="57"/>
    </row>
    <row r="439">
      <c r="A439" s="57"/>
    </row>
    <row r="440">
      <c r="A440" s="57"/>
    </row>
    <row r="441">
      <c r="A441" s="57"/>
    </row>
    <row r="442">
      <c r="A442" s="57"/>
    </row>
    <row r="443">
      <c r="A443" s="57"/>
    </row>
    <row r="444">
      <c r="A444" s="57"/>
    </row>
    <row r="445">
      <c r="A445" s="57"/>
    </row>
    <row r="446">
      <c r="A446" s="57"/>
    </row>
    <row r="447">
      <c r="A447" s="57"/>
    </row>
    <row r="448">
      <c r="A448" s="57"/>
    </row>
    <row r="449">
      <c r="A449" s="57"/>
    </row>
    <row r="450">
      <c r="A450" s="57"/>
    </row>
    <row r="451">
      <c r="A451" s="57"/>
    </row>
    <row r="452">
      <c r="A452" s="57"/>
    </row>
    <row r="453">
      <c r="A453" s="57"/>
    </row>
    <row r="454">
      <c r="A454" s="57"/>
    </row>
    <row r="455">
      <c r="A455" s="57"/>
    </row>
    <row r="456">
      <c r="A456" s="57"/>
    </row>
    <row r="457">
      <c r="A457" s="57"/>
    </row>
    <row r="458">
      <c r="A458" s="57"/>
    </row>
    <row r="459">
      <c r="A459" s="57"/>
    </row>
    <row r="460">
      <c r="A460" s="57"/>
    </row>
    <row r="461">
      <c r="A461" s="57"/>
    </row>
    <row r="462">
      <c r="A462" s="57"/>
    </row>
    <row r="463">
      <c r="A463" s="57"/>
    </row>
    <row r="464">
      <c r="A464" s="57"/>
    </row>
    <row r="465">
      <c r="A465" s="57"/>
    </row>
    <row r="466">
      <c r="A466" s="57"/>
    </row>
    <row r="467">
      <c r="A467" s="57"/>
    </row>
    <row r="468">
      <c r="A468" s="57"/>
    </row>
    <row r="469">
      <c r="A469" s="57"/>
    </row>
    <row r="470">
      <c r="A470" s="57"/>
    </row>
    <row r="471">
      <c r="A471" s="57"/>
    </row>
    <row r="472">
      <c r="A472" s="57"/>
    </row>
    <row r="473">
      <c r="A473" s="57"/>
    </row>
    <row r="474">
      <c r="A474" s="57"/>
    </row>
    <row r="475">
      <c r="A475" s="57"/>
    </row>
    <row r="476">
      <c r="A476" s="57"/>
    </row>
    <row r="477">
      <c r="A477" s="57"/>
    </row>
    <row r="478">
      <c r="A478" s="57"/>
    </row>
    <row r="479">
      <c r="A479" s="57"/>
    </row>
    <row r="480">
      <c r="A480" s="57"/>
    </row>
    <row r="481">
      <c r="A481" s="57"/>
    </row>
    <row r="482">
      <c r="A482" s="57"/>
    </row>
    <row r="483">
      <c r="A483" s="57"/>
    </row>
    <row r="484">
      <c r="A484" s="57"/>
    </row>
    <row r="485">
      <c r="A485" s="57"/>
    </row>
    <row r="486">
      <c r="A486" s="57"/>
    </row>
    <row r="487">
      <c r="A487" s="57"/>
    </row>
    <row r="488">
      <c r="A488" s="57"/>
    </row>
    <row r="489">
      <c r="A489" s="57"/>
    </row>
    <row r="490">
      <c r="A490" s="57"/>
    </row>
    <row r="491">
      <c r="A491" s="57"/>
    </row>
    <row r="492">
      <c r="A492" s="57"/>
    </row>
    <row r="493">
      <c r="A493" s="57"/>
    </row>
    <row r="494">
      <c r="A494" s="57"/>
    </row>
    <row r="495">
      <c r="A495" s="57"/>
    </row>
    <row r="496">
      <c r="A496" s="57"/>
    </row>
    <row r="497">
      <c r="A497" s="57"/>
    </row>
    <row r="498">
      <c r="A498" s="57"/>
    </row>
    <row r="499">
      <c r="A499" s="57"/>
    </row>
    <row r="500">
      <c r="A500" s="57"/>
    </row>
    <row r="501">
      <c r="A501" s="57"/>
    </row>
    <row r="502">
      <c r="A502" s="57"/>
    </row>
    <row r="503">
      <c r="A503" s="57"/>
    </row>
    <row r="504">
      <c r="A504" s="57"/>
    </row>
    <row r="505">
      <c r="A505" s="57"/>
    </row>
    <row r="506">
      <c r="A506" s="57"/>
    </row>
    <row r="507">
      <c r="A507" s="57"/>
    </row>
    <row r="508">
      <c r="A508" s="57"/>
    </row>
    <row r="509">
      <c r="A509" s="57"/>
    </row>
    <row r="510">
      <c r="A510" s="57"/>
    </row>
    <row r="511">
      <c r="A511" s="57"/>
    </row>
    <row r="512">
      <c r="A512" s="57"/>
    </row>
    <row r="513">
      <c r="A513" s="57"/>
    </row>
    <row r="514">
      <c r="A514" s="57"/>
    </row>
    <row r="515">
      <c r="A515" s="57"/>
    </row>
    <row r="516">
      <c r="A516" s="57"/>
    </row>
    <row r="517">
      <c r="A517" s="57"/>
    </row>
    <row r="518">
      <c r="A518" s="57"/>
    </row>
    <row r="519">
      <c r="A519" s="57"/>
    </row>
    <row r="520">
      <c r="A520" s="57"/>
    </row>
    <row r="521">
      <c r="A521" s="57"/>
    </row>
    <row r="522">
      <c r="A522" s="57"/>
    </row>
    <row r="523">
      <c r="A523" s="57"/>
    </row>
    <row r="524">
      <c r="A524" s="57"/>
    </row>
    <row r="525">
      <c r="A525" s="57"/>
    </row>
    <row r="526">
      <c r="A526" s="57"/>
    </row>
    <row r="527">
      <c r="A527" s="57"/>
    </row>
    <row r="528">
      <c r="A528" s="57"/>
    </row>
    <row r="529">
      <c r="A529" s="57"/>
    </row>
    <row r="530">
      <c r="A530" s="57"/>
    </row>
    <row r="531">
      <c r="A531" s="57"/>
    </row>
    <row r="532">
      <c r="A532" s="57"/>
    </row>
    <row r="533">
      <c r="A533" s="57"/>
    </row>
    <row r="534">
      <c r="A534" s="57"/>
    </row>
    <row r="535">
      <c r="A535" s="57"/>
    </row>
    <row r="536">
      <c r="A536" s="57"/>
    </row>
    <row r="537">
      <c r="A537" s="57"/>
    </row>
    <row r="538">
      <c r="A538" s="57"/>
    </row>
    <row r="539">
      <c r="A539" s="57"/>
    </row>
    <row r="540">
      <c r="A540" s="57"/>
    </row>
    <row r="541">
      <c r="A541" s="57"/>
    </row>
    <row r="542">
      <c r="A542" s="57"/>
    </row>
    <row r="543">
      <c r="A543" s="57"/>
    </row>
    <row r="544">
      <c r="A544" s="57"/>
    </row>
    <row r="545">
      <c r="A545" s="57"/>
    </row>
    <row r="546">
      <c r="A546" s="57"/>
    </row>
    <row r="547">
      <c r="A547" s="57"/>
    </row>
    <row r="548">
      <c r="A548" s="57"/>
    </row>
    <row r="549">
      <c r="A549" s="57"/>
    </row>
    <row r="550">
      <c r="A550" s="57"/>
    </row>
    <row r="551">
      <c r="A551" s="57"/>
    </row>
    <row r="552">
      <c r="A552" s="57"/>
    </row>
    <row r="553">
      <c r="A553" s="57"/>
    </row>
    <row r="554">
      <c r="A554" s="57"/>
    </row>
    <row r="555">
      <c r="A555" s="57"/>
    </row>
    <row r="556">
      <c r="A556" s="57"/>
    </row>
    <row r="557">
      <c r="A557" s="57"/>
    </row>
    <row r="558">
      <c r="A558" s="57"/>
    </row>
    <row r="559">
      <c r="A559" s="57"/>
    </row>
    <row r="560">
      <c r="A560" s="57"/>
    </row>
    <row r="561">
      <c r="A561" s="57"/>
    </row>
    <row r="562">
      <c r="A562" s="57"/>
    </row>
    <row r="563">
      <c r="A563" s="57"/>
    </row>
    <row r="564">
      <c r="A564" s="57"/>
    </row>
    <row r="565">
      <c r="A565" s="57"/>
    </row>
    <row r="566">
      <c r="A566" s="57"/>
    </row>
    <row r="567">
      <c r="A567" s="57"/>
    </row>
    <row r="568">
      <c r="A568" s="57"/>
    </row>
    <row r="569">
      <c r="A569" s="57"/>
    </row>
    <row r="570">
      <c r="A570" s="57"/>
    </row>
    <row r="571">
      <c r="A571" s="57"/>
    </row>
    <row r="572">
      <c r="A572" s="57"/>
    </row>
    <row r="573">
      <c r="A573" s="57"/>
    </row>
    <row r="574">
      <c r="A574" s="57"/>
    </row>
    <row r="575">
      <c r="A575" s="57"/>
    </row>
    <row r="576">
      <c r="A576" s="57"/>
    </row>
    <row r="577">
      <c r="A577" s="57"/>
    </row>
    <row r="578">
      <c r="A578" s="57"/>
    </row>
    <row r="579">
      <c r="A579" s="57"/>
    </row>
    <row r="580">
      <c r="A580" s="57"/>
    </row>
    <row r="581">
      <c r="A581" s="57"/>
    </row>
    <row r="582">
      <c r="A582" s="57"/>
    </row>
    <row r="583">
      <c r="A583" s="57"/>
    </row>
    <row r="584">
      <c r="A584" s="57"/>
    </row>
    <row r="585">
      <c r="A585" s="57"/>
    </row>
    <row r="586">
      <c r="A586" s="57"/>
    </row>
    <row r="587">
      <c r="A587" s="57"/>
    </row>
    <row r="588">
      <c r="A588" s="57"/>
    </row>
    <row r="589">
      <c r="A589" s="57"/>
    </row>
    <row r="590">
      <c r="A590" s="57"/>
    </row>
    <row r="591">
      <c r="A591" s="57"/>
    </row>
    <row r="592">
      <c r="A592" s="57"/>
    </row>
    <row r="593">
      <c r="A593" s="57"/>
    </row>
    <row r="594">
      <c r="A594" s="57"/>
    </row>
    <row r="595">
      <c r="A595" s="57"/>
    </row>
    <row r="596">
      <c r="A596" s="57"/>
    </row>
    <row r="597">
      <c r="A597" s="57"/>
    </row>
    <row r="598">
      <c r="A598" s="57"/>
    </row>
    <row r="599">
      <c r="A599" s="57"/>
    </row>
    <row r="600">
      <c r="A600" s="57"/>
    </row>
    <row r="601">
      <c r="A601" s="57"/>
    </row>
    <row r="602">
      <c r="A602" s="57"/>
    </row>
    <row r="603">
      <c r="A603" s="57"/>
    </row>
    <row r="604">
      <c r="A604" s="57"/>
    </row>
    <row r="605">
      <c r="A605" s="57"/>
    </row>
    <row r="606">
      <c r="A606" s="57"/>
    </row>
    <row r="607">
      <c r="A607" s="57"/>
    </row>
    <row r="608">
      <c r="A608" s="57"/>
    </row>
    <row r="609">
      <c r="A609" s="57"/>
    </row>
    <row r="610">
      <c r="A610" s="57"/>
    </row>
    <row r="611">
      <c r="A611" s="57"/>
    </row>
    <row r="612">
      <c r="A612" s="57"/>
    </row>
    <row r="613">
      <c r="A613" s="57"/>
    </row>
    <row r="614">
      <c r="A614" s="57"/>
    </row>
    <row r="615">
      <c r="A615" s="57"/>
    </row>
    <row r="616">
      <c r="A616" s="57"/>
    </row>
    <row r="617">
      <c r="A617" s="57"/>
    </row>
    <row r="618">
      <c r="A618" s="57"/>
    </row>
    <row r="619">
      <c r="A619" s="57"/>
    </row>
    <row r="620">
      <c r="A620" s="57"/>
    </row>
    <row r="621">
      <c r="A621" s="57"/>
    </row>
    <row r="622">
      <c r="A622" s="57"/>
    </row>
    <row r="623">
      <c r="A623" s="57"/>
    </row>
    <row r="624">
      <c r="A624" s="57"/>
    </row>
    <row r="625">
      <c r="A625" s="57"/>
    </row>
    <row r="626">
      <c r="A626" s="57"/>
    </row>
    <row r="627">
      <c r="A627" s="57"/>
    </row>
    <row r="628">
      <c r="A628" s="57"/>
    </row>
    <row r="629">
      <c r="A629" s="57"/>
    </row>
    <row r="630">
      <c r="A630" s="57"/>
    </row>
    <row r="631">
      <c r="A631" s="57"/>
    </row>
    <row r="632">
      <c r="A632" s="57"/>
    </row>
    <row r="633">
      <c r="A633" s="57"/>
    </row>
    <row r="634">
      <c r="A634" s="57"/>
    </row>
    <row r="635">
      <c r="A635" s="57"/>
    </row>
    <row r="636">
      <c r="A636" s="57"/>
    </row>
    <row r="637">
      <c r="A637" s="57"/>
    </row>
    <row r="638">
      <c r="A638" s="57"/>
    </row>
    <row r="639">
      <c r="A639" s="57"/>
    </row>
    <row r="640">
      <c r="A640" s="57"/>
    </row>
    <row r="641">
      <c r="A641" s="57"/>
    </row>
    <row r="642">
      <c r="A642" s="57"/>
    </row>
    <row r="643">
      <c r="A643" s="57"/>
    </row>
    <row r="644">
      <c r="A644" s="57"/>
    </row>
    <row r="645">
      <c r="A645" s="57"/>
    </row>
    <row r="646">
      <c r="A646" s="57"/>
    </row>
    <row r="647">
      <c r="A647" s="57"/>
    </row>
    <row r="648">
      <c r="A648" s="57"/>
    </row>
    <row r="649">
      <c r="A649" s="57"/>
    </row>
    <row r="650">
      <c r="A650" s="57"/>
    </row>
    <row r="651">
      <c r="A651" s="57"/>
    </row>
    <row r="652">
      <c r="A652" s="57"/>
    </row>
    <row r="653">
      <c r="A653" s="57"/>
    </row>
    <row r="654">
      <c r="A654" s="57"/>
    </row>
    <row r="655">
      <c r="A655" s="57"/>
    </row>
    <row r="656">
      <c r="A656" s="57"/>
    </row>
    <row r="657">
      <c r="A657" s="57"/>
    </row>
    <row r="658">
      <c r="A658" s="57"/>
    </row>
    <row r="659">
      <c r="A659" s="57"/>
    </row>
    <row r="660">
      <c r="A660" s="57"/>
    </row>
    <row r="661">
      <c r="A661" s="57"/>
    </row>
    <row r="662">
      <c r="A662" s="57"/>
    </row>
    <row r="663">
      <c r="A663" s="57"/>
    </row>
    <row r="664">
      <c r="A664" s="57"/>
    </row>
    <row r="665">
      <c r="A665" s="57"/>
    </row>
    <row r="666">
      <c r="A666" s="57"/>
    </row>
    <row r="667">
      <c r="A667" s="57"/>
    </row>
    <row r="668">
      <c r="A668" s="57"/>
    </row>
    <row r="669">
      <c r="A669" s="57"/>
    </row>
    <row r="670">
      <c r="A670" s="57"/>
    </row>
    <row r="671">
      <c r="A671" s="57"/>
    </row>
    <row r="672">
      <c r="A672" s="57"/>
    </row>
    <row r="673">
      <c r="A673" s="57"/>
    </row>
    <row r="674">
      <c r="A674" s="57"/>
    </row>
    <row r="675">
      <c r="A675" s="57"/>
    </row>
    <row r="676">
      <c r="A676" s="57"/>
    </row>
    <row r="677">
      <c r="A677" s="57"/>
    </row>
    <row r="678">
      <c r="A678" s="57"/>
    </row>
    <row r="679">
      <c r="A679" s="57"/>
    </row>
    <row r="680">
      <c r="A680" s="57"/>
    </row>
    <row r="681">
      <c r="A681" s="57"/>
    </row>
    <row r="682">
      <c r="A682" s="57"/>
    </row>
    <row r="683">
      <c r="A683" s="57"/>
    </row>
    <row r="684">
      <c r="A684" s="57"/>
    </row>
    <row r="685">
      <c r="A685" s="57"/>
    </row>
    <row r="686">
      <c r="A686" s="57"/>
    </row>
    <row r="687">
      <c r="A687" s="57"/>
    </row>
    <row r="688">
      <c r="A688" s="57"/>
    </row>
    <row r="689">
      <c r="A689" s="57"/>
    </row>
    <row r="690">
      <c r="A690" s="57"/>
    </row>
    <row r="691">
      <c r="A691" s="57"/>
    </row>
    <row r="692">
      <c r="A692" s="57"/>
    </row>
    <row r="693">
      <c r="A693" s="57"/>
    </row>
    <row r="694">
      <c r="A694" s="57"/>
    </row>
    <row r="695">
      <c r="A695" s="57"/>
    </row>
    <row r="696">
      <c r="A696" s="57"/>
    </row>
    <row r="697">
      <c r="A697" s="57"/>
    </row>
    <row r="698">
      <c r="A698" s="57"/>
    </row>
    <row r="699">
      <c r="A699" s="57"/>
    </row>
    <row r="700">
      <c r="A700" s="57"/>
    </row>
    <row r="701">
      <c r="A701" s="57"/>
    </row>
    <row r="702">
      <c r="A702" s="57"/>
    </row>
    <row r="703">
      <c r="A703" s="57"/>
    </row>
    <row r="704">
      <c r="A704" s="57"/>
    </row>
    <row r="705">
      <c r="A705" s="57"/>
    </row>
    <row r="706">
      <c r="A706" s="57"/>
    </row>
    <row r="707">
      <c r="A707" s="57"/>
    </row>
    <row r="708">
      <c r="A708" s="57"/>
    </row>
    <row r="709">
      <c r="A709" s="57"/>
    </row>
    <row r="710">
      <c r="A710" s="57"/>
    </row>
    <row r="711">
      <c r="A711" s="57"/>
    </row>
    <row r="712">
      <c r="A712" s="57"/>
    </row>
    <row r="713">
      <c r="A713" s="57"/>
    </row>
    <row r="714">
      <c r="A714" s="57"/>
    </row>
    <row r="715">
      <c r="A715" s="57"/>
    </row>
    <row r="716">
      <c r="A716" s="57"/>
    </row>
    <row r="717">
      <c r="A717" s="57"/>
    </row>
    <row r="718">
      <c r="A718" s="57"/>
    </row>
    <row r="719">
      <c r="A719" s="57"/>
    </row>
    <row r="720">
      <c r="A720" s="57"/>
    </row>
    <row r="721">
      <c r="A721" s="57"/>
    </row>
    <row r="722">
      <c r="A722" s="57"/>
    </row>
    <row r="723">
      <c r="A723" s="57"/>
    </row>
    <row r="724">
      <c r="A724" s="57"/>
    </row>
    <row r="725">
      <c r="A725" s="57"/>
    </row>
    <row r="726">
      <c r="A726" s="57"/>
    </row>
    <row r="727">
      <c r="A727" s="57"/>
    </row>
    <row r="728">
      <c r="A728" s="57"/>
    </row>
    <row r="729">
      <c r="A729" s="57"/>
    </row>
    <row r="730">
      <c r="A730" s="57"/>
    </row>
    <row r="731">
      <c r="A731" s="57"/>
    </row>
    <row r="732">
      <c r="A732" s="57"/>
    </row>
    <row r="733">
      <c r="A733" s="57"/>
    </row>
    <row r="734">
      <c r="A734" s="57"/>
    </row>
    <row r="735">
      <c r="A735" s="57"/>
    </row>
    <row r="736">
      <c r="A736" s="57"/>
    </row>
    <row r="737">
      <c r="A737" s="57"/>
    </row>
    <row r="738">
      <c r="A738" s="57"/>
    </row>
    <row r="739">
      <c r="A739" s="57"/>
    </row>
    <row r="740">
      <c r="A740" s="57"/>
    </row>
    <row r="741">
      <c r="A741" s="57"/>
    </row>
    <row r="742">
      <c r="A742" s="57"/>
    </row>
    <row r="743">
      <c r="A743" s="57"/>
    </row>
    <row r="744">
      <c r="A744" s="57"/>
    </row>
    <row r="745">
      <c r="A745" s="57"/>
    </row>
    <row r="746">
      <c r="A746" s="57"/>
    </row>
    <row r="747">
      <c r="A747" s="57"/>
    </row>
    <row r="748">
      <c r="A748" s="57"/>
    </row>
    <row r="749">
      <c r="A749" s="57"/>
    </row>
    <row r="750">
      <c r="A750" s="57"/>
    </row>
    <row r="751">
      <c r="A751" s="57"/>
    </row>
    <row r="752">
      <c r="A752" s="57"/>
    </row>
    <row r="753">
      <c r="A753" s="57"/>
    </row>
    <row r="754">
      <c r="A754" s="57"/>
    </row>
    <row r="755">
      <c r="A755" s="57"/>
    </row>
    <row r="756">
      <c r="A756" s="57"/>
    </row>
    <row r="757">
      <c r="A757" s="57"/>
    </row>
    <row r="758">
      <c r="A758" s="57"/>
    </row>
    <row r="759">
      <c r="A759" s="57"/>
    </row>
    <row r="760">
      <c r="A760" s="57"/>
    </row>
    <row r="761">
      <c r="A761" s="57"/>
    </row>
    <row r="762">
      <c r="A762" s="57"/>
    </row>
    <row r="763">
      <c r="A763" s="57"/>
    </row>
    <row r="764">
      <c r="A764" s="57"/>
    </row>
    <row r="765">
      <c r="A765" s="57"/>
    </row>
    <row r="766">
      <c r="A766" s="57"/>
    </row>
    <row r="767">
      <c r="A767" s="57"/>
    </row>
    <row r="768">
      <c r="A768" s="57"/>
    </row>
    <row r="769">
      <c r="A769" s="57"/>
    </row>
    <row r="770">
      <c r="A770" s="57"/>
    </row>
    <row r="771">
      <c r="A771" s="57"/>
    </row>
    <row r="772">
      <c r="A772" s="57"/>
    </row>
    <row r="773">
      <c r="A773" s="57"/>
    </row>
    <row r="774">
      <c r="A774" s="57"/>
    </row>
    <row r="775">
      <c r="A775" s="57"/>
    </row>
    <row r="776">
      <c r="A776" s="57"/>
    </row>
    <row r="777">
      <c r="A777" s="57"/>
    </row>
    <row r="778">
      <c r="A778" s="57"/>
    </row>
    <row r="779">
      <c r="A779" s="57"/>
    </row>
    <row r="780">
      <c r="A780" s="57"/>
    </row>
    <row r="781">
      <c r="A781" s="57"/>
    </row>
    <row r="782">
      <c r="A782" s="57"/>
    </row>
    <row r="783">
      <c r="A783" s="57"/>
    </row>
    <row r="784">
      <c r="A784" s="57"/>
    </row>
    <row r="785">
      <c r="A785" s="57"/>
    </row>
    <row r="786">
      <c r="A786" s="57"/>
    </row>
    <row r="787">
      <c r="A787" s="57"/>
    </row>
    <row r="788">
      <c r="A788" s="57"/>
    </row>
    <row r="789">
      <c r="A789" s="57"/>
    </row>
    <row r="790">
      <c r="A790" s="57"/>
    </row>
    <row r="791">
      <c r="A791" s="57"/>
    </row>
    <row r="792">
      <c r="A792" s="57"/>
    </row>
    <row r="793">
      <c r="A793" s="57"/>
    </row>
    <row r="794">
      <c r="A794" s="57"/>
    </row>
    <row r="795">
      <c r="A795" s="57"/>
    </row>
    <row r="796">
      <c r="A796" s="57"/>
    </row>
    <row r="797">
      <c r="A797" s="57"/>
    </row>
    <row r="798">
      <c r="A798" s="57"/>
    </row>
    <row r="799">
      <c r="A799" s="57"/>
    </row>
    <row r="800">
      <c r="A800" s="57"/>
    </row>
    <row r="801">
      <c r="A801" s="57"/>
    </row>
    <row r="802">
      <c r="A802" s="57"/>
    </row>
    <row r="803">
      <c r="A803" s="57"/>
    </row>
    <row r="804">
      <c r="A804" s="57"/>
    </row>
    <row r="805">
      <c r="A805" s="57"/>
    </row>
    <row r="806">
      <c r="A806" s="57"/>
    </row>
    <row r="807">
      <c r="A807" s="57"/>
    </row>
    <row r="808">
      <c r="A808" s="57"/>
    </row>
    <row r="809">
      <c r="A809" s="57"/>
    </row>
    <row r="810">
      <c r="A810" s="57"/>
    </row>
    <row r="811">
      <c r="A811" s="57"/>
    </row>
    <row r="812">
      <c r="A812" s="57"/>
    </row>
    <row r="813">
      <c r="A813" s="57"/>
    </row>
    <row r="814">
      <c r="A814" s="57"/>
    </row>
    <row r="815">
      <c r="A815" s="57"/>
    </row>
    <row r="816">
      <c r="A816" s="57"/>
    </row>
    <row r="817">
      <c r="A817" s="57"/>
    </row>
    <row r="818">
      <c r="A818" s="57"/>
    </row>
    <row r="819">
      <c r="A819" s="57"/>
    </row>
    <row r="820">
      <c r="A820" s="57"/>
    </row>
    <row r="821">
      <c r="A821" s="57"/>
    </row>
    <row r="822">
      <c r="A822" s="57"/>
    </row>
    <row r="823">
      <c r="A823" s="57"/>
    </row>
    <row r="824">
      <c r="A824" s="57"/>
    </row>
    <row r="825">
      <c r="A825" s="57"/>
    </row>
    <row r="826">
      <c r="A826" s="57"/>
    </row>
    <row r="827">
      <c r="A827" s="57"/>
    </row>
    <row r="828">
      <c r="A828" s="57"/>
    </row>
    <row r="829">
      <c r="A829" s="57"/>
    </row>
    <row r="830">
      <c r="A830" s="57"/>
    </row>
    <row r="831">
      <c r="A831" s="57"/>
    </row>
    <row r="832">
      <c r="A832" s="57"/>
    </row>
    <row r="833">
      <c r="A833" s="57"/>
    </row>
    <row r="834">
      <c r="A834" s="57"/>
    </row>
    <row r="835">
      <c r="A835" s="57"/>
    </row>
    <row r="836">
      <c r="A836" s="57"/>
    </row>
    <row r="837">
      <c r="A837" s="57"/>
    </row>
    <row r="838">
      <c r="A838" s="57"/>
    </row>
    <row r="839">
      <c r="A839" s="57"/>
    </row>
    <row r="840">
      <c r="A840" s="57"/>
    </row>
    <row r="841">
      <c r="A841" s="57"/>
    </row>
    <row r="842">
      <c r="A842" s="57"/>
    </row>
    <row r="843">
      <c r="A843" s="57"/>
    </row>
    <row r="844">
      <c r="A844" s="57"/>
    </row>
    <row r="845">
      <c r="A845" s="57"/>
    </row>
    <row r="846">
      <c r="A846" s="57"/>
    </row>
    <row r="847">
      <c r="A847" s="57"/>
    </row>
    <row r="848">
      <c r="A848" s="57"/>
    </row>
    <row r="849">
      <c r="A849" s="57"/>
    </row>
    <row r="850">
      <c r="A850" s="57"/>
    </row>
    <row r="851">
      <c r="A851" s="57"/>
    </row>
    <row r="852">
      <c r="A852" s="57"/>
    </row>
    <row r="853">
      <c r="A853" s="57"/>
    </row>
    <row r="854">
      <c r="A854" s="57"/>
    </row>
    <row r="855">
      <c r="A855" s="57"/>
    </row>
    <row r="856">
      <c r="A856" s="57"/>
    </row>
    <row r="857">
      <c r="A857" s="57"/>
    </row>
    <row r="858">
      <c r="A858" s="57"/>
    </row>
    <row r="859">
      <c r="A859" s="57"/>
    </row>
    <row r="860">
      <c r="A860" s="57"/>
    </row>
    <row r="861">
      <c r="A861" s="57"/>
    </row>
    <row r="862">
      <c r="A862" s="57"/>
    </row>
    <row r="863">
      <c r="A863" s="57"/>
    </row>
    <row r="864">
      <c r="A864" s="57"/>
    </row>
    <row r="865">
      <c r="A865" s="57"/>
    </row>
    <row r="866">
      <c r="A866" s="57"/>
    </row>
    <row r="867">
      <c r="A867" s="57"/>
    </row>
    <row r="868">
      <c r="A868" s="57"/>
    </row>
    <row r="869">
      <c r="A869" s="57"/>
    </row>
    <row r="870">
      <c r="A870" s="57"/>
    </row>
    <row r="871">
      <c r="A871" s="57"/>
    </row>
    <row r="872">
      <c r="A872" s="57"/>
    </row>
    <row r="873">
      <c r="A873" s="57"/>
    </row>
    <row r="874">
      <c r="A874" s="57"/>
    </row>
    <row r="875">
      <c r="A875" s="57"/>
    </row>
    <row r="876">
      <c r="A876" s="57"/>
    </row>
    <row r="877">
      <c r="A877" s="57"/>
    </row>
    <row r="878">
      <c r="A878" s="57"/>
    </row>
    <row r="879">
      <c r="A879" s="57"/>
    </row>
    <row r="880">
      <c r="A880" s="57"/>
    </row>
    <row r="881">
      <c r="A881" s="57"/>
    </row>
    <row r="882">
      <c r="A882" s="57"/>
    </row>
    <row r="883">
      <c r="A883" s="57"/>
    </row>
    <row r="884">
      <c r="A884" s="57"/>
    </row>
    <row r="885">
      <c r="A885" s="57"/>
    </row>
    <row r="886">
      <c r="A886" s="57"/>
    </row>
    <row r="887">
      <c r="A887" s="57"/>
    </row>
    <row r="888">
      <c r="A888" s="57"/>
    </row>
    <row r="889">
      <c r="A889" s="57"/>
    </row>
    <row r="890">
      <c r="A890" s="57"/>
    </row>
    <row r="891">
      <c r="A891" s="57"/>
    </row>
    <row r="892">
      <c r="A892" s="57"/>
    </row>
    <row r="893">
      <c r="A893" s="57"/>
    </row>
    <row r="894">
      <c r="A894" s="57"/>
    </row>
    <row r="895">
      <c r="A895" s="57"/>
    </row>
    <row r="896">
      <c r="A896" s="57"/>
    </row>
    <row r="897">
      <c r="A897" s="57"/>
    </row>
    <row r="898">
      <c r="A898" s="57"/>
    </row>
    <row r="899">
      <c r="A899" s="57"/>
    </row>
    <row r="900">
      <c r="A900" s="57"/>
    </row>
    <row r="901">
      <c r="A901" s="57"/>
    </row>
    <row r="902">
      <c r="A902" s="57"/>
    </row>
    <row r="903">
      <c r="A903" s="57"/>
    </row>
    <row r="904">
      <c r="A904" s="57"/>
    </row>
    <row r="905">
      <c r="A905" s="57"/>
    </row>
    <row r="906">
      <c r="A906" s="57"/>
    </row>
    <row r="907">
      <c r="A907" s="57"/>
    </row>
    <row r="908">
      <c r="A908" s="57"/>
    </row>
    <row r="909">
      <c r="A909" s="57"/>
    </row>
    <row r="910">
      <c r="A910" s="57"/>
    </row>
    <row r="911">
      <c r="A911" s="57"/>
    </row>
    <row r="912">
      <c r="A912" s="57"/>
    </row>
    <row r="913">
      <c r="A913" s="57"/>
    </row>
    <row r="914">
      <c r="A914" s="57"/>
    </row>
    <row r="915">
      <c r="A915" s="57"/>
    </row>
    <row r="916">
      <c r="A916" s="57"/>
    </row>
    <row r="917">
      <c r="A917" s="57"/>
    </row>
    <row r="918">
      <c r="A918" s="57"/>
    </row>
    <row r="919">
      <c r="A919" s="57"/>
    </row>
    <row r="920">
      <c r="A920" s="57"/>
    </row>
    <row r="921">
      <c r="A921" s="57"/>
    </row>
    <row r="922">
      <c r="A922" s="57"/>
    </row>
    <row r="923">
      <c r="A923" s="57"/>
    </row>
    <row r="924">
      <c r="A924" s="57"/>
    </row>
    <row r="925">
      <c r="A925" s="57"/>
    </row>
    <row r="926">
      <c r="A926" s="57"/>
    </row>
    <row r="927">
      <c r="A927" s="57"/>
    </row>
    <row r="928">
      <c r="A928" s="57"/>
    </row>
    <row r="929">
      <c r="A929" s="57"/>
    </row>
    <row r="930">
      <c r="A930" s="57"/>
    </row>
    <row r="931">
      <c r="A931" s="57"/>
    </row>
    <row r="932">
      <c r="A932" s="57"/>
    </row>
    <row r="933">
      <c r="A933" s="57"/>
    </row>
    <row r="934">
      <c r="A934" s="57"/>
    </row>
    <row r="935">
      <c r="A935" s="57"/>
    </row>
    <row r="936">
      <c r="A936" s="57"/>
    </row>
    <row r="937">
      <c r="A937" s="57"/>
    </row>
    <row r="938">
      <c r="A938" s="57"/>
    </row>
    <row r="939">
      <c r="A939" s="57"/>
    </row>
    <row r="940">
      <c r="A940" s="57"/>
    </row>
    <row r="941">
      <c r="A941" s="57"/>
    </row>
    <row r="942">
      <c r="A942" s="57"/>
    </row>
    <row r="943">
      <c r="A943" s="57"/>
    </row>
    <row r="944">
      <c r="A944" s="57"/>
    </row>
    <row r="945">
      <c r="A945" s="57"/>
    </row>
    <row r="946">
      <c r="A946" s="57"/>
    </row>
    <row r="947">
      <c r="A947" s="57"/>
    </row>
    <row r="948">
      <c r="A948" s="57"/>
    </row>
    <row r="949">
      <c r="A949" s="57"/>
    </row>
    <row r="950">
      <c r="A950" s="57"/>
    </row>
    <row r="951">
      <c r="A951" s="57"/>
    </row>
    <row r="952">
      <c r="A952" s="57"/>
    </row>
    <row r="953">
      <c r="A953" s="57"/>
    </row>
    <row r="954">
      <c r="A954" s="57"/>
    </row>
    <row r="955">
      <c r="A955" s="57"/>
    </row>
    <row r="956">
      <c r="A956" s="57"/>
    </row>
    <row r="957">
      <c r="A957" s="57"/>
    </row>
    <row r="958">
      <c r="A958" s="57"/>
    </row>
    <row r="959">
      <c r="A959" s="57"/>
    </row>
    <row r="960">
      <c r="A960" s="57"/>
    </row>
    <row r="961">
      <c r="A961" s="57"/>
    </row>
    <row r="962">
      <c r="A962" s="57"/>
    </row>
    <row r="963">
      <c r="A963" s="57"/>
    </row>
    <row r="964">
      <c r="A964" s="57"/>
    </row>
    <row r="965">
      <c r="A965" s="57"/>
    </row>
    <row r="966">
      <c r="A966" s="57"/>
    </row>
    <row r="967">
      <c r="A967" s="57"/>
    </row>
    <row r="968">
      <c r="A968" s="57"/>
    </row>
    <row r="969">
      <c r="A969" s="57"/>
    </row>
    <row r="970">
      <c r="A970" s="57"/>
    </row>
    <row r="971">
      <c r="A971" s="57"/>
    </row>
    <row r="972">
      <c r="A972" s="57"/>
    </row>
    <row r="973">
      <c r="A973" s="57"/>
    </row>
    <row r="974">
      <c r="A974" s="57"/>
    </row>
    <row r="975">
      <c r="A975" s="57"/>
    </row>
    <row r="976">
      <c r="A976" s="57"/>
    </row>
    <row r="977">
      <c r="A977" s="57"/>
    </row>
    <row r="978">
      <c r="A978" s="57"/>
    </row>
    <row r="979">
      <c r="A979" s="57"/>
    </row>
    <row r="980">
      <c r="A980" s="57"/>
    </row>
    <row r="981">
      <c r="A981" s="57"/>
    </row>
    <row r="982">
      <c r="A982" s="57"/>
    </row>
    <row r="983">
      <c r="A983" s="57"/>
    </row>
    <row r="984">
      <c r="A984" s="57"/>
    </row>
    <row r="985">
      <c r="A985" s="57"/>
    </row>
    <row r="986">
      <c r="A986" s="57"/>
    </row>
    <row r="987">
      <c r="A987" s="57"/>
    </row>
    <row r="988">
      <c r="A988" s="57"/>
    </row>
    <row r="989">
      <c r="A989" s="57"/>
    </row>
    <row r="990">
      <c r="A990" s="57"/>
    </row>
    <row r="991">
      <c r="A991" s="57"/>
    </row>
    <row r="992">
      <c r="A992" s="57"/>
    </row>
    <row r="993">
      <c r="A993" s="57"/>
    </row>
    <row r="994">
      <c r="A994" s="57"/>
    </row>
    <row r="995">
      <c r="A995" s="57"/>
    </row>
    <row r="996">
      <c r="A996" s="57"/>
    </row>
    <row r="997">
      <c r="A997" s="57"/>
    </row>
    <row r="998">
      <c r="A998" s="57"/>
    </row>
    <row r="999">
      <c r="A999" s="57"/>
    </row>
    <row r="1000">
      <c r="A1000" s="57"/>
    </row>
    <row r="1001">
      <c r="A1001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1.0"/>
    <col customWidth="1" min="2" max="3" width="5.25"/>
    <col customWidth="1" min="4" max="4" width="3.88"/>
    <col customWidth="1" min="5" max="5" width="8.25"/>
    <col customWidth="1" min="6" max="6" width="4.75"/>
    <col customWidth="1" min="7" max="7" width="8.88"/>
    <col customWidth="1" min="8" max="8" width="9.0"/>
    <col customWidth="1" min="9" max="9" width="8.88"/>
    <col customWidth="1" min="10" max="10" width="7.25"/>
    <col customWidth="1" min="11" max="11" width="6.38"/>
    <col customWidth="1" min="12" max="12" width="7.38"/>
    <col customWidth="1" min="13" max="13" width="6.63"/>
    <col customWidth="1" min="14" max="14" width="8.88"/>
    <col customWidth="1" min="15" max="15" width="7.38"/>
    <col customWidth="1" min="16" max="17" width="9.38"/>
    <col customWidth="1" min="18" max="18" width="5.63"/>
    <col customWidth="1" min="19" max="19" width="9.63"/>
    <col customWidth="1" min="20" max="20" width="6.63"/>
    <col customWidth="1" min="21" max="21" width="7.25"/>
    <col customWidth="1" min="22" max="22" width="9.63"/>
    <col customWidth="1" min="23" max="24" width="7.88"/>
    <col customWidth="1" min="25" max="25" width="6.88"/>
    <col customWidth="1" min="26" max="26" width="8.5"/>
    <col customWidth="1" min="27" max="27" width="6.13"/>
    <col customWidth="1" min="28" max="28" width="4.88"/>
    <col customWidth="1" min="29" max="29" width="11.0"/>
    <col customWidth="1" min="30" max="30" width="9.38"/>
    <col customWidth="1" min="31" max="31" width="7.75"/>
    <col customWidth="1" min="32" max="32" width="8.75"/>
    <col customWidth="1" min="33" max="33" width="5.25"/>
    <col customWidth="1" min="34" max="34" width="8.88"/>
    <col customWidth="1" min="35" max="35" width="7.63"/>
    <col customWidth="1" min="36" max="36" width="4.88"/>
  </cols>
  <sheetData>
    <row r="1">
      <c r="B1" s="47" t="s">
        <v>86</v>
      </c>
      <c r="C1" s="43" t="s">
        <v>88</v>
      </c>
      <c r="D1" s="47" t="s">
        <v>94</v>
      </c>
      <c r="E1" s="43" t="s">
        <v>95</v>
      </c>
      <c r="F1" s="47" t="s">
        <v>96</v>
      </c>
      <c r="G1" s="50" t="s">
        <v>90</v>
      </c>
      <c r="H1" s="50" t="s">
        <v>97</v>
      </c>
      <c r="I1" s="50" t="s">
        <v>98</v>
      </c>
      <c r="J1" s="50" t="s">
        <v>99</v>
      </c>
      <c r="K1" s="43" t="s">
        <v>100</v>
      </c>
      <c r="L1" s="43" t="s">
        <v>101</v>
      </c>
      <c r="M1" s="46" t="s">
        <v>122</v>
      </c>
      <c r="N1" s="49" t="s">
        <v>121</v>
      </c>
      <c r="O1" s="49" t="s">
        <v>120</v>
      </c>
      <c r="P1" s="49" t="s">
        <v>119</v>
      </c>
      <c r="Q1" s="49" t="s">
        <v>118</v>
      </c>
      <c r="R1" s="47" t="s">
        <v>102</v>
      </c>
      <c r="S1" s="47" t="s">
        <v>74</v>
      </c>
      <c r="T1" s="47" t="s">
        <v>73</v>
      </c>
      <c r="U1" s="47" t="s">
        <v>103</v>
      </c>
      <c r="V1" s="48" t="s">
        <v>117</v>
      </c>
      <c r="W1" s="47" t="s">
        <v>104</v>
      </c>
      <c r="X1" s="46" t="s">
        <v>116</v>
      </c>
      <c r="Y1" s="43" t="s">
        <v>105</v>
      </c>
      <c r="Z1" s="43" t="s">
        <v>106</v>
      </c>
      <c r="AA1" s="43" t="s">
        <v>107</v>
      </c>
      <c r="AB1" s="43" t="s">
        <v>108</v>
      </c>
      <c r="AC1" s="45" t="s">
        <v>115</v>
      </c>
      <c r="AD1" s="45" t="s">
        <v>114</v>
      </c>
      <c r="AE1" s="45" t="s">
        <v>113</v>
      </c>
      <c r="AF1" s="45" t="s">
        <v>112</v>
      </c>
      <c r="AG1" s="43" t="s">
        <v>109</v>
      </c>
      <c r="AH1" s="44" t="s">
        <v>92</v>
      </c>
      <c r="AI1" s="44" t="s">
        <v>110</v>
      </c>
      <c r="AJ1" s="43" t="s">
        <v>111</v>
      </c>
    </row>
    <row r="2">
      <c r="A2" s="47" t="s">
        <v>86</v>
      </c>
      <c r="B2" s="52"/>
      <c r="C2" s="64">
        <v>16.0</v>
      </c>
      <c r="D2" s="64">
        <v>11.0</v>
      </c>
      <c r="E2" s="65"/>
      <c r="F2" s="64">
        <v>4.0</v>
      </c>
      <c r="G2" s="65"/>
      <c r="H2" s="65"/>
      <c r="I2" s="66">
        <v>5.0</v>
      </c>
      <c r="J2" s="65"/>
      <c r="K2" s="65"/>
      <c r="L2" s="65"/>
      <c r="M2" s="64">
        <v>11.0</v>
      </c>
      <c r="N2" s="64">
        <v>13.0</v>
      </c>
      <c r="O2" s="65"/>
      <c r="P2" s="65"/>
      <c r="Q2" s="65"/>
      <c r="R2" s="64">
        <v>13.0</v>
      </c>
      <c r="S2" s="65"/>
      <c r="T2" s="64">
        <v>3.0</v>
      </c>
      <c r="U2" s="65"/>
      <c r="V2" s="65"/>
      <c r="W2" s="65"/>
      <c r="X2" s="65"/>
      <c r="Y2" s="65"/>
      <c r="Z2" s="64">
        <v>16.0</v>
      </c>
      <c r="AA2" s="65"/>
      <c r="AB2" s="65"/>
      <c r="AC2" s="64">
        <v>18.0</v>
      </c>
      <c r="AD2" s="65"/>
      <c r="AE2" s="64">
        <v>11.0</v>
      </c>
      <c r="AF2" s="65"/>
      <c r="AG2" s="65"/>
      <c r="AH2" s="64">
        <v>6.0</v>
      </c>
      <c r="AI2" s="65"/>
      <c r="AJ2" s="65"/>
    </row>
    <row r="3">
      <c r="A3" s="43" t="s">
        <v>88</v>
      </c>
      <c r="C3" s="52"/>
      <c r="D3" s="65"/>
      <c r="E3" s="65"/>
      <c r="F3" s="64">
        <v>12.0</v>
      </c>
      <c r="G3" s="65"/>
      <c r="H3" s="64">
        <v>18.0</v>
      </c>
      <c r="I3" s="64">
        <v>16.0</v>
      </c>
      <c r="J3" s="64">
        <v>3.0</v>
      </c>
      <c r="K3" s="64">
        <v>19.0</v>
      </c>
      <c r="L3" s="64">
        <v>19.0</v>
      </c>
      <c r="M3" s="65"/>
      <c r="N3" s="65"/>
      <c r="O3" s="65"/>
      <c r="P3" s="64">
        <v>12.0</v>
      </c>
      <c r="Q3" s="65"/>
      <c r="R3" s="64">
        <v>14.0</v>
      </c>
      <c r="S3" s="65"/>
      <c r="T3" s="65"/>
      <c r="U3" s="65"/>
      <c r="V3" s="65"/>
      <c r="W3" s="65"/>
      <c r="X3" s="65"/>
      <c r="Y3" s="65"/>
      <c r="Z3" s="64">
        <v>3.0</v>
      </c>
      <c r="AA3" s="65"/>
      <c r="AB3" s="65"/>
      <c r="AC3" s="64">
        <v>19.0</v>
      </c>
      <c r="AD3" s="65"/>
      <c r="AE3" s="65"/>
      <c r="AF3" s="65"/>
      <c r="AG3" s="65"/>
      <c r="AH3" s="64">
        <v>12.0</v>
      </c>
      <c r="AI3" s="65"/>
      <c r="AJ3" s="64">
        <v>7.0</v>
      </c>
    </row>
    <row r="4">
      <c r="A4" s="47" t="s">
        <v>94</v>
      </c>
      <c r="D4" s="67"/>
      <c r="E4" s="65"/>
      <c r="F4" s="64">
        <v>14.0</v>
      </c>
      <c r="G4" s="65"/>
      <c r="H4" s="65"/>
      <c r="I4" s="64">
        <v>16.0</v>
      </c>
      <c r="J4" s="65"/>
      <c r="K4" s="65"/>
      <c r="L4" s="65"/>
      <c r="M4" s="64">
        <v>17.0</v>
      </c>
      <c r="N4" s="64">
        <v>3.0</v>
      </c>
      <c r="O4" s="64">
        <v>15.0</v>
      </c>
      <c r="P4" s="38">
        <v>19.0</v>
      </c>
      <c r="Q4" s="65"/>
      <c r="R4" s="65"/>
      <c r="S4" s="64">
        <v>3.0</v>
      </c>
      <c r="T4" s="64">
        <v>14.0</v>
      </c>
      <c r="U4" s="65"/>
      <c r="V4" s="65"/>
      <c r="W4" s="65"/>
      <c r="X4" s="64">
        <v>22.0</v>
      </c>
      <c r="Y4" s="64">
        <v>12.0</v>
      </c>
      <c r="Z4" s="65"/>
      <c r="AA4" s="65"/>
      <c r="AB4" s="65"/>
      <c r="AC4" s="65"/>
      <c r="AD4" s="65"/>
      <c r="AE4" s="64">
        <v>9.0</v>
      </c>
      <c r="AF4" s="65"/>
      <c r="AG4" s="65"/>
      <c r="AH4" s="68"/>
      <c r="AI4" s="65"/>
      <c r="AJ4" s="65"/>
    </row>
    <row r="5">
      <c r="A5" s="43" t="s">
        <v>95</v>
      </c>
      <c r="E5" s="67"/>
      <c r="F5" s="65"/>
      <c r="G5" s="65"/>
      <c r="H5" s="65"/>
      <c r="I5" s="65"/>
      <c r="J5" s="65"/>
      <c r="K5" s="65"/>
      <c r="L5" s="65"/>
      <c r="M5" s="65"/>
      <c r="N5" s="64">
        <v>1.0</v>
      </c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4">
        <v>2.0</v>
      </c>
      <c r="AE5" s="65"/>
      <c r="AF5" s="65"/>
      <c r="AG5" s="65"/>
      <c r="AH5" s="65"/>
      <c r="AI5" s="65"/>
      <c r="AJ5" s="65"/>
    </row>
    <row r="6">
      <c r="A6" s="47" t="s">
        <v>96</v>
      </c>
      <c r="F6" s="67"/>
      <c r="G6" s="65"/>
      <c r="H6" s="64">
        <v>13.0</v>
      </c>
      <c r="I6" s="64">
        <v>5.0</v>
      </c>
      <c r="J6" s="65"/>
      <c r="K6" s="64">
        <v>10.0</v>
      </c>
      <c r="L6" s="64">
        <v>10.0</v>
      </c>
      <c r="M6" s="64">
        <v>14.0</v>
      </c>
      <c r="N6" s="64">
        <v>16.0</v>
      </c>
      <c r="O6" s="65"/>
      <c r="P6" s="64">
        <v>6.0</v>
      </c>
      <c r="Q6" s="65"/>
      <c r="R6" s="64">
        <v>9.0</v>
      </c>
      <c r="S6" s="65"/>
      <c r="T6" s="64">
        <v>5.0</v>
      </c>
      <c r="U6" s="65"/>
      <c r="V6" s="65"/>
      <c r="W6" s="65"/>
      <c r="X6" s="65"/>
      <c r="Y6" s="65"/>
      <c r="Z6" s="64">
        <v>12.0</v>
      </c>
      <c r="AA6" s="65"/>
      <c r="AB6" s="65"/>
      <c r="AC6" s="64">
        <v>14.0</v>
      </c>
      <c r="AD6" s="65"/>
      <c r="AE6" s="64">
        <v>14.0</v>
      </c>
      <c r="AF6" s="65"/>
      <c r="AG6" s="65"/>
      <c r="AH6" s="64">
        <v>7.0</v>
      </c>
      <c r="AI6" s="65"/>
      <c r="AJ6" s="64">
        <v>11.0</v>
      </c>
    </row>
    <row r="7">
      <c r="A7" s="50" t="s">
        <v>90</v>
      </c>
      <c r="G7" s="67"/>
      <c r="H7" s="65"/>
      <c r="I7" s="65"/>
      <c r="J7" s="65"/>
      <c r="K7" s="65"/>
      <c r="L7" s="65"/>
      <c r="M7" s="65"/>
      <c r="N7" s="65"/>
      <c r="O7" s="65"/>
      <c r="P7" s="65"/>
      <c r="Q7" s="64">
        <v>3.0</v>
      </c>
      <c r="R7" s="65"/>
      <c r="S7" s="65"/>
      <c r="T7" s="65"/>
      <c r="U7" s="65"/>
      <c r="V7" s="65"/>
      <c r="W7" s="64">
        <v>5.0</v>
      </c>
      <c r="X7" s="65"/>
      <c r="Y7" s="65"/>
      <c r="Z7" s="65"/>
      <c r="AA7" s="65"/>
      <c r="AB7" s="64">
        <v>12.0</v>
      </c>
      <c r="AC7" s="65"/>
      <c r="AD7" s="65"/>
      <c r="AE7" s="65"/>
      <c r="AF7" s="65"/>
      <c r="AG7" s="65"/>
      <c r="AH7" s="65"/>
      <c r="AI7" s="64">
        <v>15.0</v>
      </c>
      <c r="AJ7" s="65"/>
    </row>
    <row r="8">
      <c r="A8" s="50" t="s">
        <v>97</v>
      </c>
      <c r="H8" s="67"/>
      <c r="I8" s="65"/>
      <c r="J8" s="65"/>
      <c r="K8" s="64">
        <v>19.0</v>
      </c>
      <c r="L8" s="64">
        <v>19.0</v>
      </c>
      <c r="M8" s="65"/>
      <c r="N8" s="65"/>
      <c r="O8" s="65"/>
      <c r="P8" s="64">
        <v>11.0</v>
      </c>
      <c r="Q8" s="65"/>
      <c r="R8" s="66">
        <v>13.0</v>
      </c>
      <c r="S8" s="65"/>
      <c r="T8" s="65"/>
      <c r="U8" s="65"/>
      <c r="V8" s="65"/>
      <c r="W8" s="65"/>
      <c r="X8" s="65"/>
      <c r="Y8" s="64">
        <v>9.0</v>
      </c>
      <c r="Z8" s="64">
        <v>18.0</v>
      </c>
      <c r="AA8" s="65"/>
      <c r="AB8" s="65"/>
      <c r="AC8" s="64">
        <v>6.0</v>
      </c>
      <c r="AD8" s="64">
        <v>4.0</v>
      </c>
      <c r="AE8" s="65"/>
      <c r="AF8" s="65"/>
      <c r="AG8" s="65"/>
      <c r="AH8" s="65"/>
      <c r="AI8" s="65"/>
      <c r="AJ8" s="64">
        <v>17.0</v>
      </c>
    </row>
    <row r="9">
      <c r="A9" s="50" t="s">
        <v>98</v>
      </c>
      <c r="I9" s="67"/>
      <c r="J9" s="65"/>
      <c r="K9" s="64">
        <v>15.0</v>
      </c>
      <c r="L9" s="64">
        <v>15.0</v>
      </c>
      <c r="M9" s="64">
        <v>16.0</v>
      </c>
      <c r="N9" s="65"/>
      <c r="O9" s="65"/>
      <c r="P9" s="64">
        <v>11.0</v>
      </c>
      <c r="Q9" s="65"/>
      <c r="R9" s="64">
        <v>13.0</v>
      </c>
      <c r="S9" s="65"/>
      <c r="T9" s="64">
        <v>2.0</v>
      </c>
      <c r="U9" s="65"/>
      <c r="V9" s="65"/>
      <c r="W9" s="65"/>
      <c r="X9" s="65"/>
      <c r="Y9" s="64">
        <v>5.0</v>
      </c>
      <c r="Z9" s="65"/>
      <c r="AA9" s="65"/>
      <c r="AB9" s="65"/>
      <c r="AC9" s="65"/>
      <c r="AD9" s="65"/>
      <c r="AE9" s="64">
        <v>16.0</v>
      </c>
      <c r="AF9" s="65"/>
      <c r="AG9" s="65"/>
      <c r="AH9" s="65"/>
      <c r="AI9" s="65"/>
      <c r="AJ9" s="64">
        <v>15.0</v>
      </c>
    </row>
    <row r="10">
      <c r="A10" s="50" t="s">
        <v>99</v>
      </c>
      <c r="J10" s="67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4">
        <v>4.0</v>
      </c>
      <c r="AJ10" s="65"/>
    </row>
    <row r="11">
      <c r="A11" s="43" t="s">
        <v>100</v>
      </c>
      <c r="K11" s="67"/>
      <c r="L11" s="64">
        <v>6.0</v>
      </c>
      <c r="M11" s="65"/>
      <c r="N11" s="65"/>
      <c r="O11" s="65"/>
      <c r="P11" s="64">
        <v>10.0</v>
      </c>
      <c r="Q11" s="65"/>
      <c r="R11" s="64">
        <v>14.0</v>
      </c>
      <c r="S11" s="65"/>
      <c r="T11" s="64">
        <v>15.0</v>
      </c>
      <c r="U11" s="65"/>
      <c r="V11" s="65"/>
      <c r="W11" s="65"/>
      <c r="X11" s="65"/>
      <c r="Y11" s="64">
        <v>20.0</v>
      </c>
      <c r="Z11" s="64">
        <v>19.0</v>
      </c>
      <c r="AA11" s="65"/>
      <c r="AB11" s="65"/>
      <c r="AC11" s="64">
        <v>20.0</v>
      </c>
      <c r="AD11" s="65"/>
      <c r="AE11" s="65"/>
      <c r="AF11" s="65"/>
      <c r="AG11" s="65"/>
      <c r="AH11" s="65"/>
      <c r="AI11" s="65"/>
      <c r="AJ11" s="64">
        <v>18.0</v>
      </c>
    </row>
    <row r="12">
      <c r="A12" s="43" t="s">
        <v>101</v>
      </c>
      <c r="L12" s="67"/>
      <c r="M12" s="64">
        <v>5.0</v>
      </c>
      <c r="N12" s="65"/>
      <c r="O12" s="65"/>
      <c r="P12" s="64">
        <v>10.0</v>
      </c>
      <c r="Q12" s="65"/>
      <c r="R12" s="64">
        <v>14.0</v>
      </c>
      <c r="S12" s="65"/>
      <c r="T12" s="64">
        <v>15.0</v>
      </c>
      <c r="U12" s="65"/>
      <c r="V12" s="65"/>
      <c r="W12" s="65"/>
      <c r="X12" s="65"/>
      <c r="Y12" s="64">
        <v>20.0</v>
      </c>
      <c r="Z12" s="64">
        <v>19.0</v>
      </c>
      <c r="AA12" s="65"/>
      <c r="AB12" s="65"/>
      <c r="AC12" s="64">
        <v>20.0</v>
      </c>
      <c r="AD12" s="65"/>
      <c r="AE12" s="65"/>
      <c r="AF12" s="65"/>
      <c r="AG12" s="65"/>
      <c r="AH12" s="65"/>
      <c r="AI12" s="65"/>
      <c r="AJ12" s="64">
        <v>18.0</v>
      </c>
    </row>
    <row r="13">
      <c r="A13" s="46" t="s">
        <v>122</v>
      </c>
      <c r="M13" s="67"/>
      <c r="N13" s="64">
        <v>19.0</v>
      </c>
      <c r="O13" s="65"/>
      <c r="P13" s="65"/>
      <c r="Q13" s="65"/>
      <c r="R13" s="64">
        <v>19.0</v>
      </c>
      <c r="S13" s="65"/>
      <c r="T13" s="65"/>
      <c r="U13" s="65"/>
      <c r="V13" s="65"/>
      <c r="W13" s="65"/>
      <c r="X13" s="64">
        <v>31.0</v>
      </c>
      <c r="Y13" s="65"/>
      <c r="Z13" s="65"/>
      <c r="AA13" s="65"/>
      <c r="AB13" s="65"/>
      <c r="AC13" s="65"/>
      <c r="AD13" s="64">
        <v>22.0</v>
      </c>
      <c r="AE13" s="64">
        <v>17.0</v>
      </c>
      <c r="AF13" s="65"/>
      <c r="AG13" s="65"/>
      <c r="AH13" s="65"/>
      <c r="AI13" s="65"/>
      <c r="AJ13" s="65"/>
    </row>
    <row r="14">
      <c r="A14" s="49" t="s">
        <v>121</v>
      </c>
      <c r="N14" s="67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4">
        <v>11.0</v>
      </c>
      <c r="AF14" s="65"/>
      <c r="AG14" s="65"/>
      <c r="AH14" s="65"/>
      <c r="AI14" s="65"/>
      <c r="AJ14" s="65"/>
    </row>
    <row r="15">
      <c r="A15" s="49" t="s">
        <v>120</v>
      </c>
      <c r="O15" s="67"/>
      <c r="P15" s="65"/>
      <c r="Q15" s="65"/>
      <c r="R15" s="65"/>
      <c r="S15" s="65"/>
      <c r="T15" s="65"/>
      <c r="U15" s="65"/>
      <c r="V15" s="65"/>
      <c r="W15" s="65"/>
      <c r="X15" s="66">
        <v>8.0</v>
      </c>
      <c r="Y15" s="64">
        <v>5.0</v>
      </c>
      <c r="Z15" s="65"/>
      <c r="AA15" s="65"/>
      <c r="AB15" s="65"/>
      <c r="AC15" s="65"/>
      <c r="AD15" s="64">
        <v>10.0</v>
      </c>
      <c r="AE15" s="64">
        <v>20.0</v>
      </c>
      <c r="AF15" s="65"/>
      <c r="AG15" s="65"/>
      <c r="AH15" s="65"/>
      <c r="AI15" s="65"/>
      <c r="AJ15" s="65"/>
    </row>
    <row r="16">
      <c r="A16" s="49" t="s">
        <v>119</v>
      </c>
      <c r="P16" s="67"/>
      <c r="Q16" s="65"/>
      <c r="R16" s="64">
        <v>4.0</v>
      </c>
      <c r="S16" s="65"/>
      <c r="T16" s="64">
        <v>11.0</v>
      </c>
      <c r="U16" s="65"/>
      <c r="V16" s="65"/>
      <c r="W16" s="65"/>
      <c r="X16" s="65"/>
      <c r="Y16" s="64">
        <v>14.0</v>
      </c>
      <c r="Z16" s="64">
        <v>12.0</v>
      </c>
      <c r="AA16" s="65"/>
      <c r="AB16" s="65"/>
      <c r="AC16" s="64">
        <v>12.0</v>
      </c>
      <c r="AD16" s="65"/>
      <c r="AE16" s="65"/>
      <c r="AF16" s="65"/>
      <c r="AG16" s="65"/>
      <c r="AH16" s="64">
        <v>13.0</v>
      </c>
      <c r="AI16" s="65"/>
      <c r="AJ16" s="66">
        <v>11.0</v>
      </c>
    </row>
    <row r="17">
      <c r="A17" s="49" t="s">
        <v>118</v>
      </c>
      <c r="Q17" s="67"/>
      <c r="R17" s="65"/>
      <c r="S17" s="64">
        <v>5.0</v>
      </c>
      <c r="T17" s="65"/>
      <c r="U17" s="65"/>
      <c r="V17" s="65"/>
      <c r="W17" s="65"/>
      <c r="X17" s="65"/>
      <c r="Y17" s="65"/>
      <c r="Z17" s="65"/>
      <c r="AA17" s="65"/>
      <c r="AB17" s="64">
        <v>9.0</v>
      </c>
      <c r="AC17" s="65"/>
      <c r="AD17" s="65"/>
      <c r="AE17" s="65"/>
      <c r="AF17" s="65"/>
      <c r="AG17" s="64">
        <v>5.0</v>
      </c>
      <c r="AH17" s="65"/>
      <c r="AI17" s="64">
        <v>12.0</v>
      </c>
      <c r="AJ17" s="65"/>
    </row>
    <row r="18">
      <c r="A18" s="47" t="s">
        <v>102</v>
      </c>
      <c r="R18" s="67"/>
      <c r="S18" s="65"/>
      <c r="T18" s="64">
        <v>13.0</v>
      </c>
      <c r="U18" s="64">
        <v>3.0</v>
      </c>
      <c r="V18" s="65"/>
      <c r="W18" s="64">
        <v>4.0</v>
      </c>
      <c r="X18" s="65"/>
      <c r="Y18" s="64">
        <v>16.0</v>
      </c>
      <c r="Z18" s="64">
        <v>14.0</v>
      </c>
      <c r="AA18" s="65"/>
      <c r="AB18" s="65"/>
      <c r="AC18" s="66">
        <v>14.0</v>
      </c>
      <c r="AD18" s="65"/>
      <c r="AE18" s="64">
        <v>23.0</v>
      </c>
      <c r="AF18" s="65"/>
      <c r="AG18" s="65"/>
      <c r="AH18" s="64">
        <v>15.0</v>
      </c>
      <c r="AI18" s="65"/>
      <c r="AJ18" s="64">
        <v>13.0</v>
      </c>
    </row>
    <row r="19">
      <c r="A19" s="47" t="s">
        <v>74</v>
      </c>
      <c r="S19" s="67"/>
      <c r="T19" s="65"/>
      <c r="U19" s="65"/>
      <c r="V19" s="65"/>
      <c r="W19" s="64">
        <v>9.0</v>
      </c>
      <c r="X19" s="65"/>
      <c r="Y19" s="65"/>
      <c r="Z19" s="65"/>
      <c r="AA19" s="65"/>
      <c r="AB19" s="64">
        <v>10.0</v>
      </c>
      <c r="AC19" s="65"/>
      <c r="AD19" s="65"/>
      <c r="AE19" s="65"/>
      <c r="AF19" s="65"/>
      <c r="AG19" s="64">
        <v>6.0</v>
      </c>
      <c r="AH19" s="65"/>
      <c r="AI19" s="64">
        <v>13.0</v>
      </c>
      <c r="AJ19" s="65"/>
    </row>
    <row r="20">
      <c r="A20" s="47" t="s">
        <v>73</v>
      </c>
      <c r="T20" s="67"/>
      <c r="U20" s="65"/>
      <c r="V20" s="65"/>
      <c r="W20" s="65"/>
      <c r="X20" s="65"/>
      <c r="Y20" s="64">
        <v>5.0</v>
      </c>
      <c r="Z20" s="65"/>
      <c r="AA20" s="65"/>
      <c r="AB20" s="65"/>
      <c r="AC20" s="65"/>
      <c r="AD20" s="65"/>
      <c r="AE20" s="64">
        <v>14.0</v>
      </c>
      <c r="AF20" s="65"/>
      <c r="AG20" s="65"/>
      <c r="AH20" s="64">
        <v>3.0</v>
      </c>
      <c r="AI20" s="65"/>
      <c r="AJ20" s="65"/>
    </row>
    <row r="21">
      <c r="A21" s="47" t="s">
        <v>103</v>
      </c>
      <c r="U21" s="67"/>
      <c r="V21" s="65"/>
      <c r="W21" s="64">
        <v>2.0</v>
      </c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</row>
    <row r="22">
      <c r="A22" s="48" t="s">
        <v>117</v>
      </c>
      <c r="V22" s="67"/>
      <c r="W22" s="65"/>
      <c r="X22" s="65"/>
      <c r="Y22" s="65"/>
      <c r="Z22" s="65"/>
      <c r="AA22" s="65"/>
      <c r="AB22" s="65"/>
      <c r="AC22" s="64">
        <v>3.0</v>
      </c>
      <c r="AD22" s="65"/>
      <c r="AE22" s="65"/>
      <c r="AF22" s="65"/>
      <c r="AG22" s="65"/>
      <c r="AH22" s="65"/>
      <c r="AI22" s="65"/>
      <c r="AJ22" s="65"/>
    </row>
    <row r="23">
      <c r="A23" s="47" t="s">
        <v>104</v>
      </c>
      <c r="W23" s="67"/>
      <c r="X23" s="65"/>
      <c r="Y23" s="65"/>
      <c r="Z23" s="65"/>
      <c r="AA23" s="65"/>
      <c r="AB23" s="64">
        <v>8.0</v>
      </c>
      <c r="AC23" s="65"/>
      <c r="AD23" s="65"/>
      <c r="AE23" s="65"/>
      <c r="AF23" s="65"/>
      <c r="AG23" s="64">
        <v>8.0</v>
      </c>
      <c r="AH23" s="65"/>
      <c r="AI23" s="64">
        <v>11.0</v>
      </c>
      <c r="AJ23" s="65"/>
    </row>
    <row r="24">
      <c r="A24" s="46" t="s">
        <v>116</v>
      </c>
      <c r="X24" s="67"/>
      <c r="Y24" s="64">
        <v>12.0</v>
      </c>
      <c r="Z24" s="65"/>
      <c r="AA24" s="65"/>
      <c r="AB24" s="65"/>
      <c r="AC24" s="65"/>
      <c r="AD24" s="64">
        <v>17.0</v>
      </c>
      <c r="AE24" s="64">
        <v>27.0</v>
      </c>
      <c r="AF24" s="65"/>
      <c r="AG24" s="65"/>
      <c r="AH24" s="65"/>
      <c r="AI24" s="65"/>
      <c r="AJ24" s="65"/>
    </row>
    <row r="25">
      <c r="A25" s="43" t="s">
        <v>105</v>
      </c>
      <c r="Y25" s="67"/>
      <c r="Z25" s="65"/>
      <c r="AA25" s="65"/>
      <c r="AB25" s="65"/>
      <c r="AC25" s="64">
        <v>11.0</v>
      </c>
      <c r="AD25" s="64">
        <v>7.0</v>
      </c>
      <c r="AE25" s="64">
        <v>17.0</v>
      </c>
      <c r="AF25" s="65"/>
      <c r="AG25" s="65"/>
      <c r="AH25" s="65"/>
      <c r="AI25" s="65"/>
      <c r="AJ25" s="65"/>
    </row>
    <row r="26">
      <c r="A26" s="43" t="s">
        <v>106</v>
      </c>
      <c r="Z26" s="67"/>
      <c r="AA26" s="64">
        <v>2.0</v>
      </c>
      <c r="AB26" s="65"/>
      <c r="AC26" s="64">
        <v>19.0</v>
      </c>
      <c r="AD26" s="65"/>
      <c r="AE26" s="65"/>
      <c r="AF26" s="65"/>
      <c r="AG26" s="65"/>
      <c r="AH26" s="64">
        <v>12.0</v>
      </c>
      <c r="AI26" s="65"/>
      <c r="AJ26" s="64">
        <v>7.0</v>
      </c>
    </row>
    <row r="27">
      <c r="A27" s="43" t="s">
        <v>107</v>
      </c>
      <c r="AA27" s="67"/>
      <c r="AB27" s="65"/>
      <c r="AC27" s="65"/>
      <c r="AD27" s="65"/>
      <c r="AE27" s="65"/>
      <c r="AF27" s="64">
        <v>3.0</v>
      </c>
      <c r="AG27" s="65"/>
      <c r="AH27" s="65"/>
      <c r="AI27" s="65"/>
      <c r="AJ27" s="65"/>
    </row>
    <row r="28">
      <c r="A28" s="43" t="s">
        <v>108</v>
      </c>
      <c r="AB28" s="67"/>
      <c r="AC28" s="65"/>
      <c r="AD28" s="65"/>
      <c r="AE28" s="65"/>
      <c r="AF28" s="65"/>
      <c r="AG28" s="64">
        <v>4.0</v>
      </c>
      <c r="AH28" s="65"/>
      <c r="AI28" s="64">
        <v>4.0</v>
      </c>
      <c r="AJ28" s="65"/>
    </row>
    <row r="29">
      <c r="A29" s="45" t="s">
        <v>115</v>
      </c>
      <c r="AC29" s="67"/>
      <c r="AD29" s="65"/>
      <c r="AE29" s="65"/>
      <c r="AF29" s="65"/>
      <c r="AG29" s="65"/>
      <c r="AH29" s="64">
        <v>19.0</v>
      </c>
      <c r="AI29" s="65"/>
      <c r="AJ29" s="64">
        <v>18.0</v>
      </c>
    </row>
    <row r="30">
      <c r="A30" s="45" t="s">
        <v>114</v>
      </c>
      <c r="AD30" s="67"/>
      <c r="AE30" s="64">
        <v>14.0</v>
      </c>
      <c r="AF30" s="65"/>
      <c r="AG30" s="65"/>
      <c r="AH30" s="65"/>
      <c r="AI30" s="65"/>
      <c r="AJ30" s="65"/>
    </row>
    <row r="31">
      <c r="A31" s="45" t="s">
        <v>113</v>
      </c>
      <c r="AE31" s="67"/>
      <c r="AF31" s="65"/>
      <c r="AG31" s="65"/>
      <c r="AH31" s="64">
        <v>17.0</v>
      </c>
      <c r="AI31" s="65"/>
      <c r="AJ31" s="65"/>
    </row>
    <row r="32">
      <c r="A32" s="45" t="s">
        <v>112</v>
      </c>
      <c r="AF32" s="67"/>
      <c r="AG32" s="65"/>
      <c r="AH32" s="65"/>
      <c r="AI32" s="65"/>
      <c r="AJ32" s="65"/>
    </row>
    <row r="33">
      <c r="A33" s="43" t="s">
        <v>109</v>
      </c>
      <c r="AG33" s="67"/>
      <c r="AH33" s="65"/>
      <c r="AI33" s="65"/>
      <c r="AJ33" s="65"/>
    </row>
    <row r="34">
      <c r="A34" s="44" t="s">
        <v>92</v>
      </c>
      <c r="AH34" s="67"/>
      <c r="AI34" s="65"/>
      <c r="AJ34" s="64">
        <v>11.0</v>
      </c>
    </row>
    <row r="35">
      <c r="A35" s="44" t="s">
        <v>110</v>
      </c>
      <c r="AI35" s="67"/>
      <c r="AJ35" s="65"/>
    </row>
    <row r="36">
      <c r="A36" s="43" t="s">
        <v>111</v>
      </c>
      <c r="AJ36" s="67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1.0"/>
    <col customWidth="1" min="2" max="3" width="5.25"/>
    <col customWidth="1" min="4" max="4" width="3.88"/>
    <col customWidth="1" min="5" max="5" width="8.25"/>
    <col customWidth="1" min="6" max="6" width="4.75"/>
    <col customWidth="1" min="7" max="7" width="8.88"/>
    <col customWidth="1" min="8" max="8" width="9.0"/>
    <col customWidth="1" min="9" max="9" width="8.88"/>
    <col customWidth="1" min="10" max="10" width="7.25"/>
    <col customWidth="1" min="11" max="11" width="6.38"/>
    <col customWidth="1" min="12" max="12" width="7.38"/>
    <col customWidth="1" min="13" max="13" width="6.63"/>
    <col customWidth="1" min="14" max="14" width="8.88"/>
    <col customWidth="1" min="15" max="15" width="7.38"/>
    <col customWidth="1" min="16" max="17" width="9.38"/>
    <col customWidth="1" min="18" max="18" width="5.63"/>
    <col customWidth="1" min="19" max="19" width="9.63"/>
    <col customWidth="1" min="20" max="20" width="6.63"/>
    <col customWidth="1" min="21" max="21" width="7.25"/>
    <col customWidth="1" min="22" max="22" width="9.63"/>
    <col customWidth="1" min="23" max="24" width="7.88"/>
    <col customWidth="1" min="25" max="25" width="6.88"/>
    <col customWidth="1" min="26" max="26" width="8.5"/>
    <col customWidth="1" min="27" max="27" width="6.13"/>
    <col customWidth="1" min="28" max="28" width="4.88"/>
    <col customWidth="1" min="29" max="29" width="11.0"/>
    <col customWidth="1" min="30" max="30" width="9.38"/>
    <col customWidth="1" min="31" max="31" width="7.75"/>
    <col customWidth="1" min="32" max="32" width="8.75"/>
    <col customWidth="1" min="33" max="33" width="5.25"/>
    <col customWidth="1" min="34" max="34" width="8.88"/>
    <col customWidth="1" min="35" max="35" width="7.63"/>
    <col customWidth="1" min="36" max="36" width="4.88"/>
  </cols>
  <sheetData>
    <row r="1">
      <c r="B1" s="47" t="s">
        <v>86</v>
      </c>
      <c r="C1" s="43" t="s">
        <v>88</v>
      </c>
      <c r="D1" s="47" t="s">
        <v>94</v>
      </c>
      <c r="E1" s="43" t="s">
        <v>95</v>
      </c>
      <c r="F1" s="47" t="s">
        <v>96</v>
      </c>
      <c r="G1" s="50" t="s">
        <v>90</v>
      </c>
      <c r="H1" s="50" t="s">
        <v>97</v>
      </c>
      <c r="I1" s="50" t="s">
        <v>98</v>
      </c>
      <c r="J1" s="50" t="s">
        <v>99</v>
      </c>
      <c r="K1" s="43" t="s">
        <v>100</v>
      </c>
      <c r="L1" s="43" t="s">
        <v>101</v>
      </c>
      <c r="M1" s="46" t="s">
        <v>122</v>
      </c>
      <c r="N1" s="49" t="s">
        <v>121</v>
      </c>
      <c r="O1" s="49" t="s">
        <v>120</v>
      </c>
      <c r="P1" s="49" t="s">
        <v>119</v>
      </c>
      <c r="Q1" s="49" t="s">
        <v>118</v>
      </c>
      <c r="R1" s="47" t="s">
        <v>102</v>
      </c>
      <c r="S1" s="47" t="s">
        <v>74</v>
      </c>
      <c r="T1" s="47" t="s">
        <v>73</v>
      </c>
      <c r="U1" s="47" t="s">
        <v>103</v>
      </c>
      <c r="V1" s="48" t="s">
        <v>117</v>
      </c>
      <c r="W1" s="47" t="s">
        <v>104</v>
      </c>
      <c r="X1" s="46" t="s">
        <v>116</v>
      </c>
      <c r="Y1" s="43" t="s">
        <v>105</v>
      </c>
      <c r="Z1" s="43" t="s">
        <v>106</v>
      </c>
      <c r="AA1" s="43" t="s">
        <v>107</v>
      </c>
      <c r="AB1" s="43" t="s">
        <v>108</v>
      </c>
      <c r="AC1" s="45" t="s">
        <v>115</v>
      </c>
      <c r="AD1" s="45" t="s">
        <v>114</v>
      </c>
      <c r="AE1" s="45" t="s">
        <v>113</v>
      </c>
      <c r="AF1" s="45" t="s">
        <v>112</v>
      </c>
      <c r="AG1" s="43" t="s">
        <v>109</v>
      </c>
      <c r="AH1" s="44" t="s">
        <v>92</v>
      </c>
      <c r="AI1" s="44" t="s">
        <v>110</v>
      </c>
      <c r="AJ1" s="43" t="s">
        <v>111</v>
      </c>
    </row>
    <row r="2">
      <c r="A2" s="47" t="s">
        <v>86</v>
      </c>
      <c r="B2" s="52"/>
      <c r="C2" s="64">
        <v>1.0</v>
      </c>
      <c r="D2" s="64">
        <v>1.0</v>
      </c>
      <c r="E2" s="65"/>
      <c r="F2" s="64">
        <v>1.0</v>
      </c>
      <c r="G2" s="65"/>
      <c r="H2" s="65"/>
      <c r="I2" s="66">
        <v>1.0</v>
      </c>
      <c r="J2" s="65"/>
      <c r="K2" s="65"/>
      <c r="L2" s="65"/>
      <c r="M2" s="64">
        <v>1.0</v>
      </c>
      <c r="N2" s="64">
        <v>1.0</v>
      </c>
      <c r="O2" s="65"/>
      <c r="P2" s="65"/>
      <c r="Q2" s="65"/>
      <c r="R2" s="64">
        <v>1.0</v>
      </c>
      <c r="S2" s="65"/>
      <c r="T2" s="64">
        <v>1.0</v>
      </c>
      <c r="U2" s="65"/>
      <c r="V2" s="65"/>
      <c r="W2" s="65"/>
      <c r="X2" s="65"/>
      <c r="Y2" s="65"/>
      <c r="Z2" s="64">
        <v>1.0</v>
      </c>
      <c r="AA2" s="65"/>
      <c r="AB2" s="65"/>
      <c r="AC2" s="64">
        <v>1.0</v>
      </c>
      <c r="AD2" s="65"/>
      <c r="AE2" s="64">
        <v>1.0</v>
      </c>
      <c r="AF2" s="65"/>
      <c r="AG2" s="65"/>
      <c r="AH2" s="64">
        <v>1.0</v>
      </c>
      <c r="AI2" s="65"/>
      <c r="AJ2" s="65"/>
    </row>
    <row r="3">
      <c r="A3" s="43" t="s">
        <v>88</v>
      </c>
      <c r="C3" s="52"/>
      <c r="D3" s="65"/>
      <c r="E3" s="65"/>
      <c r="F3" s="64">
        <v>1.0</v>
      </c>
      <c r="G3" s="65"/>
      <c r="H3" s="64">
        <v>1.0</v>
      </c>
      <c r="I3" s="64">
        <v>1.0</v>
      </c>
      <c r="J3" s="64">
        <v>1.0</v>
      </c>
      <c r="K3" s="64">
        <v>1.0</v>
      </c>
      <c r="L3" s="64">
        <v>1.0</v>
      </c>
      <c r="M3" s="65"/>
      <c r="N3" s="65"/>
      <c r="O3" s="65"/>
      <c r="P3" s="64">
        <v>1.0</v>
      </c>
      <c r="Q3" s="65"/>
      <c r="R3" s="64">
        <v>1.0</v>
      </c>
      <c r="S3" s="65"/>
      <c r="T3" s="65"/>
      <c r="U3" s="65"/>
      <c r="V3" s="65"/>
      <c r="W3" s="65"/>
      <c r="X3" s="65"/>
      <c r="Y3" s="65"/>
      <c r="Z3" s="64">
        <v>1.0</v>
      </c>
      <c r="AA3" s="65"/>
      <c r="AB3" s="65"/>
      <c r="AC3" s="64">
        <v>1.0</v>
      </c>
      <c r="AD3" s="65"/>
      <c r="AE3" s="65"/>
      <c r="AF3" s="65"/>
      <c r="AG3" s="65"/>
      <c r="AH3" s="64">
        <v>1.0</v>
      </c>
      <c r="AI3" s="65"/>
      <c r="AJ3" s="64">
        <v>1.0</v>
      </c>
    </row>
    <row r="4">
      <c r="A4" s="47" t="s">
        <v>94</v>
      </c>
      <c r="D4" s="67"/>
      <c r="E4" s="65"/>
      <c r="F4" s="64">
        <v>1.0</v>
      </c>
      <c r="G4" s="65"/>
      <c r="H4" s="65"/>
      <c r="I4" s="64">
        <v>1.0</v>
      </c>
      <c r="J4" s="65"/>
      <c r="K4" s="65"/>
      <c r="L4" s="65"/>
      <c r="M4" s="64">
        <v>1.0</v>
      </c>
      <c r="N4" s="64">
        <v>1.0</v>
      </c>
      <c r="O4" s="64">
        <v>1.0</v>
      </c>
      <c r="P4" s="64">
        <v>1.0</v>
      </c>
      <c r="Q4" s="65"/>
      <c r="R4" s="65"/>
      <c r="S4" s="64">
        <v>1.0</v>
      </c>
      <c r="T4" s="64">
        <v>1.0</v>
      </c>
      <c r="U4" s="65"/>
      <c r="V4" s="65"/>
      <c r="W4" s="65"/>
      <c r="X4" s="64">
        <v>1.0</v>
      </c>
      <c r="Y4" s="64">
        <v>1.0</v>
      </c>
      <c r="Z4" s="65"/>
      <c r="AA4" s="65"/>
      <c r="AB4" s="65"/>
      <c r="AC4" s="65"/>
      <c r="AD4" s="65"/>
      <c r="AE4" s="64">
        <v>1.0</v>
      </c>
      <c r="AF4" s="65"/>
      <c r="AG4" s="65"/>
      <c r="AH4" s="68"/>
      <c r="AI4" s="65"/>
      <c r="AJ4" s="65"/>
    </row>
    <row r="5">
      <c r="A5" s="43" t="s">
        <v>95</v>
      </c>
      <c r="E5" s="67"/>
      <c r="F5" s="65"/>
      <c r="G5" s="65"/>
      <c r="H5" s="65"/>
      <c r="I5" s="65"/>
      <c r="J5" s="65"/>
      <c r="K5" s="65"/>
      <c r="L5" s="65"/>
      <c r="M5" s="65"/>
      <c r="N5" s="64">
        <v>1.0</v>
      </c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4">
        <v>1.0</v>
      </c>
      <c r="AE5" s="65"/>
      <c r="AF5" s="65"/>
      <c r="AG5" s="65"/>
      <c r="AH5" s="65"/>
      <c r="AI5" s="65"/>
      <c r="AJ5" s="65"/>
    </row>
    <row r="6">
      <c r="A6" s="47" t="s">
        <v>96</v>
      </c>
      <c r="F6" s="67"/>
      <c r="G6" s="65"/>
      <c r="H6" s="64">
        <v>1.0</v>
      </c>
      <c r="I6" s="64">
        <v>1.0</v>
      </c>
      <c r="J6" s="65"/>
      <c r="K6" s="64">
        <v>1.0</v>
      </c>
      <c r="L6" s="64">
        <v>1.0</v>
      </c>
      <c r="M6" s="64">
        <v>1.0</v>
      </c>
      <c r="N6" s="64">
        <v>1.0</v>
      </c>
      <c r="O6" s="65"/>
      <c r="P6" s="64">
        <v>1.0</v>
      </c>
      <c r="Q6" s="65"/>
      <c r="R6" s="64">
        <v>1.0</v>
      </c>
      <c r="S6" s="65"/>
      <c r="T6" s="64">
        <v>1.0</v>
      </c>
      <c r="U6" s="65"/>
      <c r="V6" s="65"/>
      <c r="W6" s="65"/>
      <c r="X6" s="65"/>
      <c r="Y6" s="65"/>
      <c r="Z6" s="64">
        <v>1.0</v>
      </c>
      <c r="AA6" s="65"/>
      <c r="AB6" s="65"/>
      <c r="AC6" s="64">
        <v>1.0</v>
      </c>
      <c r="AD6" s="65"/>
      <c r="AE6" s="64">
        <v>1.0</v>
      </c>
      <c r="AF6" s="65"/>
      <c r="AG6" s="65"/>
      <c r="AH6" s="64">
        <v>1.0</v>
      </c>
      <c r="AI6" s="65"/>
      <c r="AJ6" s="64">
        <v>1.0</v>
      </c>
    </row>
    <row r="7">
      <c r="A7" s="50" t="s">
        <v>90</v>
      </c>
      <c r="G7" s="67"/>
      <c r="H7" s="65"/>
      <c r="I7" s="65"/>
      <c r="J7" s="65"/>
      <c r="K7" s="65"/>
      <c r="L7" s="65"/>
      <c r="M7" s="65"/>
      <c r="N7" s="65"/>
      <c r="O7" s="65"/>
      <c r="P7" s="65"/>
      <c r="Q7" s="64">
        <v>1.0</v>
      </c>
      <c r="R7" s="65"/>
      <c r="S7" s="65"/>
      <c r="T7" s="65"/>
      <c r="U7" s="65"/>
      <c r="V7" s="65"/>
      <c r="W7" s="64">
        <v>1.0</v>
      </c>
      <c r="X7" s="65"/>
      <c r="Y7" s="65"/>
      <c r="Z7" s="65"/>
      <c r="AA7" s="65"/>
      <c r="AB7" s="64">
        <v>1.0</v>
      </c>
      <c r="AC7" s="65"/>
      <c r="AD7" s="65"/>
      <c r="AE7" s="65"/>
      <c r="AF7" s="65"/>
      <c r="AG7" s="65"/>
      <c r="AH7" s="65"/>
      <c r="AI7" s="64">
        <v>1.0</v>
      </c>
      <c r="AJ7" s="65"/>
    </row>
    <row r="8">
      <c r="A8" s="50" t="s">
        <v>97</v>
      </c>
      <c r="H8" s="67"/>
      <c r="I8" s="65"/>
      <c r="J8" s="65"/>
      <c r="K8" s="64">
        <v>1.0</v>
      </c>
      <c r="L8" s="64">
        <v>1.0</v>
      </c>
      <c r="M8" s="65"/>
      <c r="N8" s="65"/>
      <c r="O8" s="65"/>
      <c r="P8" s="64">
        <v>1.0</v>
      </c>
      <c r="Q8" s="65"/>
      <c r="R8" s="66">
        <v>1.0</v>
      </c>
      <c r="S8" s="65"/>
      <c r="T8" s="65"/>
      <c r="U8" s="65"/>
      <c r="V8" s="65"/>
      <c r="W8" s="65"/>
      <c r="X8" s="65"/>
      <c r="Y8" s="64">
        <v>1.0</v>
      </c>
      <c r="Z8" s="64">
        <v>1.0</v>
      </c>
      <c r="AA8" s="65"/>
      <c r="AB8" s="65"/>
      <c r="AC8" s="64">
        <v>1.0</v>
      </c>
      <c r="AD8" s="64">
        <v>1.0</v>
      </c>
      <c r="AE8" s="65"/>
      <c r="AF8" s="65"/>
      <c r="AG8" s="65"/>
      <c r="AH8" s="65"/>
      <c r="AI8" s="65"/>
      <c r="AJ8" s="64">
        <v>1.0</v>
      </c>
    </row>
    <row r="9">
      <c r="A9" s="50" t="s">
        <v>98</v>
      </c>
      <c r="I9" s="67"/>
      <c r="J9" s="65"/>
      <c r="K9" s="64">
        <v>1.0</v>
      </c>
      <c r="L9" s="64">
        <v>1.0</v>
      </c>
      <c r="M9" s="64">
        <v>1.0</v>
      </c>
      <c r="N9" s="65"/>
      <c r="O9" s="65"/>
      <c r="P9" s="64">
        <v>1.0</v>
      </c>
      <c r="Q9" s="65"/>
      <c r="R9" s="64">
        <v>1.0</v>
      </c>
      <c r="S9" s="65"/>
      <c r="T9" s="64">
        <v>1.0</v>
      </c>
      <c r="U9" s="65"/>
      <c r="V9" s="65"/>
      <c r="W9" s="65"/>
      <c r="X9" s="65"/>
      <c r="Y9" s="64">
        <v>1.0</v>
      </c>
      <c r="Z9" s="65"/>
      <c r="AA9" s="65"/>
      <c r="AB9" s="65"/>
      <c r="AC9" s="65"/>
      <c r="AD9" s="65"/>
      <c r="AE9" s="64">
        <v>1.0</v>
      </c>
      <c r="AF9" s="65"/>
      <c r="AG9" s="65"/>
      <c r="AH9" s="65"/>
      <c r="AI9" s="65"/>
      <c r="AJ9" s="64">
        <v>1.0</v>
      </c>
    </row>
    <row r="10">
      <c r="A10" s="50" t="s">
        <v>99</v>
      </c>
      <c r="J10" s="67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4">
        <v>1.0</v>
      </c>
      <c r="AJ10" s="65"/>
    </row>
    <row r="11">
      <c r="A11" s="43" t="s">
        <v>100</v>
      </c>
      <c r="K11" s="67"/>
      <c r="L11" s="64">
        <v>1.0</v>
      </c>
      <c r="M11" s="65"/>
      <c r="N11" s="65"/>
      <c r="O11" s="65"/>
      <c r="P11" s="64">
        <v>1.0</v>
      </c>
      <c r="Q11" s="65"/>
      <c r="R11" s="64">
        <v>1.0</v>
      </c>
      <c r="S11" s="65"/>
      <c r="T11" s="64">
        <v>1.0</v>
      </c>
      <c r="U11" s="65"/>
      <c r="V11" s="65"/>
      <c r="W11" s="65"/>
      <c r="X11" s="65"/>
      <c r="Y11" s="64">
        <v>1.0</v>
      </c>
      <c r="Z11" s="64">
        <v>1.0</v>
      </c>
      <c r="AA11" s="65"/>
      <c r="AB11" s="65"/>
      <c r="AC11" s="64">
        <v>1.0</v>
      </c>
      <c r="AD11" s="65"/>
      <c r="AE11" s="65"/>
      <c r="AF11" s="65"/>
      <c r="AG11" s="65"/>
      <c r="AH11" s="65"/>
      <c r="AI11" s="65"/>
      <c r="AJ11" s="64">
        <v>1.0</v>
      </c>
    </row>
    <row r="12">
      <c r="A12" s="43" t="s">
        <v>101</v>
      </c>
      <c r="L12" s="67"/>
      <c r="M12" s="64">
        <v>1.0</v>
      </c>
      <c r="N12" s="65"/>
      <c r="O12" s="65"/>
      <c r="P12" s="64">
        <v>1.0</v>
      </c>
      <c r="Q12" s="65"/>
      <c r="R12" s="64">
        <v>1.0</v>
      </c>
      <c r="S12" s="65"/>
      <c r="T12" s="64">
        <v>1.0</v>
      </c>
      <c r="U12" s="65"/>
      <c r="V12" s="65"/>
      <c r="W12" s="65"/>
      <c r="X12" s="65"/>
      <c r="Y12" s="64">
        <v>1.0</v>
      </c>
      <c r="Z12" s="64">
        <v>1.0</v>
      </c>
      <c r="AA12" s="65"/>
      <c r="AB12" s="65"/>
      <c r="AC12" s="64">
        <v>1.0</v>
      </c>
      <c r="AD12" s="65"/>
      <c r="AE12" s="65"/>
      <c r="AF12" s="65"/>
      <c r="AG12" s="65"/>
      <c r="AH12" s="65"/>
      <c r="AI12" s="65"/>
      <c r="AJ12" s="64">
        <v>1.0</v>
      </c>
    </row>
    <row r="13">
      <c r="A13" s="46" t="s">
        <v>122</v>
      </c>
      <c r="M13" s="67"/>
      <c r="N13" s="64">
        <v>1.0</v>
      </c>
      <c r="O13" s="65"/>
      <c r="P13" s="65"/>
      <c r="Q13" s="65"/>
      <c r="R13" s="64">
        <v>1.0</v>
      </c>
      <c r="S13" s="65"/>
      <c r="T13" s="65"/>
      <c r="U13" s="65"/>
      <c r="V13" s="65"/>
      <c r="W13" s="65"/>
      <c r="X13" s="64">
        <v>1.0</v>
      </c>
      <c r="Y13" s="65"/>
      <c r="Z13" s="65"/>
      <c r="AA13" s="65"/>
      <c r="AB13" s="65"/>
      <c r="AC13" s="65"/>
      <c r="AD13" s="64">
        <v>1.0</v>
      </c>
      <c r="AE13" s="64">
        <v>1.0</v>
      </c>
      <c r="AF13" s="65"/>
      <c r="AG13" s="65"/>
      <c r="AH13" s="65"/>
      <c r="AI13" s="65"/>
      <c r="AJ13" s="65"/>
    </row>
    <row r="14">
      <c r="A14" s="49" t="s">
        <v>121</v>
      </c>
      <c r="N14" s="67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4">
        <v>1.0</v>
      </c>
      <c r="AF14" s="65"/>
      <c r="AG14" s="65"/>
      <c r="AH14" s="65"/>
      <c r="AI14" s="65"/>
      <c r="AJ14" s="65"/>
    </row>
    <row r="15">
      <c r="A15" s="49" t="s">
        <v>120</v>
      </c>
      <c r="O15" s="67"/>
      <c r="P15" s="65"/>
      <c r="Q15" s="65"/>
      <c r="R15" s="65"/>
      <c r="S15" s="65"/>
      <c r="T15" s="65"/>
      <c r="U15" s="65"/>
      <c r="V15" s="65"/>
      <c r="W15" s="65"/>
      <c r="X15" s="66">
        <v>1.0</v>
      </c>
      <c r="Y15" s="64">
        <v>1.0</v>
      </c>
      <c r="Z15" s="65"/>
      <c r="AA15" s="65"/>
      <c r="AB15" s="65"/>
      <c r="AC15" s="65"/>
      <c r="AD15" s="64">
        <v>1.0</v>
      </c>
      <c r="AE15" s="64">
        <v>1.0</v>
      </c>
      <c r="AF15" s="65"/>
      <c r="AG15" s="65"/>
      <c r="AH15" s="65"/>
      <c r="AI15" s="65"/>
      <c r="AJ15" s="65"/>
    </row>
    <row r="16">
      <c r="A16" s="49" t="s">
        <v>119</v>
      </c>
      <c r="P16" s="67"/>
      <c r="Q16" s="65"/>
      <c r="R16" s="64">
        <v>1.0</v>
      </c>
      <c r="S16" s="65"/>
      <c r="T16" s="64">
        <v>1.0</v>
      </c>
      <c r="U16" s="65"/>
      <c r="V16" s="65"/>
      <c r="W16" s="65"/>
      <c r="X16" s="65"/>
      <c r="Y16" s="64">
        <v>1.0</v>
      </c>
      <c r="Z16" s="64">
        <v>1.0</v>
      </c>
      <c r="AA16" s="65"/>
      <c r="AB16" s="65"/>
      <c r="AC16" s="64">
        <v>1.0</v>
      </c>
      <c r="AD16" s="65"/>
      <c r="AE16" s="65"/>
      <c r="AF16" s="65"/>
      <c r="AG16" s="65"/>
      <c r="AH16" s="64">
        <v>1.0</v>
      </c>
      <c r="AI16" s="65"/>
      <c r="AJ16" s="66">
        <v>1.0</v>
      </c>
    </row>
    <row r="17">
      <c r="A17" s="49" t="s">
        <v>118</v>
      </c>
      <c r="Q17" s="67"/>
      <c r="R17" s="65"/>
      <c r="S17" s="64">
        <v>1.0</v>
      </c>
      <c r="T17" s="65"/>
      <c r="U17" s="65"/>
      <c r="V17" s="65"/>
      <c r="W17" s="65"/>
      <c r="X17" s="65"/>
      <c r="Y17" s="65"/>
      <c r="Z17" s="65"/>
      <c r="AA17" s="65"/>
      <c r="AB17" s="64">
        <v>1.0</v>
      </c>
      <c r="AC17" s="65"/>
      <c r="AD17" s="65"/>
      <c r="AE17" s="65"/>
      <c r="AF17" s="65"/>
      <c r="AG17" s="64">
        <v>1.0</v>
      </c>
      <c r="AH17" s="65"/>
      <c r="AI17" s="64">
        <v>1.0</v>
      </c>
      <c r="AJ17" s="65"/>
    </row>
    <row r="18">
      <c r="A18" s="47" t="s">
        <v>102</v>
      </c>
      <c r="R18" s="67"/>
      <c r="S18" s="65"/>
      <c r="T18" s="64">
        <v>1.0</v>
      </c>
      <c r="U18" s="64">
        <v>1.0</v>
      </c>
      <c r="V18" s="65"/>
      <c r="W18" s="64">
        <v>1.0</v>
      </c>
      <c r="X18" s="65"/>
      <c r="Y18" s="64">
        <v>1.0</v>
      </c>
      <c r="Z18" s="64">
        <v>1.0</v>
      </c>
      <c r="AA18" s="65"/>
      <c r="AB18" s="65"/>
      <c r="AC18" s="66">
        <v>1.0</v>
      </c>
      <c r="AD18" s="65"/>
      <c r="AE18" s="64">
        <v>1.0</v>
      </c>
      <c r="AF18" s="65"/>
      <c r="AG18" s="65"/>
      <c r="AH18" s="64">
        <v>1.0</v>
      </c>
      <c r="AI18" s="65"/>
      <c r="AJ18" s="64">
        <v>1.0</v>
      </c>
    </row>
    <row r="19">
      <c r="A19" s="47" t="s">
        <v>74</v>
      </c>
      <c r="S19" s="67"/>
      <c r="T19" s="65"/>
      <c r="U19" s="65"/>
      <c r="V19" s="65"/>
      <c r="W19" s="64">
        <v>1.0</v>
      </c>
      <c r="X19" s="65"/>
      <c r="Y19" s="65"/>
      <c r="Z19" s="65"/>
      <c r="AA19" s="65"/>
      <c r="AB19" s="64">
        <v>1.0</v>
      </c>
      <c r="AC19" s="65"/>
      <c r="AD19" s="65"/>
      <c r="AE19" s="65"/>
      <c r="AF19" s="65"/>
      <c r="AG19" s="64">
        <v>1.0</v>
      </c>
      <c r="AH19" s="65"/>
      <c r="AI19" s="64">
        <v>1.0</v>
      </c>
      <c r="AJ19" s="65"/>
    </row>
    <row r="20">
      <c r="A20" s="47" t="s">
        <v>73</v>
      </c>
      <c r="T20" s="67"/>
      <c r="U20" s="65"/>
      <c r="V20" s="65"/>
      <c r="W20" s="65"/>
      <c r="X20" s="65"/>
      <c r="Y20" s="64">
        <v>1.0</v>
      </c>
      <c r="Z20" s="65"/>
      <c r="AA20" s="65"/>
      <c r="AB20" s="65"/>
      <c r="AC20" s="65"/>
      <c r="AD20" s="65"/>
      <c r="AE20" s="64">
        <v>1.0</v>
      </c>
      <c r="AF20" s="65"/>
      <c r="AG20" s="65"/>
      <c r="AH20" s="64">
        <v>1.0</v>
      </c>
      <c r="AI20" s="65"/>
      <c r="AJ20" s="65"/>
    </row>
    <row r="21">
      <c r="A21" s="47" t="s">
        <v>103</v>
      </c>
      <c r="U21" s="67"/>
      <c r="V21" s="65"/>
      <c r="W21" s="64">
        <v>1.0</v>
      </c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</row>
    <row r="22">
      <c r="A22" s="48" t="s">
        <v>117</v>
      </c>
      <c r="V22" s="67"/>
      <c r="W22" s="65"/>
      <c r="X22" s="65"/>
      <c r="Y22" s="65"/>
      <c r="Z22" s="65"/>
      <c r="AA22" s="65"/>
      <c r="AB22" s="65"/>
      <c r="AC22" s="64">
        <v>1.0</v>
      </c>
      <c r="AD22" s="65"/>
      <c r="AE22" s="65"/>
      <c r="AF22" s="65"/>
      <c r="AG22" s="65"/>
      <c r="AH22" s="65"/>
      <c r="AI22" s="65"/>
      <c r="AJ22" s="65"/>
    </row>
    <row r="23">
      <c r="A23" s="47" t="s">
        <v>104</v>
      </c>
      <c r="W23" s="67"/>
      <c r="X23" s="65"/>
      <c r="Y23" s="65"/>
      <c r="Z23" s="65"/>
      <c r="AA23" s="65"/>
      <c r="AB23" s="64">
        <v>1.0</v>
      </c>
      <c r="AC23" s="65"/>
      <c r="AD23" s="65"/>
      <c r="AE23" s="65"/>
      <c r="AF23" s="65"/>
      <c r="AG23" s="64">
        <v>1.0</v>
      </c>
      <c r="AH23" s="65"/>
      <c r="AI23" s="64">
        <v>1.0</v>
      </c>
      <c r="AJ23" s="65"/>
    </row>
    <row r="24">
      <c r="A24" s="46" t="s">
        <v>116</v>
      </c>
      <c r="X24" s="67"/>
      <c r="Y24" s="64">
        <v>1.0</v>
      </c>
      <c r="Z24" s="65"/>
      <c r="AA24" s="65"/>
      <c r="AB24" s="65"/>
      <c r="AC24" s="65"/>
      <c r="AD24" s="64">
        <v>1.0</v>
      </c>
      <c r="AE24" s="64">
        <v>1.0</v>
      </c>
      <c r="AF24" s="65"/>
      <c r="AG24" s="65"/>
      <c r="AH24" s="65"/>
      <c r="AI24" s="65"/>
      <c r="AJ24" s="65"/>
    </row>
    <row r="25">
      <c r="A25" s="43" t="s">
        <v>105</v>
      </c>
      <c r="Y25" s="67"/>
      <c r="Z25" s="65"/>
      <c r="AA25" s="65"/>
      <c r="AB25" s="65"/>
      <c r="AC25" s="64">
        <v>1.0</v>
      </c>
      <c r="AD25" s="64">
        <v>1.0</v>
      </c>
      <c r="AE25" s="64">
        <v>1.0</v>
      </c>
      <c r="AF25" s="65"/>
      <c r="AG25" s="65"/>
      <c r="AH25" s="65"/>
      <c r="AI25" s="65"/>
      <c r="AJ25" s="65"/>
    </row>
    <row r="26">
      <c r="A26" s="43" t="s">
        <v>106</v>
      </c>
      <c r="Z26" s="67"/>
      <c r="AA26" s="64">
        <v>1.0</v>
      </c>
      <c r="AB26" s="65"/>
      <c r="AC26" s="64">
        <v>1.0</v>
      </c>
      <c r="AD26" s="65"/>
      <c r="AE26" s="65"/>
      <c r="AF26" s="65"/>
      <c r="AG26" s="65"/>
      <c r="AH26" s="64">
        <v>1.0</v>
      </c>
      <c r="AI26" s="65"/>
      <c r="AJ26" s="64">
        <v>1.0</v>
      </c>
    </row>
    <row r="27">
      <c r="A27" s="43" t="s">
        <v>107</v>
      </c>
      <c r="AA27" s="67"/>
      <c r="AB27" s="65"/>
      <c r="AC27" s="65"/>
      <c r="AD27" s="65"/>
      <c r="AE27" s="65"/>
      <c r="AF27" s="64">
        <v>1.0</v>
      </c>
      <c r="AG27" s="65"/>
      <c r="AH27" s="65"/>
      <c r="AI27" s="65"/>
      <c r="AJ27" s="65"/>
    </row>
    <row r="28">
      <c r="A28" s="43" t="s">
        <v>108</v>
      </c>
      <c r="AB28" s="67"/>
      <c r="AC28" s="65"/>
      <c r="AD28" s="65"/>
      <c r="AE28" s="65"/>
      <c r="AF28" s="65"/>
      <c r="AG28" s="64">
        <v>1.0</v>
      </c>
      <c r="AH28" s="65"/>
      <c r="AI28" s="64">
        <v>1.0</v>
      </c>
      <c r="AJ28" s="65"/>
    </row>
    <row r="29">
      <c r="A29" s="45" t="s">
        <v>115</v>
      </c>
      <c r="AC29" s="67"/>
      <c r="AD29" s="65"/>
      <c r="AE29" s="65"/>
      <c r="AF29" s="65"/>
      <c r="AG29" s="65"/>
      <c r="AH29" s="64">
        <v>1.0</v>
      </c>
      <c r="AI29" s="65"/>
      <c r="AJ29" s="64">
        <v>1.0</v>
      </c>
    </row>
    <row r="30">
      <c r="A30" s="45" t="s">
        <v>114</v>
      </c>
      <c r="AD30" s="67"/>
      <c r="AE30" s="64">
        <v>1.0</v>
      </c>
      <c r="AF30" s="65"/>
      <c r="AG30" s="65"/>
      <c r="AH30" s="65"/>
      <c r="AI30" s="65"/>
      <c r="AJ30" s="65"/>
    </row>
    <row r="31">
      <c r="A31" s="45" t="s">
        <v>113</v>
      </c>
      <c r="AE31" s="67"/>
      <c r="AF31" s="65"/>
      <c r="AG31" s="65"/>
      <c r="AH31" s="64">
        <v>1.0</v>
      </c>
      <c r="AI31" s="65"/>
      <c r="AJ31" s="65"/>
    </row>
    <row r="32">
      <c r="A32" s="45" t="s">
        <v>112</v>
      </c>
      <c r="AF32" s="67"/>
      <c r="AG32" s="65"/>
      <c r="AH32" s="65"/>
      <c r="AI32" s="65"/>
      <c r="AJ32" s="65"/>
    </row>
    <row r="33">
      <c r="A33" s="43" t="s">
        <v>109</v>
      </c>
      <c r="AG33" s="67"/>
      <c r="AH33" s="65"/>
      <c r="AI33" s="65"/>
      <c r="AJ33" s="65"/>
    </row>
    <row r="34">
      <c r="A34" s="44" t="s">
        <v>92</v>
      </c>
      <c r="AH34" s="67"/>
      <c r="AI34" s="65"/>
      <c r="AJ34" s="64">
        <v>1.0</v>
      </c>
    </row>
    <row r="35">
      <c r="A35" s="44" t="s">
        <v>110</v>
      </c>
      <c r="AI35" s="67"/>
      <c r="AJ35" s="65"/>
    </row>
    <row r="36">
      <c r="A36" s="43" t="s">
        <v>111</v>
      </c>
      <c r="AJ36" s="6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.63"/>
    <col customWidth="1" min="2" max="6" width="1.88"/>
    <col customWidth="1" min="7" max="7" width="2.13"/>
    <col customWidth="1" min="8" max="9" width="1.88"/>
    <col customWidth="1" min="10" max="10" width="2.75"/>
    <col customWidth="1" min="11" max="11" width="2.63"/>
    <col customWidth="1" min="12" max="99" width="2.75"/>
    <col customWidth="1" min="100" max="109" width="3.63"/>
    <col customWidth="1" min="110" max="110" width="3.5"/>
    <col customWidth="1" min="111" max="111" width="3.38"/>
    <col customWidth="1" min="112" max="119" width="3.5"/>
    <col customWidth="1" min="120" max="210" width="3.63"/>
    <col customWidth="1" min="211" max="211" width="3.5"/>
    <col customWidth="1" min="212" max="225" width="3.63"/>
  </cols>
  <sheetData>
    <row r="1">
      <c r="A1" s="57"/>
      <c r="B1" s="1">
        <v>0.0</v>
      </c>
      <c r="C1" s="57">
        <v>1.0</v>
      </c>
      <c r="D1" s="57">
        <v>2.0</v>
      </c>
      <c r="E1" s="57">
        <v>3.0</v>
      </c>
      <c r="F1" s="57">
        <v>4.0</v>
      </c>
      <c r="G1" s="57">
        <v>5.0</v>
      </c>
      <c r="H1" s="57">
        <v>6.0</v>
      </c>
      <c r="I1" s="57">
        <v>7.0</v>
      </c>
      <c r="J1" s="57">
        <v>8.0</v>
      </c>
      <c r="K1" s="57">
        <v>9.0</v>
      </c>
      <c r="L1" s="57">
        <v>10.0</v>
      </c>
      <c r="M1" s="57">
        <v>11.0</v>
      </c>
      <c r="N1" s="57">
        <v>12.0</v>
      </c>
      <c r="O1" s="57">
        <v>13.0</v>
      </c>
      <c r="P1" s="57">
        <v>14.0</v>
      </c>
      <c r="Q1" s="57">
        <v>15.0</v>
      </c>
      <c r="R1" s="57">
        <v>16.0</v>
      </c>
      <c r="S1" s="57">
        <v>17.0</v>
      </c>
      <c r="T1" s="57">
        <v>18.0</v>
      </c>
      <c r="U1" s="57">
        <v>19.0</v>
      </c>
      <c r="V1" s="57">
        <v>20.0</v>
      </c>
      <c r="W1" s="57">
        <v>21.0</v>
      </c>
      <c r="X1" s="57">
        <v>22.0</v>
      </c>
      <c r="Y1" s="57">
        <v>23.0</v>
      </c>
      <c r="Z1" s="57">
        <v>24.0</v>
      </c>
      <c r="AA1" s="57">
        <v>25.0</v>
      </c>
      <c r="AB1" s="57">
        <v>26.0</v>
      </c>
      <c r="AC1" s="57">
        <v>27.0</v>
      </c>
      <c r="AD1" s="57">
        <v>28.0</v>
      </c>
      <c r="AE1" s="57">
        <v>29.0</v>
      </c>
      <c r="AF1" s="57">
        <v>30.0</v>
      </c>
      <c r="AG1" s="57">
        <v>31.0</v>
      </c>
      <c r="AH1" s="57">
        <v>32.0</v>
      </c>
      <c r="AI1" s="57">
        <v>33.0</v>
      </c>
      <c r="AJ1" s="57">
        <v>34.0</v>
      </c>
      <c r="AK1" s="57">
        <v>35.0</v>
      </c>
      <c r="AL1" s="57">
        <v>36.0</v>
      </c>
      <c r="AM1" s="57">
        <v>37.0</v>
      </c>
      <c r="AN1" s="57">
        <v>38.0</v>
      </c>
      <c r="AO1" s="57">
        <v>39.0</v>
      </c>
      <c r="AP1" s="57">
        <v>40.0</v>
      </c>
      <c r="AQ1" s="57">
        <v>41.0</v>
      </c>
      <c r="AR1" s="57">
        <v>42.0</v>
      </c>
      <c r="AS1" s="57">
        <v>43.0</v>
      </c>
      <c r="AT1" s="57">
        <v>44.0</v>
      </c>
      <c r="AU1" s="57">
        <v>45.0</v>
      </c>
      <c r="AV1" s="57">
        <v>46.0</v>
      </c>
      <c r="AW1" s="57">
        <v>47.0</v>
      </c>
      <c r="AX1" s="57">
        <v>48.0</v>
      </c>
      <c r="AY1" s="57">
        <v>49.0</v>
      </c>
      <c r="AZ1" s="57">
        <v>50.0</v>
      </c>
      <c r="BA1" s="57">
        <v>51.0</v>
      </c>
      <c r="BB1" s="57">
        <v>52.0</v>
      </c>
      <c r="BC1" s="57">
        <v>53.0</v>
      </c>
      <c r="BD1" s="57">
        <v>54.0</v>
      </c>
      <c r="BE1" s="57">
        <v>55.0</v>
      </c>
      <c r="BF1" s="57">
        <v>56.0</v>
      </c>
      <c r="BG1" s="57">
        <v>57.0</v>
      </c>
      <c r="BH1" s="57">
        <v>58.0</v>
      </c>
      <c r="BI1" s="57">
        <v>59.0</v>
      </c>
      <c r="BJ1" s="57">
        <v>60.0</v>
      </c>
      <c r="BK1" s="57">
        <v>61.0</v>
      </c>
      <c r="BL1" s="57">
        <v>62.0</v>
      </c>
      <c r="BM1" s="57">
        <v>63.0</v>
      </c>
      <c r="BN1" s="57">
        <v>64.0</v>
      </c>
      <c r="BO1" s="57">
        <v>65.0</v>
      </c>
      <c r="BP1" s="57">
        <v>66.0</v>
      </c>
      <c r="BQ1" s="57">
        <v>67.0</v>
      </c>
      <c r="BR1" s="57">
        <v>68.0</v>
      </c>
      <c r="BS1" s="57">
        <v>69.0</v>
      </c>
      <c r="BT1" s="57">
        <v>70.0</v>
      </c>
      <c r="BU1" s="57">
        <v>71.0</v>
      </c>
      <c r="BV1" s="57">
        <v>72.0</v>
      </c>
      <c r="BW1" s="57">
        <v>73.0</v>
      </c>
      <c r="BX1" s="57">
        <v>74.0</v>
      </c>
      <c r="BY1" s="57">
        <v>75.0</v>
      </c>
      <c r="BZ1" s="57">
        <v>76.0</v>
      </c>
      <c r="CA1" s="57">
        <v>77.0</v>
      </c>
      <c r="CB1" s="57">
        <v>78.0</v>
      </c>
      <c r="CC1" s="57">
        <v>79.0</v>
      </c>
      <c r="CD1" s="57">
        <v>80.0</v>
      </c>
      <c r="CE1" s="57">
        <v>81.0</v>
      </c>
      <c r="CF1" s="57">
        <v>82.0</v>
      </c>
      <c r="CG1" s="57">
        <v>83.0</v>
      </c>
      <c r="CH1" s="57">
        <v>84.0</v>
      </c>
      <c r="CI1" s="57">
        <v>85.0</v>
      </c>
      <c r="CJ1" s="57">
        <v>86.0</v>
      </c>
      <c r="CK1" s="57">
        <v>87.0</v>
      </c>
      <c r="CL1" s="57">
        <v>88.0</v>
      </c>
      <c r="CM1" s="57">
        <v>89.0</v>
      </c>
      <c r="CN1" s="57">
        <v>90.0</v>
      </c>
      <c r="CO1" s="57">
        <v>91.0</v>
      </c>
      <c r="CP1" s="57">
        <v>92.0</v>
      </c>
      <c r="CQ1" s="57">
        <v>93.0</v>
      </c>
      <c r="CR1" s="57">
        <v>94.0</v>
      </c>
      <c r="CS1" s="57">
        <v>95.0</v>
      </c>
      <c r="CT1" s="57">
        <v>96.0</v>
      </c>
      <c r="CU1" s="57">
        <v>97.0</v>
      </c>
      <c r="CV1" s="57">
        <v>98.0</v>
      </c>
      <c r="CW1" s="57">
        <v>99.0</v>
      </c>
      <c r="CX1" s="57">
        <v>100.0</v>
      </c>
      <c r="CY1" s="57">
        <v>101.0</v>
      </c>
      <c r="CZ1" s="57">
        <v>102.0</v>
      </c>
      <c r="DA1" s="57">
        <v>103.0</v>
      </c>
      <c r="DB1" s="57">
        <v>104.0</v>
      </c>
      <c r="DC1" s="57">
        <v>105.0</v>
      </c>
      <c r="DD1" s="57">
        <v>106.0</v>
      </c>
      <c r="DE1" s="57">
        <v>107.0</v>
      </c>
      <c r="DF1" s="57">
        <v>108.0</v>
      </c>
      <c r="DG1" s="57">
        <v>109.0</v>
      </c>
      <c r="DH1" s="57">
        <v>110.0</v>
      </c>
      <c r="DI1" s="57">
        <v>111.0</v>
      </c>
      <c r="DJ1" s="57">
        <v>112.0</v>
      </c>
      <c r="DK1" s="57">
        <v>113.0</v>
      </c>
      <c r="DL1" s="57">
        <v>114.0</v>
      </c>
      <c r="DM1" s="57">
        <v>115.0</v>
      </c>
      <c r="DN1" s="57">
        <v>116.0</v>
      </c>
      <c r="DO1" s="57">
        <v>117.0</v>
      </c>
      <c r="DP1" s="57">
        <v>118.0</v>
      </c>
      <c r="DQ1" s="57">
        <v>119.0</v>
      </c>
      <c r="DR1" s="57">
        <v>120.0</v>
      </c>
      <c r="DS1" s="57">
        <v>121.0</v>
      </c>
      <c r="DT1" s="57">
        <v>122.0</v>
      </c>
      <c r="DU1" s="57">
        <v>123.0</v>
      </c>
      <c r="DV1" s="57">
        <v>124.0</v>
      </c>
      <c r="DW1" s="57">
        <v>125.0</v>
      </c>
      <c r="DX1" s="57">
        <v>126.0</v>
      </c>
      <c r="DY1" s="57">
        <v>127.0</v>
      </c>
      <c r="DZ1" s="57">
        <v>128.0</v>
      </c>
      <c r="EA1" s="57">
        <v>129.0</v>
      </c>
      <c r="EB1" s="57">
        <v>130.0</v>
      </c>
      <c r="EC1" s="57">
        <v>131.0</v>
      </c>
      <c r="ED1" s="57">
        <v>132.0</v>
      </c>
      <c r="EE1" s="57">
        <v>133.0</v>
      </c>
      <c r="EF1" s="57">
        <v>134.0</v>
      </c>
      <c r="EG1" s="57">
        <v>135.0</v>
      </c>
      <c r="EH1" s="57">
        <v>136.0</v>
      </c>
      <c r="EI1" s="57">
        <v>137.0</v>
      </c>
      <c r="EJ1" s="57">
        <v>138.0</v>
      </c>
      <c r="EK1" s="57">
        <v>139.0</v>
      </c>
      <c r="EL1" s="57">
        <v>140.0</v>
      </c>
      <c r="EM1" s="57">
        <v>141.0</v>
      </c>
      <c r="EN1" s="57">
        <v>142.0</v>
      </c>
      <c r="EO1" s="57">
        <v>143.0</v>
      </c>
      <c r="EP1" s="57">
        <v>144.0</v>
      </c>
      <c r="EQ1" s="57">
        <v>145.0</v>
      </c>
      <c r="ER1" s="57">
        <v>146.0</v>
      </c>
      <c r="ES1" s="57">
        <v>147.0</v>
      </c>
      <c r="ET1" s="57">
        <v>148.0</v>
      </c>
      <c r="EU1" s="57">
        <v>149.0</v>
      </c>
      <c r="EV1" s="57">
        <v>150.0</v>
      </c>
      <c r="EW1" s="57">
        <v>151.0</v>
      </c>
      <c r="EX1" s="57">
        <v>152.0</v>
      </c>
      <c r="EY1" s="57">
        <v>153.0</v>
      </c>
      <c r="EZ1" s="57">
        <v>154.0</v>
      </c>
      <c r="FA1" s="57">
        <v>155.0</v>
      </c>
      <c r="FB1" s="57">
        <v>156.0</v>
      </c>
      <c r="FC1" s="57">
        <v>157.0</v>
      </c>
      <c r="FD1" s="57">
        <v>158.0</v>
      </c>
      <c r="FE1" s="57">
        <v>159.0</v>
      </c>
      <c r="FF1" s="57">
        <v>160.0</v>
      </c>
      <c r="FG1" s="57">
        <v>161.0</v>
      </c>
      <c r="FH1" s="57">
        <v>162.0</v>
      </c>
      <c r="FI1" s="57">
        <v>163.0</v>
      </c>
      <c r="FJ1" s="57">
        <v>164.0</v>
      </c>
      <c r="FK1" s="57">
        <v>165.0</v>
      </c>
      <c r="FL1" s="57">
        <v>166.0</v>
      </c>
      <c r="FM1" s="57">
        <v>167.0</v>
      </c>
      <c r="FN1" s="57">
        <v>168.0</v>
      </c>
      <c r="FO1" s="57">
        <v>169.0</v>
      </c>
      <c r="FP1" s="57">
        <v>170.0</v>
      </c>
      <c r="FQ1" s="57">
        <v>171.0</v>
      </c>
      <c r="FR1" s="57">
        <v>172.0</v>
      </c>
      <c r="FS1" s="57">
        <v>173.0</v>
      </c>
      <c r="FT1" s="57">
        <v>174.0</v>
      </c>
      <c r="FU1" s="57">
        <v>175.0</v>
      </c>
      <c r="FV1" s="57">
        <v>176.0</v>
      </c>
      <c r="FW1" s="57">
        <v>177.0</v>
      </c>
      <c r="FX1" s="57">
        <v>178.0</v>
      </c>
      <c r="FY1" s="57">
        <v>179.0</v>
      </c>
      <c r="FZ1" s="57">
        <v>180.0</v>
      </c>
      <c r="GA1" s="57">
        <v>181.0</v>
      </c>
      <c r="GB1" s="57">
        <v>182.0</v>
      </c>
      <c r="GC1" s="57">
        <v>183.0</v>
      </c>
      <c r="GD1" s="57">
        <v>184.0</v>
      </c>
      <c r="GE1" s="57">
        <v>185.0</v>
      </c>
      <c r="GF1" s="57">
        <v>186.0</v>
      </c>
      <c r="GG1" s="57">
        <v>187.0</v>
      </c>
      <c r="GH1" s="57">
        <v>188.0</v>
      </c>
      <c r="GI1" s="57">
        <v>189.0</v>
      </c>
      <c r="GJ1" s="57">
        <v>190.0</v>
      </c>
      <c r="GK1" s="57">
        <v>191.0</v>
      </c>
      <c r="GL1" s="57">
        <v>192.0</v>
      </c>
      <c r="GM1" s="57">
        <v>193.0</v>
      </c>
      <c r="GN1" s="57">
        <v>194.0</v>
      </c>
      <c r="GO1" s="57">
        <v>195.0</v>
      </c>
      <c r="GP1" s="57">
        <v>196.0</v>
      </c>
      <c r="GQ1" s="57">
        <v>197.0</v>
      </c>
      <c r="GR1" s="57">
        <v>198.0</v>
      </c>
      <c r="GS1" s="57">
        <v>199.0</v>
      </c>
      <c r="GT1" s="57">
        <v>200.0</v>
      </c>
      <c r="GU1" s="57">
        <v>201.0</v>
      </c>
      <c r="GV1" s="57">
        <v>202.0</v>
      </c>
      <c r="GW1" s="57">
        <v>203.0</v>
      </c>
      <c r="GX1" s="57">
        <v>204.0</v>
      </c>
      <c r="GY1" s="57">
        <v>205.0</v>
      </c>
      <c r="GZ1" s="57">
        <v>206.0</v>
      </c>
      <c r="HA1" s="57">
        <v>207.0</v>
      </c>
      <c r="HB1" s="57">
        <v>208.0</v>
      </c>
      <c r="HC1" s="57">
        <v>209.0</v>
      </c>
      <c r="HD1" s="57">
        <v>210.0</v>
      </c>
      <c r="HE1" s="57">
        <v>211.0</v>
      </c>
      <c r="HF1" s="57">
        <v>212.0</v>
      </c>
      <c r="HG1" s="57">
        <v>213.0</v>
      </c>
      <c r="HH1" s="57">
        <v>214.0</v>
      </c>
      <c r="HI1" s="57">
        <v>215.0</v>
      </c>
      <c r="HJ1" s="57">
        <v>216.0</v>
      </c>
      <c r="HK1" s="57">
        <v>217.0</v>
      </c>
      <c r="HL1" s="57">
        <v>218.0</v>
      </c>
      <c r="HM1" s="57">
        <v>219.0</v>
      </c>
      <c r="HN1" s="57">
        <v>220.0</v>
      </c>
      <c r="HO1" s="57">
        <v>221.0</v>
      </c>
      <c r="HP1" s="57">
        <v>222.0</v>
      </c>
      <c r="HQ1" s="57">
        <v>223.0</v>
      </c>
      <c r="HR1" s="57">
        <v>224.0</v>
      </c>
      <c r="HS1" s="57">
        <v>225.0</v>
      </c>
      <c r="HT1" s="57"/>
      <c r="HU1" s="57"/>
      <c r="HV1" s="57"/>
      <c r="HW1" s="57"/>
      <c r="HX1" s="57"/>
      <c r="HY1" s="57"/>
      <c r="HZ1" s="57"/>
      <c r="IA1" s="57"/>
      <c r="IB1" s="57"/>
      <c r="IC1" s="57"/>
    </row>
    <row r="2">
      <c r="A2" s="1">
        <v>0.0</v>
      </c>
      <c r="J2" s="2"/>
      <c r="W2" s="2">
        <v>1.0</v>
      </c>
      <c r="X2" s="2">
        <v>1.0</v>
      </c>
      <c r="AA2" s="2">
        <v>1.0</v>
      </c>
      <c r="AH2" s="2"/>
      <c r="BK2" s="2"/>
      <c r="BP2" s="2"/>
      <c r="HK2" s="2">
        <v>1.0</v>
      </c>
    </row>
    <row r="3">
      <c r="A3" s="57">
        <v>1.0</v>
      </c>
      <c r="J3" s="2">
        <v>1.0</v>
      </c>
      <c r="AH3" s="2">
        <v>1.0</v>
      </c>
      <c r="BK3" s="2">
        <v>1.0</v>
      </c>
      <c r="BP3" s="2">
        <v>1.0</v>
      </c>
    </row>
    <row r="4">
      <c r="A4" s="57">
        <v>2.0</v>
      </c>
      <c r="K4" s="2">
        <v>1.0</v>
      </c>
      <c r="AI4" s="2">
        <v>1.0</v>
      </c>
      <c r="GE4" s="2">
        <v>1.0</v>
      </c>
    </row>
    <row r="5">
      <c r="A5" s="57">
        <v>3.0</v>
      </c>
      <c r="V5" s="2">
        <v>1.0</v>
      </c>
      <c r="W5" s="2">
        <v>1.0</v>
      </c>
    </row>
    <row r="6">
      <c r="A6" s="57">
        <v>4.0</v>
      </c>
      <c r="L6" s="2">
        <v>1.0</v>
      </c>
      <c r="T6" s="2">
        <v>1.0</v>
      </c>
      <c r="FQ6" s="2">
        <v>1.0</v>
      </c>
    </row>
    <row r="7">
      <c r="A7" s="57">
        <v>5.0</v>
      </c>
      <c r="P7" s="2">
        <v>1.0</v>
      </c>
      <c r="Q7" s="2">
        <v>1.0</v>
      </c>
      <c r="EO7" s="2">
        <v>1.0</v>
      </c>
      <c r="ER7" s="2">
        <v>1.0</v>
      </c>
      <c r="GV7" s="2">
        <v>1.0</v>
      </c>
    </row>
    <row r="8">
      <c r="A8" s="57">
        <v>6.0</v>
      </c>
      <c r="U8" s="2">
        <v>1.0</v>
      </c>
      <c r="Z8" s="2">
        <v>1.0</v>
      </c>
      <c r="AZ8" s="2">
        <v>1.0</v>
      </c>
    </row>
    <row r="9">
      <c r="A9" s="57">
        <v>7.0</v>
      </c>
      <c r="N9" s="2">
        <v>1.0</v>
      </c>
      <c r="O9" s="2">
        <v>1.0</v>
      </c>
      <c r="AN9" s="2">
        <v>1.0</v>
      </c>
    </row>
    <row r="10">
      <c r="A10" s="57">
        <v>8.0</v>
      </c>
      <c r="B10" s="2"/>
      <c r="C10" s="2">
        <v>1.0</v>
      </c>
      <c r="K10" s="2">
        <v>1.0</v>
      </c>
    </row>
    <row r="11">
      <c r="A11" s="57">
        <v>9.0</v>
      </c>
      <c r="D11" s="2">
        <v>1.0</v>
      </c>
      <c r="J11" s="2">
        <v>1.0</v>
      </c>
    </row>
    <row r="12">
      <c r="A12" s="57">
        <v>10.0</v>
      </c>
      <c r="F12" s="2">
        <v>1.0</v>
      </c>
      <c r="M12" s="2">
        <v>1.0</v>
      </c>
      <c r="T12" s="2">
        <v>1.0</v>
      </c>
    </row>
    <row r="13">
      <c r="A13" s="57">
        <v>11.0</v>
      </c>
      <c r="L13" s="2">
        <v>1.0</v>
      </c>
      <c r="N13" s="2">
        <v>1.0</v>
      </c>
    </row>
    <row r="14">
      <c r="A14" s="57">
        <v>12.0</v>
      </c>
      <c r="I14" s="2">
        <v>1.0</v>
      </c>
      <c r="M14" s="2">
        <v>1.0</v>
      </c>
      <c r="O14" s="2">
        <v>1.0</v>
      </c>
      <c r="AN14" s="2">
        <v>1.0</v>
      </c>
    </row>
    <row r="15">
      <c r="A15" s="57">
        <v>13.0</v>
      </c>
      <c r="I15" s="2">
        <v>1.0</v>
      </c>
      <c r="N15" s="2">
        <v>1.0</v>
      </c>
      <c r="P15" s="2">
        <v>1.0</v>
      </c>
    </row>
    <row r="16">
      <c r="A16" s="57">
        <v>14.0</v>
      </c>
      <c r="G16" s="2">
        <v>1.0</v>
      </c>
      <c r="O16" s="2">
        <v>1.0</v>
      </c>
      <c r="Q16" s="2">
        <v>1.0</v>
      </c>
    </row>
    <row r="17">
      <c r="A17" s="57">
        <v>15.0</v>
      </c>
      <c r="G17" s="2">
        <v>1.0</v>
      </c>
      <c r="P17" s="2">
        <v>1.0</v>
      </c>
      <c r="R17" s="2">
        <v>1.0</v>
      </c>
      <c r="EO17" s="2">
        <v>1.0</v>
      </c>
      <c r="ER17" s="2">
        <v>1.0</v>
      </c>
    </row>
    <row r="18">
      <c r="A18" s="57">
        <v>16.0</v>
      </c>
      <c r="Q18" s="2">
        <v>1.0</v>
      </c>
      <c r="S18" s="2">
        <v>1.0</v>
      </c>
      <c r="EO18" s="2">
        <v>1.0</v>
      </c>
    </row>
    <row r="19">
      <c r="A19" s="57">
        <v>17.0</v>
      </c>
      <c r="R19" s="2">
        <v>1.0</v>
      </c>
      <c r="T19" s="2">
        <v>1.0</v>
      </c>
    </row>
    <row r="20">
      <c r="A20" s="57">
        <v>18.0</v>
      </c>
      <c r="F20" s="2">
        <v>1.0</v>
      </c>
      <c r="L20" s="2">
        <v>1.0</v>
      </c>
      <c r="S20" s="2">
        <v>1.0</v>
      </c>
      <c r="AY20" s="2">
        <v>1.0</v>
      </c>
    </row>
    <row r="21">
      <c r="A21" s="57">
        <v>19.0</v>
      </c>
      <c r="H21" s="2">
        <v>1.0</v>
      </c>
      <c r="V21" s="2">
        <v>1.0</v>
      </c>
    </row>
    <row r="22">
      <c r="A22" s="57">
        <v>20.0</v>
      </c>
      <c r="E22" s="2">
        <v>1.0</v>
      </c>
      <c r="U22" s="2">
        <v>1.0</v>
      </c>
    </row>
    <row r="23">
      <c r="A23" s="57">
        <v>21.0</v>
      </c>
      <c r="B23" s="2">
        <v>1.0</v>
      </c>
      <c r="E23" s="2">
        <v>1.0</v>
      </c>
      <c r="X23" s="2">
        <v>1.0</v>
      </c>
    </row>
    <row r="24">
      <c r="A24" s="57">
        <v>22.0</v>
      </c>
      <c r="B24" s="2">
        <v>1.0</v>
      </c>
      <c r="W24" s="2">
        <v>1.0</v>
      </c>
      <c r="Y24" s="2">
        <v>1.0</v>
      </c>
    </row>
    <row r="25">
      <c r="A25" s="57">
        <v>23.0</v>
      </c>
      <c r="X25" s="2">
        <v>1.0</v>
      </c>
      <c r="Z25" s="2">
        <v>1.0</v>
      </c>
    </row>
    <row r="26">
      <c r="A26" s="57">
        <v>24.0</v>
      </c>
      <c r="H26" s="2">
        <v>1.0</v>
      </c>
      <c r="Y26" s="2">
        <v>1.0</v>
      </c>
    </row>
    <row r="27">
      <c r="A27" s="57">
        <v>25.0</v>
      </c>
      <c r="B27" s="2">
        <v>1.0</v>
      </c>
      <c r="AB27" s="2">
        <v>1.0</v>
      </c>
      <c r="HK27" s="2">
        <v>1.0</v>
      </c>
    </row>
    <row r="28">
      <c r="A28" s="57">
        <v>26.0</v>
      </c>
      <c r="AA28" s="2">
        <v>1.0</v>
      </c>
      <c r="AC28" s="2">
        <v>1.0</v>
      </c>
      <c r="FO28" s="2">
        <v>1.0</v>
      </c>
    </row>
    <row r="29">
      <c r="A29" s="57">
        <v>27.0</v>
      </c>
      <c r="AB29" s="2">
        <v>1.0</v>
      </c>
      <c r="AD29" s="2">
        <v>1.0</v>
      </c>
      <c r="FO29" s="2">
        <v>1.0</v>
      </c>
    </row>
    <row r="30">
      <c r="A30" s="57">
        <v>28.0</v>
      </c>
      <c r="AC30" s="2">
        <v>1.0</v>
      </c>
      <c r="AE30" s="2">
        <v>1.0</v>
      </c>
    </row>
    <row r="31">
      <c r="A31" s="57">
        <v>29.0</v>
      </c>
      <c r="AD31" s="2">
        <v>1.0</v>
      </c>
      <c r="AF31" s="2">
        <v>1.0</v>
      </c>
    </row>
    <row r="32">
      <c r="A32" s="57">
        <v>30.0</v>
      </c>
      <c r="AE32" s="2">
        <v>1.0</v>
      </c>
      <c r="AG32" s="2">
        <v>1.0</v>
      </c>
    </row>
    <row r="33">
      <c r="A33" s="57">
        <v>31.0</v>
      </c>
      <c r="AF33" s="2">
        <v>1.0</v>
      </c>
      <c r="AH33" s="2">
        <v>1.0</v>
      </c>
      <c r="BP33" s="2">
        <v>1.0</v>
      </c>
      <c r="BQ33" s="2">
        <v>1.0</v>
      </c>
    </row>
    <row r="34">
      <c r="A34" s="57">
        <v>32.0</v>
      </c>
      <c r="B34" s="2"/>
      <c r="C34" s="2">
        <v>1.0</v>
      </c>
      <c r="AG34" s="2">
        <v>1.0</v>
      </c>
      <c r="BK34" s="2">
        <v>1.0</v>
      </c>
      <c r="BP34" s="2">
        <v>1.0</v>
      </c>
    </row>
    <row r="35">
      <c r="A35" s="57">
        <v>33.0</v>
      </c>
      <c r="D35" s="2">
        <v>1.0</v>
      </c>
      <c r="AS35" s="2">
        <v>1.0</v>
      </c>
      <c r="GE35" s="2">
        <v>1.0</v>
      </c>
    </row>
    <row r="36">
      <c r="A36" s="57">
        <v>34.0</v>
      </c>
      <c r="AK36" s="2">
        <v>1.0</v>
      </c>
      <c r="AS36" s="2">
        <v>1.0</v>
      </c>
    </row>
    <row r="37">
      <c r="A37" s="57">
        <v>35.0</v>
      </c>
      <c r="AJ37" s="2">
        <v>1.0</v>
      </c>
      <c r="AR37" s="2">
        <v>1.0</v>
      </c>
      <c r="CE37" s="2">
        <v>1.0</v>
      </c>
    </row>
    <row r="38">
      <c r="A38" s="57">
        <v>36.0</v>
      </c>
      <c r="AT38" s="2">
        <v>1.0</v>
      </c>
      <c r="AZ38" s="2">
        <v>1.0</v>
      </c>
    </row>
    <row r="39">
      <c r="A39" s="57">
        <v>37.0</v>
      </c>
      <c r="AN39" s="2">
        <v>1.0</v>
      </c>
      <c r="AO39" s="2">
        <v>1.0</v>
      </c>
    </row>
    <row r="40">
      <c r="A40" s="57">
        <v>38.0</v>
      </c>
      <c r="I40" s="2">
        <v>1.0</v>
      </c>
      <c r="N40" s="2">
        <v>1.0</v>
      </c>
      <c r="AM40" s="2">
        <v>1.0</v>
      </c>
    </row>
    <row r="41">
      <c r="A41" s="57">
        <v>39.0</v>
      </c>
      <c r="AM41" s="2">
        <v>1.0</v>
      </c>
      <c r="AP41" s="2">
        <v>1.0</v>
      </c>
      <c r="FS41" s="2">
        <v>1.0</v>
      </c>
    </row>
    <row r="42">
      <c r="A42" s="57">
        <v>40.0</v>
      </c>
      <c r="AO42" s="2">
        <v>1.0</v>
      </c>
      <c r="AQ42" s="2">
        <v>1.0</v>
      </c>
    </row>
    <row r="43">
      <c r="A43" s="57">
        <v>41.0</v>
      </c>
      <c r="AP43" s="2">
        <v>1.0</v>
      </c>
      <c r="AR43" s="2">
        <v>1.0</v>
      </c>
    </row>
    <row r="44">
      <c r="A44" s="57">
        <v>42.0</v>
      </c>
      <c r="AK44" s="2">
        <v>1.0</v>
      </c>
      <c r="AQ44" s="2">
        <v>1.0</v>
      </c>
      <c r="CE44" s="2">
        <v>1.0</v>
      </c>
    </row>
    <row r="45">
      <c r="A45" s="57">
        <v>43.0</v>
      </c>
      <c r="AI45" s="2">
        <v>1.0</v>
      </c>
      <c r="AJ45" s="2">
        <v>1.0</v>
      </c>
      <c r="FD45" s="2">
        <v>1.0</v>
      </c>
    </row>
    <row r="46">
      <c r="A46" s="57">
        <v>44.0</v>
      </c>
      <c r="AL46" s="2">
        <v>1.0</v>
      </c>
      <c r="AU46" s="2">
        <v>1.0</v>
      </c>
      <c r="ED46" s="2">
        <v>1.0</v>
      </c>
    </row>
    <row r="47">
      <c r="A47" s="57">
        <v>45.0</v>
      </c>
      <c r="AT47" s="2">
        <v>1.0</v>
      </c>
      <c r="AV47" s="2">
        <v>1.0</v>
      </c>
      <c r="FG47" s="2">
        <v>1.0</v>
      </c>
      <c r="GM47" s="2">
        <v>1.0</v>
      </c>
    </row>
    <row r="48">
      <c r="A48" s="57">
        <v>46.0</v>
      </c>
      <c r="AU48" s="2">
        <v>1.0</v>
      </c>
      <c r="AW48" s="2">
        <v>1.0</v>
      </c>
      <c r="FG48" s="2">
        <v>1.0</v>
      </c>
      <c r="FN48" s="2">
        <v>1.0</v>
      </c>
    </row>
    <row r="49">
      <c r="A49" s="57">
        <v>47.0</v>
      </c>
      <c r="AV49" s="2">
        <v>1.0</v>
      </c>
      <c r="AX49" s="2">
        <v>1.0</v>
      </c>
      <c r="FN49" s="2">
        <v>1.0</v>
      </c>
    </row>
    <row r="50">
      <c r="A50" s="57">
        <v>48.0</v>
      </c>
      <c r="AW50" s="2">
        <v>1.0</v>
      </c>
      <c r="AY50" s="2">
        <v>1.0</v>
      </c>
      <c r="FQ50" s="2">
        <v>1.0</v>
      </c>
      <c r="FR50" s="2">
        <v>1.0</v>
      </c>
    </row>
    <row r="51">
      <c r="A51" s="57">
        <v>49.0</v>
      </c>
      <c r="T51" s="2">
        <v>1.0</v>
      </c>
      <c r="AX51" s="2">
        <v>1.0</v>
      </c>
      <c r="FQ51" s="2">
        <v>1.0</v>
      </c>
    </row>
    <row r="52">
      <c r="A52" s="57">
        <v>50.0</v>
      </c>
      <c r="H52" s="2">
        <v>1.0</v>
      </c>
      <c r="AL52" s="2">
        <v>1.0</v>
      </c>
    </row>
    <row r="53">
      <c r="A53" s="57">
        <v>51.0</v>
      </c>
      <c r="BV53" s="2">
        <v>1.0</v>
      </c>
      <c r="FR53" s="2">
        <v>1.0</v>
      </c>
      <c r="GL53" s="2">
        <v>1.0</v>
      </c>
    </row>
    <row r="54">
      <c r="A54" s="57">
        <v>52.0</v>
      </c>
      <c r="BV54" s="2">
        <v>1.0</v>
      </c>
      <c r="CZ54" s="2">
        <v>1.0</v>
      </c>
    </row>
    <row r="55">
      <c r="A55" s="57">
        <v>53.0</v>
      </c>
      <c r="BQ55" s="2">
        <v>1.0</v>
      </c>
      <c r="BR55" s="2">
        <v>1.0</v>
      </c>
      <c r="EB55" s="2">
        <v>1.0</v>
      </c>
      <c r="EC55" s="2">
        <v>1.0</v>
      </c>
    </row>
    <row r="56">
      <c r="A56" s="57">
        <v>54.0</v>
      </c>
      <c r="BU56" s="2">
        <v>1.0</v>
      </c>
      <c r="FV56" s="2">
        <v>1.0</v>
      </c>
    </row>
    <row r="57">
      <c r="A57" s="57">
        <v>55.0</v>
      </c>
      <c r="BW57" s="2">
        <v>1.0</v>
      </c>
      <c r="FL57" s="2">
        <v>1.0</v>
      </c>
      <c r="GG57" s="2">
        <v>1.0</v>
      </c>
    </row>
    <row r="58">
      <c r="A58" s="57">
        <v>56.0</v>
      </c>
      <c r="BY58" s="2">
        <v>1.0</v>
      </c>
      <c r="EG58" s="2">
        <v>1.0</v>
      </c>
      <c r="GR58" s="2">
        <v>1.0</v>
      </c>
    </row>
    <row r="59">
      <c r="A59" s="57">
        <v>57.0</v>
      </c>
      <c r="BY59" s="2">
        <v>1.0</v>
      </c>
      <c r="CN59" s="2">
        <v>1.0</v>
      </c>
    </row>
    <row r="60">
      <c r="A60" s="57">
        <v>58.0</v>
      </c>
      <c r="BT60" s="2">
        <v>1.0</v>
      </c>
      <c r="CK60" s="2">
        <v>1.0</v>
      </c>
    </row>
    <row r="61">
      <c r="A61" s="57">
        <v>59.0</v>
      </c>
      <c r="BU61" s="2">
        <v>1.0</v>
      </c>
      <c r="EZ61" s="2">
        <v>1.0</v>
      </c>
    </row>
    <row r="62">
      <c r="A62" s="57">
        <v>60.0</v>
      </c>
      <c r="BX62" s="2">
        <v>1.0</v>
      </c>
    </row>
    <row r="63">
      <c r="A63" s="57">
        <v>61.0</v>
      </c>
      <c r="B63" s="2"/>
      <c r="C63" s="2">
        <v>1.0</v>
      </c>
      <c r="AH63" s="2">
        <v>1.0</v>
      </c>
      <c r="BL63" s="2">
        <v>1.0</v>
      </c>
      <c r="BP63" s="2">
        <v>1.0</v>
      </c>
    </row>
    <row r="64">
      <c r="A64" s="57">
        <v>62.0</v>
      </c>
      <c r="BK64" s="2">
        <v>1.0</v>
      </c>
    </row>
    <row r="65">
      <c r="A65" s="57">
        <v>63.0</v>
      </c>
      <c r="BW65" s="2">
        <v>1.0</v>
      </c>
      <c r="DJ65" s="2">
        <v>1.0</v>
      </c>
      <c r="DM65" s="2">
        <v>1.0</v>
      </c>
      <c r="DV65" s="2">
        <v>1.0</v>
      </c>
    </row>
    <row r="66">
      <c r="A66" s="57">
        <v>64.0</v>
      </c>
      <c r="BT66" s="2">
        <v>1.0</v>
      </c>
      <c r="FF66" s="2">
        <v>1.0</v>
      </c>
    </row>
    <row r="67">
      <c r="A67" s="57">
        <v>65.0</v>
      </c>
      <c r="BS67" s="2">
        <v>1.0</v>
      </c>
      <c r="BX67" s="2">
        <v>1.0</v>
      </c>
    </row>
    <row r="68">
      <c r="A68" s="57">
        <v>66.0</v>
      </c>
      <c r="B68" s="2"/>
      <c r="C68" s="2">
        <v>1.0</v>
      </c>
      <c r="AG68" s="2">
        <v>1.0</v>
      </c>
      <c r="AH68" s="2">
        <v>1.0</v>
      </c>
      <c r="BK68" s="2">
        <v>1.0</v>
      </c>
      <c r="BQ68" s="2">
        <v>1.0</v>
      </c>
    </row>
    <row r="69">
      <c r="A69" s="57">
        <v>67.0</v>
      </c>
      <c r="AG69" s="2">
        <v>1.0</v>
      </c>
      <c r="BC69" s="2">
        <v>1.0</v>
      </c>
      <c r="BP69" s="2">
        <v>1.0</v>
      </c>
    </row>
    <row r="70">
      <c r="A70" s="57">
        <v>68.0</v>
      </c>
      <c r="BC70" s="2">
        <v>1.0</v>
      </c>
      <c r="BS70" s="2">
        <v>1.0</v>
      </c>
      <c r="EB70" s="2">
        <v>1.0</v>
      </c>
    </row>
    <row r="71">
      <c r="A71" s="57">
        <v>69.0</v>
      </c>
      <c r="BO71" s="2">
        <v>1.0</v>
      </c>
      <c r="BR71" s="2">
        <v>1.0</v>
      </c>
      <c r="CQ71" s="2">
        <v>1.0</v>
      </c>
    </row>
    <row r="72">
      <c r="A72" s="57">
        <v>70.0</v>
      </c>
      <c r="BH72" s="2">
        <v>1.0</v>
      </c>
      <c r="BN72" s="2">
        <v>1.0</v>
      </c>
      <c r="CK72" s="2">
        <v>1.0</v>
      </c>
      <c r="DQ72" s="2">
        <v>1.0</v>
      </c>
    </row>
    <row r="73">
      <c r="A73" s="57">
        <v>71.0</v>
      </c>
      <c r="BD73" s="2">
        <v>1.0</v>
      </c>
      <c r="BI73" s="2">
        <v>1.0</v>
      </c>
    </row>
    <row r="74">
      <c r="A74" s="57">
        <v>72.0</v>
      </c>
      <c r="BA74" s="2">
        <v>1.0</v>
      </c>
      <c r="BB74" s="2">
        <v>1.0</v>
      </c>
    </row>
    <row r="75">
      <c r="A75" s="57">
        <v>73.0</v>
      </c>
      <c r="BE75" s="2">
        <v>1.0</v>
      </c>
      <c r="BM75" s="2">
        <v>1.0</v>
      </c>
      <c r="DM75" s="2">
        <v>1.0</v>
      </c>
    </row>
    <row r="76">
      <c r="A76" s="57">
        <v>74.0</v>
      </c>
      <c r="BJ76" s="2">
        <v>1.0</v>
      </c>
      <c r="BO76" s="2">
        <v>1.0</v>
      </c>
      <c r="CU76" s="2">
        <v>1.0</v>
      </c>
      <c r="FP76" s="2">
        <v>1.0</v>
      </c>
    </row>
    <row r="77">
      <c r="A77" s="57">
        <v>75.0</v>
      </c>
      <c r="BF77" s="2">
        <v>1.0</v>
      </c>
      <c r="BG77" s="2">
        <v>1.0</v>
      </c>
      <c r="FK77" s="2">
        <v>1.0</v>
      </c>
    </row>
    <row r="78">
      <c r="A78" s="57">
        <v>76.0</v>
      </c>
      <c r="DD78" s="2">
        <v>1.0</v>
      </c>
      <c r="DG78" s="2">
        <v>1.0</v>
      </c>
    </row>
    <row r="79">
      <c r="A79" s="57">
        <v>77.0</v>
      </c>
      <c r="CB79" s="2">
        <v>1.0</v>
      </c>
    </row>
    <row r="80">
      <c r="A80" s="57">
        <v>78.0</v>
      </c>
      <c r="CA80" s="2">
        <v>1.0</v>
      </c>
      <c r="CC80" s="2">
        <v>1.0</v>
      </c>
    </row>
    <row r="81">
      <c r="A81" s="57">
        <v>79.0</v>
      </c>
      <c r="CB81" s="2">
        <v>1.0</v>
      </c>
      <c r="CD81" s="2">
        <v>1.0</v>
      </c>
    </row>
    <row r="82">
      <c r="A82" s="57">
        <v>80.0</v>
      </c>
      <c r="CC82" s="2">
        <v>1.0</v>
      </c>
      <c r="CE82" s="2">
        <v>1.0</v>
      </c>
    </row>
    <row r="83">
      <c r="A83" s="57">
        <v>81.0</v>
      </c>
      <c r="AK83" s="2">
        <v>1.0</v>
      </c>
      <c r="AR83" s="2">
        <v>1.0</v>
      </c>
      <c r="CD83" s="2">
        <v>1.0</v>
      </c>
    </row>
    <row r="84">
      <c r="A84" s="57">
        <v>82.0</v>
      </c>
      <c r="CG84" s="2">
        <v>1.0</v>
      </c>
      <c r="DF84" s="2">
        <v>1.0</v>
      </c>
    </row>
    <row r="85">
      <c r="A85" s="57">
        <v>83.0</v>
      </c>
      <c r="CF85" s="2">
        <v>1.0</v>
      </c>
      <c r="CH85" s="2">
        <v>1.0</v>
      </c>
    </row>
    <row r="86">
      <c r="A86" s="57">
        <v>84.0</v>
      </c>
      <c r="CG86" s="2">
        <v>1.0</v>
      </c>
      <c r="CI86" s="2">
        <v>1.0</v>
      </c>
    </row>
    <row r="87">
      <c r="A87" s="57">
        <v>85.0</v>
      </c>
      <c r="CH87" s="2">
        <v>1.0</v>
      </c>
    </row>
    <row r="88">
      <c r="A88" s="57">
        <v>86.0</v>
      </c>
      <c r="CK88" s="2">
        <v>1.0</v>
      </c>
      <c r="CP88" s="2">
        <v>1.0</v>
      </c>
      <c r="HB88" s="2">
        <v>1.0</v>
      </c>
    </row>
    <row r="89">
      <c r="A89" s="57">
        <v>87.0</v>
      </c>
      <c r="BH89" s="2">
        <v>1.0</v>
      </c>
      <c r="BT89" s="2">
        <v>1.0</v>
      </c>
      <c r="CJ89" s="2">
        <v>1.0</v>
      </c>
    </row>
    <row r="90">
      <c r="A90" s="57">
        <v>88.0</v>
      </c>
      <c r="CM90" s="2">
        <v>1.0</v>
      </c>
      <c r="EM90" s="2">
        <v>1.0</v>
      </c>
    </row>
    <row r="91">
      <c r="A91" s="57">
        <v>89.0</v>
      </c>
      <c r="CL91" s="2">
        <v>1.0</v>
      </c>
      <c r="CN91" s="2">
        <v>1.0</v>
      </c>
      <c r="HG91" s="2">
        <v>1.0</v>
      </c>
    </row>
    <row r="92">
      <c r="A92" s="57">
        <v>90.0</v>
      </c>
      <c r="BG92" s="2">
        <v>1.0</v>
      </c>
      <c r="CM92" s="2">
        <v>1.0</v>
      </c>
      <c r="HG92" s="2">
        <v>1.0</v>
      </c>
    </row>
    <row r="93">
      <c r="A93" s="57">
        <v>91.0</v>
      </c>
      <c r="CP93" s="2">
        <v>1.0</v>
      </c>
      <c r="CR93" s="2">
        <v>1.0</v>
      </c>
    </row>
    <row r="94">
      <c r="A94" s="57">
        <v>92.0</v>
      </c>
      <c r="CJ94" s="2">
        <v>1.0</v>
      </c>
      <c r="CO94" s="2">
        <v>1.0</v>
      </c>
    </row>
    <row r="95">
      <c r="A95" s="57">
        <v>93.0</v>
      </c>
      <c r="BS95" s="2">
        <v>1.0</v>
      </c>
      <c r="GY95" s="2">
        <v>1.0</v>
      </c>
    </row>
    <row r="96">
      <c r="A96" s="57">
        <v>94.0</v>
      </c>
      <c r="CO96" s="2">
        <v>1.0</v>
      </c>
      <c r="GF96" s="2">
        <v>1.0</v>
      </c>
    </row>
    <row r="97">
      <c r="A97" s="57">
        <v>95.0</v>
      </c>
      <c r="CT97" s="2">
        <v>1.0</v>
      </c>
      <c r="ET97" s="2">
        <v>1.0</v>
      </c>
      <c r="GW97" s="2">
        <v>1.0</v>
      </c>
    </row>
    <row r="98">
      <c r="A98" s="57">
        <v>96.0</v>
      </c>
      <c r="CS98" s="2">
        <v>1.0</v>
      </c>
      <c r="CU98" s="2">
        <v>1.0</v>
      </c>
      <c r="ET98" s="2">
        <v>1.0</v>
      </c>
      <c r="GW98" s="2">
        <v>1.0</v>
      </c>
    </row>
    <row r="99">
      <c r="A99" s="57">
        <v>97.0</v>
      </c>
      <c r="BX99" s="2">
        <v>1.0</v>
      </c>
      <c r="CT99" s="2">
        <v>1.0</v>
      </c>
    </row>
    <row r="100">
      <c r="A100" s="57">
        <v>98.0</v>
      </c>
      <c r="CW100" s="2">
        <v>1.0</v>
      </c>
      <c r="HF100" s="2">
        <v>1.0</v>
      </c>
    </row>
    <row r="101">
      <c r="A101" s="57">
        <v>99.0</v>
      </c>
      <c r="CV101" s="2">
        <v>1.0</v>
      </c>
      <c r="CX101" s="2">
        <v>1.0</v>
      </c>
    </row>
    <row r="102">
      <c r="A102" s="57">
        <v>100.0</v>
      </c>
      <c r="CW102" s="2">
        <v>1.0</v>
      </c>
      <c r="CY102" s="2">
        <v>1.0</v>
      </c>
    </row>
    <row r="103">
      <c r="A103" s="57">
        <v>101.0</v>
      </c>
      <c r="CX103" s="2">
        <v>1.0</v>
      </c>
      <c r="CZ103" s="2">
        <v>1.0</v>
      </c>
      <c r="DC103" s="2">
        <v>1.0</v>
      </c>
    </row>
    <row r="104">
      <c r="A104" s="57">
        <v>102.0</v>
      </c>
      <c r="BB104" s="2">
        <v>1.0</v>
      </c>
      <c r="CY104" s="2">
        <v>1.0</v>
      </c>
    </row>
    <row r="105">
      <c r="A105" s="57">
        <v>103.0</v>
      </c>
      <c r="DB105" s="2">
        <v>1.0</v>
      </c>
    </row>
    <row r="106">
      <c r="A106" s="57">
        <v>104.0</v>
      </c>
      <c r="DA106" s="2">
        <v>1.0</v>
      </c>
      <c r="DC106" s="2">
        <v>1.0</v>
      </c>
    </row>
    <row r="107">
      <c r="A107" s="57">
        <v>105.0</v>
      </c>
      <c r="CY107" s="2">
        <v>1.0</v>
      </c>
      <c r="DB107" s="2">
        <v>1.0</v>
      </c>
    </row>
    <row r="108">
      <c r="A108" s="57">
        <v>106.0</v>
      </c>
      <c r="BZ108" s="2">
        <v>1.0</v>
      </c>
      <c r="DE108" s="2">
        <v>1.0</v>
      </c>
    </row>
    <row r="109">
      <c r="A109" s="57">
        <v>107.0</v>
      </c>
      <c r="DD109" s="2">
        <v>1.0</v>
      </c>
      <c r="DF109" s="2">
        <v>1.0</v>
      </c>
    </row>
    <row r="110">
      <c r="A110" s="57">
        <v>108.0</v>
      </c>
      <c r="CF110" s="2">
        <v>1.0</v>
      </c>
      <c r="DE110" s="2">
        <v>1.0</v>
      </c>
    </row>
    <row r="111">
      <c r="A111" s="57">
        <v>109.0</v>
      </c>
      <c r="BZ111" s="2">
        <v>1.0</v>
      </c>
      <c r="DH111" s="2">
        <v>1.0</v>
      </c>
    </row>
    <row r="112">
      <c r="A112" s="57">
        <v>110.0</v>
      </c>
      <c r="DG112" s="2">
        <v>1.0</v>
      </c>
      <c r="DI112" s="2">
        <v>1.0</v>
      </c>
      <c r="DS112" s="2">
        <v>1.0</v>
      </c>
    </row>
    <row r="113">
      <c r="A113" s="57">
        <v>111.0</v>
      </c>
      <c r="DH113" s="2">
        <v>1.0</v>
      </c>
      <c r="DJ113" s="2">
        <v>1.0</v>
      </c>
      <c r="DS113" s="2">
        <v>1.0</v>
      </c>
    </row>
    <row r="114">
      <c r="A114" s="57">
        <v>112.0</v>
      </c>
      <c r="BM114" s="2">
        <v>1.0</v>
      </c>
      <c r="DI114" s="2">
        <v>1.0</v>
      </c>
    </row>
    <row r="115">
      <c r="A115" s="57">
        <v>113.0</v>
      </c>
      <c r="DN115" s="2">
        <v>1.0</v>
      </c>
      <c r="DO115" s="2">
        <v>1.0</v>
      </c>
      <c r="DX115" s="2">
        <v>1.0</v>
      </c>
    </row>
    <row r="116">
      <c r="A116" s="57">
        <v>114.0</v>
      </c>
      <c r="DM116" s="2">
        <v>1.0</v>
      </c>
    </row>
    <row r="117">
      <c r="A117" s="57">
        <v>115.0</v>
      </c>
      <c r="BM117" s="2">
        <v>1.0</v>
      </c>
      <c r="BW117" s="2">
        <v>1.0</v>
      </c>
      <c r="DL117" s="2">
        <v>1.0</v>
      </c>
    </row>
    <row r="118">
      <c r="A118" s="57">
        <v>116.0</v>
      </c>
      <c r="DK118" s="2">
        <v>1.0</v>
      </c>
      <c r="GN118" s="2">
        <v>1.0</v>
      </c>
      <c r="GS118" s="2">
        <v>1.0</v>
      </c>
    </row>
    <row r="119">
      <c r="A119" s="57">
        <v>117.0</v>
      </c>
      <c r="DK119" s="2">
        <v>1.0</v>
      </c>
      <c r="DP119" s="2">
        <v>1.0</v>
      </c>
    </row>
    <row r="120">
      <c r="A120" s="57">
        <v>118.0</v>
      </c>
      <c r="DO120" s="2">
        <v>1.0</v>
      </c>
      <c r="DQ120" s="2">
        <v>1.0</v>
      </c>
    </row>
    <row r="121">
      <c r="A121" s="57">
        <v>119.0</v>
      </c>
      <c r="BT121" s="2">
        <v>1.0</v>
      </c>
      <c r="DP121" s="2">
        <v>1.0</v>
      </c>
    </row>
    <row r="122">
      <c r="A122" s="57">
        <v>120.0</v>
      </c>
      <c r="DS122" s="2">
        <v>1.0</v>
      </c>
      <c r="EJ122" s="2">
        <v>1.0</v>
      </c>
    </row>
    <row r="123">
      <c r="A123" s="57">
        <v>121.0</v>
      </c>
      <c r="DH123" s="2">
        <v>1.0</v>
      </c>
      <c r="DI123" s="2">
        <v>1.0</v>
      </c>
      <c r="DR123" s="2">
        <v>1.0</v>
      </c>
    </row>
    <row r="124">
      <c r="A124" s="57">
        <v>122.0</v>
      </c>
      <c r="DU124" s="2">
        <v>1.0</v>
      </c>
    </row>
    <row r="125">
      <c r="A125" s="57">
        <v>123.0</v>
      </c>
      <c r="DT125" s="2">
        <v>1.0</v>
      </c>
      <c r="DV125" s="2">
        <v>1.0</v>
      </c>
    </row>
    <row r="126">
      <c r="A126" s="57">
        <v>124.0</v>
      </c>
      <c r="BM126" s="2">
        <v>1.0</v>
      </c>
      <c r="DU126" s="2">
        <v>1.0</v>
      </c>
    </row>
    <row r="127">
      <c r="A127" s="57">
        <v>125.0</v>
      </c>
      <c r="DZ127" s="2">
        <v>1.0</v>
      </c>
      <c r="HO127" s="2">
        <v>1.0</v>
      </c>
    </row>
    <row r="128">
      <c r="A128" s="57">
        <v>126.0</v>
      </c>
      <c r="DK128" s="2">
        <v>1.0</v>
      </c>
      <c r="DY128" s="2">
        <v>1.0</v>
      </c>
    </row>
    <row r="129">
      <c r="A129" s="57">
        <v>127.0</v>
      </c>
      <c r="DX129" s="2">
        <v>1.0</v>
      </c>
      <c r="DZ129" s="2">
        <v>1.0</v>
      </c>
    </row>
    <row r="130">
      <c r="A130" s="57">
        <v>128.0</v>
      </c>
      <c r="DW130" s="2">
        <v>1.0</v>
      </c>
      <c r="DY130" s="2">
        <v>1.0</v>
      </c>
      <c r="HO130" s="2">
        <v>1.0</v>
      </c>
    </row>
    <row r="131">
      <c r="A131" s="57">
        <v>129.0</v>
      </c>
      <c r="EC131" s="2">
        <v>1.0</v>
      </c>
      <c r="FC131" s="2">
        <v>1.0</v>
      </c>
    </row>
    <row r="132">
      <c r="A132" s="57">
        <v>130.0</v>
      </c>
      <c r="BC132" s="2">
        <v>1.0</v>
      </c>
      <c r="BR132" s="2">
        <v>1.0</v>
      </c>
      <c r="EC132" s="2">
        <v>1.0</v>
      </c>
    </row>
    <row r="133">
      <c r="A133" s="57">
        <v>131.0</v>
      </c>
      <c r="BC133" s="2">
        <v>1.0</v>
      </c>
      <c r="EA133" s="2">
        <v>1.0</v>
      </c>
      <c r="EB133" s="2">
        <v>1.0</v>
      </c>
    </row>
    <row r="134">
      <c r="A134" s="57">
        <v>132.0</v>
      </c>
      <c r="AT134" s="2">
        <v>1.0</v>
      </c>
      <c r="GM134" s="2">
        <v>1.0</v>
      </c>
    </row>
    <row r="135">
      <c r="A135" s="57">
        <v>133.0</v>
      </c>
      <c r="EF135" s="2">
        <v>1.0</v>
      </c>
      <c r="GZ135" s="2">
        <v>1.0</v>
      </c>
      <c r="HJ135" s="2">
        <v>1.0</v>
      </c>
    </row>
    <row r="136">
      <c r="A136" s="57">
        <v>134.0</v>
      </c>
      <c r="EE136" s="2">
        <v>1.0</v>
      </c>
      <c r="EG136" s="2">
        <v>1.0</v>
      </c>
      <c r="HI136" s="2">
        <v>1.0</v>
      </c>
      <c r="HJ136" s="2">
        <v>1.0</v>
      </c>
    </row>
    <row r="137">
      <c r="A137" s="57">
        <v>135.0</v>
      </c>
      <c r="BF137" s="2">
        <v>1.0</v>
      </c>
      <c r="EF137" s="2">
        <v>1.0</v>
      </c>
    </row>
    <row r="138">
      <c r="A138" s="57">
        <v>136.0</v>
      </c>
      <c r="EI138" s="2">
        <v>1.0</v>
      </c>
      <c r="FY138" s="2">
        <v>1.0</v>
      </c>
    </row>
    <row r="139">
      <c r="A139" s="57">
        <v>137.0</v>
      </c>
      <c r="EH139" s="2">
        <v>1.0</v>
      </c>
      <c r="EJ139" s="2">
        <v>1.0</v>
      </c>
    </row>
    <row r="140">
      <c r="A140" s="57">
        <v>138.0</v>
      </c>
      <c r="DR140" s="2">
        <v>1.0</v>
      </c>
      <c r="EI140" s="2">
        <v>1.0</v>
      </c>
    </row>
    <row r="141">
      <c r="A141" s="57">
        <v>139.0</v>
      </c>
      <c r="EL141" s="2">
        <v>1.0</v>
      </c>
    </row>
    <row r="142">
      <c r="A142" s="57">
        <v>140.0</v>
      </c>
      <c r="EK142" s="2">
        <v>1.0</v>
      </c>
      <c r="EM142" s="2">
        <v>1.0</v>
      </c>
    </row>
    <row r="143">
      <c r="A143" s="57">
        <v>141.0</v>
      </c>
      <c r="CL143" s="2">
        <v>1.0</v>
      </c>
      <c r="EL143" s="2">
        <v>1.0</v>
      </c>
    </row>
    <row r="144">
      <c r="A144" s="57">
        <v>142.0</v>
      </c>
      <c r="EO144" s="2">
        <v>1.0</v>
      </c>
      <c r="GV144" s="2">
        <v>1.0</v>
      </c>
    </row>
    <row r="145">
      <c r="A145" s="57">
        <v>143.0</v>
      </c>
      <c r="G145" s="2">
        <v>1.0</v>
      </c>
      <c r="Q145" s="2">
        <v>1.0</v>
      </c>
      <c r="R145" s="2">
        <v>1.0</v>
      </c>
      <c r="EN145" s="2">
        <v>1.0</v>
      </c>
    </row>
    <row r="146">
      <c r="A146" s="57">
        <v>144.0</v>
      </c>
      <c r="ES146" s="2">
        <v>1.0</v>
      </c>
      <c r="EU146" s="2">
        <v>1.0</v>
      </c>
    </row>
    <row r="147">
      <c r="A147" s="57">
        <v>145.0</v>
      </c>
      <c r="ER147" s="2">
        <v>1.0</v>
      </c>
      <c r="EV147" s="2">
        <v>1.0</v>
      </c>
    </row>
    <row r="148">
      <c r="A148" s="57">
        <v>146.0</v>
      </c>
      <c r="G148" s="2">
        <v>1.0</v>
      </c>
      <c r="Q148" s="2">
        <v>1.0</v>
      </c>
      <c r="EQ148" s="2">
        <v>1.0</v>
      </c>
    </row>
    <row r="149">
      <c r="A149" s="57">
        <v>147.0</v>
      </c>
      <c r="EP149" s="2">
        <v>1.0</v>
      </c>
      <c r="FW149" s="2">
        <v>1.0</v>
      </c>
    </row>
    <row r="150">
      <c r="A150" s="57">
        <v>148.0</v>
      </c>
      <c r="CS150" s="2">
        <v>1.0</v>
      </c>
      <c r="CT150" s="2">
        <v>1.0</v>
      </c>
      <c r="EU150" s="2">
        <v>1.0</v>
      </c>
    </row>
    <row r="151">
      <c r="A151" s="57">
        <v>149.0</v>
      </c>
      <c r="EP151" s="2">
        <v>1.0</v>
      </c>
      <c r="ET151" s="2">
        <v>1.0</v>
      </c>
    </row>
    <row r="152">
      <c r="A152" s="57">
        <v>150.0</v>
      </c>
      <c r="EQ152" s="2">
        <v>1.0</v>
      </c>
      <c r="GK152" s="2">
        <v>1.0</v>
      </c>
    </row>
    <row r="153">
      <c r="A153" s="57">
        <v>151.0</v>
      </c>
      <c r="EX153" s="2">
        <v>1.0</v>
      </c>
      <c r="GA153" s="2">
        <v>1.0</v>
      </c>
    </row>
    <row r="154">
      <c r="A154" s="57">
        <v>152.0</v>
      </c>
      <c r="EW154" s="2">
        <v>1.0</v>
      </c>
    </row>
    <row r="155">
      <c r="A155" s="57">
        <v>153.0</v>
      </c>
      <c r="EZ155" s="2">
        <v>1.0</v>
      </c>
      <c r="HC155" s="2">
        <v>1.0</v>
      </c>
    </row>
    <row r="156">
      <c r="A156" s="57">
        <v>154.0</v>
      </c>
      <c r="BI156" s="2">
        <v>1.0</v>
      </c>
      <c r="EY156" s="2">
        <v>1.0</v>
      </c>
    </row>
    <row r="157">
      <c r="A157" s="57">
        <v>155.0</v>
      </c>
      <c r="FB157" s="2">
        <v>1.0</v>
      </c>
      <c r="HN157" s="2">
        <v>1.0</v>
      </c>
    </row>
    <row r="158">
      <c r="A158" s="57">
        <v>156.0</v>
      </c>
      <c r="FA158" s="2">
        <v>1.0</v>
      </c>
      <c r="FC158" s="2">
        <v>1.0</v>
      </c>
    </row>
    <row r="159">
      <c r="A159" s="57">
        <v>157.0</v>
      </c>
      <c r="EA159" s="2">
        <v>1.0</v>
      </c>
      <c r="FB159" s="2">
        <v>1.0</v>
      </c>
    </row>
    <row r="160">
      <c r="A160" s="57">
        <v>158.0</v>
      </c>
      <c r="AS160" s="2">
        <v>1.0</v>
      </c>
      <c r="FE160" s="2">
        <v>1.0</v>
      </c>
    </row>
    <row r="161">
      <c r="A161" s="57">
        <v>159.0</v>
      </c>
      <c r="FD161" s="2">
        <v>1.0</v>
      </c>
      <c r="FF161" s="2">
        <v>1.0</v>
      </c>
    </row>
    <row r="162">
      <c r="A162" s="57">
        <v>160.0</v>
      </c>
      <c r="BN162" s="2">
        <v>1.0</v>
      </c>
      <c r="FE162" s="2">
        <v>1.0</v>
      </c>
    </row>
    <row r="163">
      <c r="A163" s="57">
        <v>161.0</v>
      </c>
      <c r="AU163" s="2">
        <v>1.0</v>
      </c>
      <c r="AV163" s="2">
        <v>1.0</v>
      </c>
      <c r="FH163" s="2">
        <v>1.0</v>
      </c>
    </row>
    <row r="164">
      <c r="A164" s="57">
        <v>162.0</v>
      </c>
      <c r="FG164" s="2">
        <v>1.0</v>
      </c>
      <c r="FI164" s="2">
        <v>1.0</v>
      </c>
    </row>
    <row r="165">
      <c r="A165" s="57">
        <v>163.0</v>
      </c>
      <c r="FH165" s="2">
        <v>1.0</v>
      </c>
      <c r="FJ165" s="2">
        <v>1.0</v>
      </c>
    </row>
    <row r="166">
      <c r="A166" s="57">
        <v>164.0</v>
      </c>
      <c r="FI166" s="2">
        <v>1.0</v>
      </c>
      <c r="FK166" s="2">
        <v>1.0</v>
      </c>
    </row>
    <row r="167">
      <c r="A167" s="57">
        <v>165.0</v>
      </c>
      <c r="BY167" s="2">
        <v>1.0</v>
      </c>
      <c r="FJ167" s="2">
        <v>1.0</v>
      </c>
    </row>
    <row r="168">
      <c r="A168" s="57">
        <v>166.0</v>
      </c>
      <c r="BE168" s="2">
        <v>1.0</v>
      </c>
      <c r="FM168" s="2">
        <v>1.0</v>
      </c>
      <c r="GG168" s="2">
        <v>1.0</v>
      </c>
    </row>
    <row r="169">
      <c r="A169" s="57">
        <v>167.0</v>
      </c>
      <c r="FL169" s="2">
        <v>1.0</v>
      </c>
      <c r="FN169" s="2">
        <v>1.0</v>
      </c>
    </row>
    <row r="170">
      <c r="A170" s="57">
        <v>168.0</v>
      </c>
      <c r="AV170" s="2">
        <v>1.0</v>
      </c>
      <c r="AW170" s="2">
        <v>1.0</v>
      </c>
      <c r="FM170" s="2">
        <v>1.0</v>
      </c>
    </row>
    <row r="171">
      <c r="A171" s="57">
        <v>169.0</v>
      </c>
      <c r="AB171" s="2">
        <v>1.0</v>
      </c>
      <c r="AC171" s="2">
        <v>1.0</v>
      </c>
      <c r="FP171" s="2">
        <v>1.0</v>
      </c>
    </row>
    <row r="172">
      <c r="A172" s="57">
        <v>170.0</v>
      </c>
      <c r="BX172" s="2">
        <v>1.0</v>
      </c>
      <c r="FO172" s="2">
        <v>1.0</v>
      </c>
    </row>
    <row r="173">
      <c r="A173" s="57">
        <v>171.0</v>
      </c>
      <c r="F173" s="2">
        <v>1.0</v>
      </c>
      <c r="AX173" s="2">
        <v>1.0</v>
      </c>
      <c r="AY173" s="2">
        <v>1.0</v>
      </c>
      <c r="FR173" s="2">
        <v>1.0</v>
      </c>
    </row>
    <row r="174">
      <c r="A174" s="57">
        <v>172.0</v>
      </c>
      <c r="AX174" s="2">
        <v>1.0</v>
      </c>
      <c r="BA174" s="2">
        <v>1.0</v>
      </c>
      <c r="FQ174" s="2">
        <v>1.0</v>
      </c>
    </row>
    <row r="175">
      <c r="A175" s="57">
        <v>173.0</v>
      </c>
      <c r="AO175" s="2">
        <v>1.0</v>
      </c>
      <c r="FT175" s="2">
        <v>1.0</v>
      </c>
    </row>
    <row r="176">
      <c r="A176" s="57">
        <v>174.0</v>
      </c>
      <c r="FS176" s="2">
        <v>1.0</v>
      </c>
      <c r="FU176" s="2">
        <v>1.0</v>
      </c>
    </row>
    <row r="177">
      <c r="A177" s="57">
        <v>175.0</v>
      </c>
      <c r="FT177" s="2">
        <v>1.0</v>
      </c>
      <c r="FV177" s="2">
        <v>1.0</v>
      </c>
    </row>
    <row r="178">
      <c r="A178" s="57">
        <v>176.0</v>
      </c>
      <c r="BD178" s="2">
        <v>1.0</v>
      </c>
      <c r="FU178" s="2">
        <v>1.0</v>
      </c>
    </row>
    <row r="179">
      <c r="A179" s="57">
        <v>177.0</v>
      </c>
      <c r="ES179" s="2">
        <v>1.0</v>
      </c>
      <c r="FX179" s="2">
        <v>1.0</v>
      </c>
    </row>
    <row r="180">
      <c r="A180" s="57">
        <v>178.0</v>
      </c>
      <c r="FW180" s="2">
        <v>1.0</v>
      </c>
      <c r="FY180" s="2">
        <v>1.0</v>
      </c>
    </row>
    <row r="181">
      <c r="A181" s="57">
        <v>179.0</v>
      </c>
      <c r="EH181" s="2">
        <v>1.0</v>
      </c>
      <c r="FX181" s="2">
        <v>1.0</v>
      </c>
    </row>
    <row r="182">
      <c r="A182" s="57">
        <v>180.0</v>
      </c>
      <c r="GA182" s="2">
        <v>1.0</v>
      </c>
      <c r="GB182" s="2">
        <v>1.0</v>
      </c>
      <c r="HS182" s="2">
        <v>1.0</v>
      </c>
    </row>
    <row r="183">
      <c r="A183" s="57">
        <v>181.0</v>
      </c>
      <c r="EW183" s="2">
        <v>1.0</v>
      </c>
      <c r="FZ183" s="2">
        <v>1.0</v>
      </c>
    </row>
    <row r="184">
      <c r="A184" s="57">
        <v>182.0</v>
      </c>
      <c r="FZ184" s="2">
        <v>1.0</v>
      </c>
      <c r="GC184" s="2">
        <v>1.0</v>
      </c>
      <c r="HS184" s="2">
        <v>1.0</v>
      </c>
    </row>
    <row r="185">
      <c r="A185" s="57">
        <v>183.0</v>
      </c>
      <c r="GB185" s="2">
        <v>1.0</v>
      </c>
      <c r="GD185" s="2">
        <v>1.0</v>
      </c>
    </row>
    <row r="186">
      <c r="A186" s="57">
        <v>184.0</v>
      </c>
      <c r="GC186" s="2">
        <v>1.0</v>
      </c>
    </row>
    <row r="187">
      <c r="A187" s="57">
        <v>185.0</v>
      </c>
      <c r="D187" s="2">
        <v>1.0</v>
      </c>
      <c r="AI187" s="2">
        <v>1.0</v>
      </c>
      <c r="GF187" s="2">
        <v>1.0</v>
      </c>
    </row>
    <row r="188">
      <c r="A188" s="57">
        <v>186.0</v>
      </c>
      <c r="CR188" s="2">
        <v>1.0</v>
      </c>
      <c r="GE188" s="2">
        <v>1.0</v>
      </c>
    </row>
    <row r="189">
      <c r="A189" s="57">
        <v>187.0</v>
      </c>
      <c r="BE189" s="2">
        <v>1.0</v>
      </c>
      <c r="FL189" s="2">
        <v>1.0</v>
      </c>
      <c r="GH189" s="2">
        <v>1.0</v>
      </c>
    </row>
    <row r="190">
      <c r="A190" s="57">
        <v>188.0</v>
      </c>
      <c r="GG190" s="2">
        <v>1.0</v>
      </c>
      <c r="GI190" s="2">
        <v>1.0</v>
      </c>
    </row>
    <row r="191">
      <c r="A191" s="57">
        <v>189.0</v>
      </c>
      <c r="GH191" s="2">
        <v>1.0</v>
      </c>
      <c r="GJ191" s="2">
        <v>1.0</v>
      </c>
    </row>
    <row r="192">
      <c r="A192" s="57">
        <v>190.0</v>
      </c>
      <c r="GI192" s="2">
        <v>1.0</v>
      </c>
      <c r="GK192" s="2">
        <v>1.0</v>
      </c>
    </row>
    <row r="193">
      <c r="A193" s="57">
        <v>191.0</v>
      </c>
      <c r="EV193" s="2">
        <v>1.0</v>
      </c>
      <c r="GJ193" s="2">
        <v>1.0</v>
      </c>
    </row>
    <row r="194">
      <c r="A194" s="57">
        <v>192.0</v>
      </c>
      <c r="BA194" s="2">
        <v>1.0</v>
      </c>
      <c r="GM194" s="2">
        <v>1.0</v>
      </c>
    </row>
    <row r="195">
      <c r="A195" s="57">
        <v>193.0</v>
      </c>
      <c r="AU195" s="2">
        <v>1.0</v>
      </c>
      <c r="ED195" s="2">
        <v>1.0</v>
      </c>
      <c r="GL195" s="2">
        <v>1.0</v>
      </c>
    </row>
    <row r="196">
      <c r="A196" s="57">
        <v>194.0</v>
      </c>
      <c r="DN196" s="2">
        <v>1.0</v>
      </c>
      <c r="GO196" s="2">
        <v>1.0</v>
      </c>
    </row>
    <row r="197">
      <c r="A197" s="57">
        <v>195.0</v>
      </c>
      <c r="GN197" s="2">
        <v>1.0</v>
      </c>
      <c r="GP197" s="2">
        <v>1.0</v>
      </c>
    </row>
    <row r="198">
      <c r="A198" s="57">
        <v>196.0</v>
      </c>
      <c r="GO198" s="2">
        <v>1.0</v>
      </c>
      <c r="GQ198" s="2">
        <v>1.0</v>
      </c>
    </row>
    <row r="199">
      <c r="A199" s="57">
        <v>197.0</v>
      </c>
      <c r="GP199" s="2">
        <v>1.0</v>
      </c>
      <c r="GR199" s="2">
        <v>1.0</v>
      </c>
    </row>
    <row r="200">
      <c r="A200" s="57">
        <v>198.0</v>
      </c>
      <c r="BF200" s="2">
        <v>1.0</v>
      </c>
      <c r="GQ200" s="2">
        <v>1.0</v>
      </c>
    </row>
    <row r="201">
      <c r="A201" s="57">
        <v>199.0</v>
      </c>
      <c r="DN201" s="2">
        <v>1.0</v>
      </c>
      <c r="GT201" s="2">
        <v>1.0</v>
      </c>
    </row>
    <row r="202">
      <c r="A202" s="57">
        <v>200.0</v>
      </c>
      <c r="GS202" s="2">
        <v>1.0</v>
      </c>
      <c r="GU202" s="2">
        <v>1.0</v>
      </c>
    </row>
    <row r="203">
      <c r="A203" s="57">
        <v>201.0</v>
      </c>
      <c r="GT203" s="2">
        <v>1.0</v>
      </c>
      <c r="GV203" s="2">
        <v>1.0</v>
      </c>
    </row>
    <row r="204">
      <c r="A204" s="57">
        <v>202.0</v>
      </c>
      <c r="G204" s="2">
        <v>1.0</v>
      </c>
      <c r="EN204" s="2">
        <v>1.0</v>
      </c>
      <c r="GU204" s="2">
        <v>1.0</v>
      </c>
    </row>
    <row r="205">
      <c r="A205" s="57">
        <v>203.0</v>
      </c>
      <c r="CS205" s="2">
        <v>1.0</v>
      </c>
      <c r="CT205" s="2">
        <v>1.0</v>
      </c>
      <c r="GX205" s="2">
        <v>1.0</v>
      </c>
    </row>
    <row r="206">
      <c r="A206" s="57">
        <v>204.0</v>
      </c>
      <c r="GW206" s="2">
        <v>1.0</v>
      </c>
      <c r="GY206" s="2">
        <v>1.0</v>
      </c>
    </row>
    <row r="207">
      <c r="A207" s="57">
        <v>205.0</v>
      </c>
      <c r="CQ207" s="2">
        <v>1.0</v>
      </c>
      <c r="GX207" s="2">
        <v>1.0</v>
      </c>
    </row>
    <row r="208">
      <c r="A208" s="57">
        <v>206.0</v>
      </c>
      <c r="EE208" s="2">
        <v>1.0</v>
      </c>
      <c r="HA208" s="2">
        <v>1.0</v>
      </c>
    </row>
    <row r="209">
      <c r="A209" s="57">
        <v>207.0</v>
      </c>
      <c r="GZ209" s="2">
        <v>1.0</v>
      </c>
      <c r="HB209" s="2">
        <v>1.0</v>
      </c>
    </row>
    <row r="210">
      <c r="A210" s="57">
        <v>208.0</v>
      </c>
      <c r="CJ210" s="2">
        <v>1.0</v>
      </c>
      <c r="HA210" s="2">
        <v>1.0</v>
      </c>
    </row>
    <row r="211">
      <c r="A211" s="57">
        <v>209.0</v>
      </c>
      <c r="EY211" s="2">
        <v>1.0</v>
      </c>
      <c r="HD211" s="2">
        <v>1.0</v>
      </c>
    </row>
    <row r="212">
      <c r="A212" s="57">
        <v>210.0</v>
      </c>
      <c r="HC212" s="2">
        <v>1.0</v>
      </c>
      <c r="HE212" s="2">
        <v>1.0</v>
      </c>
    </row>
    <row r="213">
      <c r="A213" s="57">
        <v>211.0</v>
      </c>
      <c r="HD213" s="2">
        <v>1.0</v>
      </c>
      <c r="HF213" s="2">
        <v>1.0</v>
      </c>
    </row>
    <row r="214">
      <c r="A214" s="57">
        <v>212.0</v>
      </c>
      <c r="CV214" s="2">
        <v>1.0</v>
      </c>
      <c r="HE214" s="2">
        <v>1.0</v>
      </c>
    </row>
    <row r="215">
      <c r="A215" s="57">
        <v>213.0</v>
      </c>
      <c r="CM215" s="2">
        <v>1.0</v>
      </c>
      <c r="CN215" s="2">
        <v>1.0</v>
      </c>
      <c r="HH215" s="2">
        <v>1.0</v>
      </c>
    </row>
    <row r="216">
      <c r="A216" s="57">
        <v>214.0</v>
      </c>
      <c r="HG216" s="2">
        <v>1.0</v>
      </c>
      <c r="HI216" s="2">
        <v>1.0</v>
      </c>
    </row>
    <row r="217">
      <c r="A217" s="57">
        <v>215.0</v>
      </c>
      <c r="EF217" s="2">
        <v>1.0</v>
      </c>
      <c r="HH217" s="2">
        <v>1.0</v>
      </c>
      <c r="HJ217" s="2">
        <v>1.0</v>
      </c>
    </row>
    <row r="218">
      <c r="A218" s="57">
        <v>216.0</v>
      </c>
      <c r="EE218" s="2">
        <v>1.0</v>
      </c>
      <c r="EF218" s="2">
        <v>1.0</v>
      </c>
      <c r="HI218" s="2">
        <v>1.0</v>
      </c>
    </row>
    <row r="219">
      <c r="A219" s="57">
        <v>217.0</v>
      </c>
      <c r="B219" s="2">
        <v>1.0</v>
      </c>
      <c r="AA219" s="2">
        <v>1.0</v>
      </c>
      <c r="HL219" s="2">
        <v>1.0</v>
      </c>
    </row>
    <row r="220">
      <c r="A220" s="57">
        <v>218.0</v>
      </c>
      <c r="HK220" s="2">
        <v>1.0</v>
      </c>
      <c r="HM220" s="2">
        <v>1.0</v>
      </c>
    </row>
    <row r="221">
      <c r="A221" s="57">
        <v>219.0</v>
      </c>
      <c r="HL221" s="2">
        <v>1.0</v>
      </c>
      <c r="HN221" s="2">
        <v>1.0</v>
      </c>
    </row>
    <row r="222">
      <c r="A222" s="57">
        <v>220.0</v>
      </c>
      <c r="FA222" s="2">
        <v>1.0</v>
      </c>
      <c r="HM222" s="2">
        <v>1.0</v>
      </c>
    </row>
    <row r="223">
      <c r="A223" s="57">
        <v>221.0</v>
      </c>
      <c r="DW223" s="2">
        <v>1.0</v>
      </c>
      <c r="DZ223" s="2">
        <v>1.0</v>
      </c>
      <c r="HP223" s="2">
        <v>1.0</v>
      </c>
    </row>
    <row r="224">
      <c r="A224" s="57">
        <v>222.0</v>
      </c>
      <c r="HO224" s="2">
        <v>1.0</v>
      </c>
      <c r="HQ224" s="2">
        <v>1.0</v>
      </c>
    </row>
    <row r="225">
      <c r="A225" s="57">
        <v>223.0</v>
      </c>
      <c r="HP225" s="2">
        <v>1.0</v>
      </c>
      <c r="HR225" s="2">
        <v>1.0</v>
      </c>
    </row>
    <row r="226">
      <c r="A226" s="57">
        <v>224.0</v>
      </c>
      <c r="HQ226" s="2">
        <v>1.0</v>
      </c>
      <c r="HS226" s="2">
        <v>1.0</v>
      </c>
    </row>
    <row r="227">
      <c r="A227" s="57">
        <v>225.0</v>
      </c>
      <c r="FZ227" s="2">
        <v>1.0</v>
      </c>
      <c r="GB227" s="2">
        <v>1.0</v>
      </c>
      <c r="HR227" s="2">
        <v>1.0</v>
      </c>
    </row>
    <row r="228">
      <c r="A228" s="57"/>
    </row>
    <row r="229">
      <c r="A229" s="57"/>
    </row>
    <row r="230">
      <c r="A230" s="57"/>
    </row>
    <row r="231">
      <c r="A231" s="57"/>
    </row>
    <row r="232">
      <c r="A232" s="57"/>
    </row>
    <row r="233">
      <c r="A233" s="57"/>
    </row>
    <row r="234">
      <c r="A234" s="57"/>
    </row>
    <row r="235">
      <c r="A235" s="57"/>
    </row>
    <row r="236">
      <c r="A236" s="57"/>
    </row>
    <row r="237">
      <c r="A237" s="57"/>
    </row>
    <row r="238">
      <c r="A238" s="57"/>
    </row>
    <row r="239">
      <c r="A239" s="57"/>
    </row>
    <row r="240">
      <c r="A240" s="57"/>
    </row>
    <row r="241">
      <c r="A241" s="57"/>
    </row>
    <row r="242">
      <c r="A242" s="57"/>
    </row>
    <row r="243">
      <c r="A243" s="57"/>
    </row>
    <row r="244">
      <c r="A244" s="57"/>
    </row>
    <row r="245">
      <c r="A245" s="57"/>
    </row>
    <row r="246">
      <c r="A246" s="57"/>
    </row>
    <row r="247">
      <c r="A247" s="57"/>
    </row>
    <row r="248">
      <c r="A248" s="57"/>
    </row>
    <row r="249">
      <c r="A249" s="57"/>
    </row>
    <row r="250">
      <c r="A250" s="57"/>
    </row>
    <row r="251">
      <c r="A251" s="57"/>
    </row>
    <row r="252">
      <c r="A252" s="57"/>
    </row>
    <row r="253">
      <c r="A253" s="57"/>
    </row>
    <row r="254">
      <c r="A254" s="57"/>
    </row>
    <row r="255">
      <c r="A255" s="57"/>
    </row>
    <row r="256">
      <c r="A256" s="57"/>
    </row>
    <row r="257">
      <c r="A257" s="57"/>
    </row>
    <row r="258">
      <c r="A258" s="57"/>
    </row>
    <row r="259">
      <c r="A259" s="57"/>
    </row>
    <row r="260">
      <c r="A260" s="57"/>
    </row>
    <row r="261">
      <c r="A261" s="57"/>
    </row>
    <row r="262">
      <c r="A262" s="57"/>
    </row>
    <row r="263">
      <c r="A263" s="57"/>
    </row>
    <row r="264">
      <c r="A264" s="57"/>
    </row>
    <row r="265">
      <c r="A265" s="57"/>
    </row>
    <row r="266">
      <c r="A266" s="57"/>
    </row>
    <row r="267">
      <c r="A267" s="57"/>
    </row>
    <row r="268">
      <c r="A268" s="57"/>
    </row>
    <row r="269">
      <c r="A269" s="57"/>
    </row>
    <row r="270">
      <c r="A270" s="57"/>
    </row>
    <row r="271">
      <c r="A271" s="57"/>
    </row>
    <row r="272">
      <c r="A272" s="57"/>
    </row>
    <row r="273">
      <c r="A273" s="57"/>
    </row>
    <row r="274">
      <c r="A274" s="57"/>
    </row>
    <row r="275">
      <c r="A275" s="57"/>
    </row>
    <row r="276">
      <c r="A276" s="57"/>
    </row>
    <row r="277">
      <c r="A277" s="57"/>
    </row>
    <row r="278">
      <c r="A278" s="57"/>
    </row>
    <row r="279">
      <c r="A279" s="57"/>
    </row>
    <row r="280">
      <c r="A280" s="57"/>
    </row>
    <row r="281">
      <c r="A281" s="57"/>
    </row>
    <row r="282">
      <c r="A282" s="57"/>
    </row>
    <row r="283">
      <c r="A283" s="57"/>
    </row>
    <row r="284">
      <c r="A284" s="57"/>
    </row>
    <row r="285">
      <c r="A285" s="57"/>
    </row>
    <row r="286">
      <c r="A286" s="57"/>
    </row>
    <row r="287">
      <c r="A287" s="57"/>
    </row>
    <row r="288">
      <c r="A288" s="57"/>
    </row>
    <row r="289">
      <c r="A289" s="57"/>
    </row>
    <row r="290">
      <c r="A290" s="57"/>
    </row>
    <row r="291">
      <c r="A291" s="57"/>
    </row>
    <row r="292">
      <c r="A292" s="57"/>
    </row>
    <row r="293">
      <c r="A293" s="57"/>
    </row>
    <row r="294">
      <c r="A294" s="57"/>
    </row>
    <row r="295">
      <c r="A295" s="57"/>
    </row>
    <row r="296">
      <c r="A296" s="57"/>
    </row>
    <row r="297">
      <c r="A297" s="57"/>
    </row>
    <row r="298">
      <c r="A298" s="57"/>
    </row>
    <row r="299">
      <c r="A299" s="57"/>
    </row>
    <row r="300">
      <c r="A300" s="57"/>
    </row>
    <row r="301">
      <c r="A301" s="57"/>
    </row>
    <row r="302">
      <c r="A302" s="57"/>
    </row>
    <row r="303">
      <c r="A303" s="57"/>
    </row>
    <row r="304">
      <c r="A304" s="57"/>
    </row>
    <row r="305">
      <c r="A305" s="57"/>
    </row>
    <row r="306">
      <c r="A306" s="57"/>
    </row>
    <row r="307">
      <c r="A307" s="57"/>
    </row>
    <row r="308">
      <c r="A308" s="57"/>
    </row>
    <row r="309">
      <c r="A309" s="57"/>
    </row>
    <row r="310">
      <c r="A310" s="57"/>
    </row>
    <row r="311">
      <c r="A311" s="57"/>
    </row>
    <row r="312">
      <c r="A312" s="57"/>
    </row>
    <row r="313">
      <c r="A313" s="57"/>
    </row>
    <row r="314">
      <c r="A314" s="57"/>
    </row>
    <row r="315">
      <c r="A315" s="57"/>
    </row>
    <row r="316">
      <c r="A316" s="57"/>
    </row>
    <row r="317">
      <c r="A317" s="57"/>
    </row>
    <row r="318">
      <c r="A318" s="57"/>
    </row>
    <row r="319">
      <c r="A319" s="57"/>
    </row>
    <row r="320">
      <c r="A320" s="57"/>
    </row>
    <row r="321">
      <c r="A321" s="57"/>
    </row>
    <row r="322">
      <c r="A322" s="57"/>
    </row>
    <row r="323">
      <c r="A323" s="57"/>
    </row>
    <row r="324">
      <c r="A324" s="57"/>
    </row>
    <row r="325">
      <c r="A325" s="57"/>
    </row>
    <row r="326">
      <c r="A326" s="57"/>
    </row>
    <row r="327">
      <c r="A327" s="57"/>
    </row>
    <row r="328">
      <c r="A328" s="57"/>
    </row>
    <row r="329">
      <c r="A329" s="57"/>
    </row>
    <row r="330">
      <c r="A330" s="57"/>
    </row>
    <row r="331">
      <c r="A331" s="57"/>
    </row>
    <row r="332">
      <c r="A332" s="57"/>
    </row>
    <row r="333">
      <c r="A333" s="57"/>
    </row>
    <row r="334">
      <c r="A334" s="57"/>
    </row>
    <row r="335">
      <c r="A335" s="57"/>
    </row>
    <row r="336">
      <c r="A336" s="57"/>
    </row>
    <row r="337">
      <c r="A337" s="57"/>
    </row>
    <row r="338">
      <c r="A338" s="57"/>
    </row>
    <row r="339">
      <c r="A339" s="57"/>
    </row>
    <row r="340">
      <c r="A340" s="57"/>
    </row>
    <row r="341">
      <c r="A341" s="57"/>
    </row>
    <row r="342">
      <c r="A342" s="57"/>
    </row>
    <row r="343">
      <c r="A343" s="57"/>
    </row>
    <row r="344">
      <c r="A344" s="57"/>
    </row>
    <row r="345">
      <c r="A345" s="57"/>
    </row>
    <row r="346">
      <c r="A346" s="57"/>
    </row>
    <row r="347">
      <c r="A347" s="57"/>
    </row>
    <row r="348">
      <c r="A348" s="57"/>
    </row>
    <row r="349">
      <c r="A349" s="57"/>
    </row>
    <row r="350">
      <c r="A350" s="57"/>
    </row>
    <row r="351">
      <c r="A351" s="57"/>
    </row>
    <row r="352">
      <c r="A352" s="57"/>
    </row>
    <row r="353">
      <c r="A353" s="57"/>
    </row>
    <row r="354">
      <c r="A354" s="57"/>
    </row>
    <row r="355">
      <c r="A355" s="57"/>
    </row>
    <row r="356">
      <c r="A356" s="57"/>
    </row>
    <row r="357">
      <c r="A357" s="57"/>
    </row>
    <row r="358">
      <c r="A358" s="57"/>
    </row>
    <row r="359">
      <c r="A359" s="57"/>
    </row>
    <row r="360">
      <c r="A360" s="57"/>
    </row>
    <row r="361">
      <c r="A361" s="57"/>
    </row>
    <row r="362">
      <c r="A362" s="57"/>
    </row>
    <row r="363">
      <c r="A363" s="57"/>
    </row>
    <row r="364">
      <c r="A364" s="57"/>
    </row>
    <row r="365">
      <c r="A365" s="57"/>
    </row>
    <row r="366">
      <c r="A366" s="57"/>
    </row>
    <row r="367">
      <c r="A367" s="57"/>
    </row>
    <row r="368">
      <c r="A368" s="57"/>
    </row>
    <row r="369">
      <c r="A369" s="57"/>
    </row>
    <row r="370">
      <c r="A370" s="57"/>
    </row>
    <row r="371">
      <c r="A371" s="57"/>
    </row>
    <row r="372">
      <c r="A372" s="57"/>
    </row>
    <row r="373">
      <c r="A373" s="57"/>
    </row>
    <row r="374">
      <c r="A374" s="57"/>
    </row>
    <row r="375">
      <c r="A375" s="57"/>
    </row>
    <row r="376">
      <c r="A376" s="57"/>
    </row>
    <row r="377">
      <c r="A377" s="57"/>
    </row>
    <row r="378">
      <c r="A378" s="57"/>
    </row>
    <row r="379">
      <c r="A379" s="57"/>
    </row>
    <row r="380">
      <c r="A380" s="57"/>
    </row>
    <row r="381">
      <c r="A381" s="57"/>
    </row>
    <row r="382">
      <c r="A382" s="57"/>
    </row>
    <row r="383">
      <c r="A383" s="57"/>
    </row>
    <row r="384">
      <c r="A384" s="57"/>
    </row>
    <row r="385">
      <c r="A385" s="57"/>
    </row>
    <row r="386">
      <c r="A386" s="57"/>
    </row>
    <row r="387">
      <c r="A387" s="57"/>
    </row>
    <row r="388">
      <c r="A388" s="57"/>
    </row>
    <row r="389">
      <c r="A389" s="57"/>
    </row>
    <row r="390">
      <c r="A390" s="57"/>
    </row>
    <row r="391">
      <c r="A391" s="57"/>
    </row>
    <row r="392">
      <c r="A392" s="57"/>
    </row>
    <row r="393">
      <c r="A393" s="57"/>
    </row>
    <row r="394">
      <c r="A394" s="57"/>
    </row>
    <row r="395">
      <c r="A395" s="57"/>
    </row>
    <row r="396">
      <c r="A396" s="57"/>
    </row>
    <row r="397">
      <c r="A397" s="57"/>
    </row>
    <row r="398">
      <c r="A398" s="57"/>
    </row>
    <row r="399">
      <c r="A399" s="57"/>
    </row>
    <row r="400">
      <c r="A400" s="57"/>
    </row>
    <row r="401">
      <c r="A401" s="57"/>
    </row>
    <row r="402">
      <c r="A402" s="57"/>
    </row>
    <row r="403">
      <c r="A403" s="57"/>
    </row>
    <row r="404">
      <c r="A404" s="57"/>
    </row>
    <row r="405">
      <c r="A405" s="57"/>
    </row>
    <row r="406">
      <c r="A406" s="57"/>
    </row>
    <row r="407">
      <c r="A407" s="57"/>
    </row>
    <row r="408">
      <c r="A408" s="57"/>
    </row>
    <row r="409">
      <c r="A409" s="57"/>
    </row>
    <row r="410">
      <c r="A410" s="57"/>
    </row>
    <row r="411">
      <c r="A411" s="57"/>
    </row>
    <row r="412">
      <c r="A412" s="57"/>
    </row>
    <row r="413">
      <c r="A413" s="57"/>
    </row>
    <row r="414">
      <c r="A414" s="57"/>
    </row>
    <row r="415">
      <c r="A415" s="57"/>
    </row>
    <row r="416">
      <c r="A416" s="57"/>
    </row>
    <row r="417">
      <c r="A417" s="57"/>
    </row>
    <row r="418">
      <c r="A418" s="57"/>
    </row>
    <row r="419">
      <c r="A419" s="57"/>
    </row>
    <row r="420">
      <c r="A420" s="57"/>
    </row>
    <row r="421">
      <c r="A421" s="57"/>
    </row>
    <row r="422">
      <c r="A422" s="57"/>
    </row>
    <row r="423">
      <c r="A423" s="57"/>
    </row>
    <row r="424">
      <c r="A424" s="57"/>
    </row>
    <row r="425">
      <c r="A425" s="57"/>
    </row>
    <row r="426">
      <c r="A426" s="57"/>
    </row>
    <row r="427">
      <c r="A427" s="57"/>
    </row>
    <row r="428">
      <c r="A428" s="57"/>
    </row>
    <row r="429">
      <c r="A429" s="57"/>
    </row>
    <row r="430">
      <c r="A430" s="57"/>
    </row>
    <row r="431">
      <c r="A431" s="57"/>
    </row>
    <row r="432">
      <c r="A432" s="57"/>
    </row>
    <row r="433">
      <c r="A433" s="57"/>
    </row>
    <row r="434">
      <c r="A434" s="57"/>
    </row>
    <row r="435">
      <c r="A435" s="57"/>
    </row>
    <row r="436">
      <c r="A436" s="57"/>
    </row>
    <row r="437">
      <c r="A437" s="57"/>
    </row>
    <row r="438">
      <c r="A438" s="57"/>
    </row>
    <row r="439">
      <c r="A439" s="57"/>
    </row>
    <row r="440">
      <c r="A440" s="57"/>
    </row>
    <row r="441">
      <c r="A441" s="57"/>
    </row>
    <row r="442">
      <c r="A442" s="57"/>
    </row>
    <row r="443">
      <c r="A443" s="57"/>
    </row>
    <row r="444">
      <c r="A444" s="57"/>
    </row>
    <row r="445">
      <c r="A445" s="57"/>
    </row>
    <row r="446">
      <c r="A446" s="57"/>
    </row>
    <row r="447">
      <c r="A447" s="57"/>
    </row>
    <row r="448">
      <c r="A448" s="57"/>
    </row>
    <row r="449">
      <c r="A449" s="57"/>
    </row>
    <row r="450">
      <c r="A450" s="57"/>
    </row>
    <row r="451">
      <c r="A451" s="57"/>
    </row>
    <row r="452">
      <c r="A452" s="57"/>
    </row>
    <row r="453">
      <c r="A453" s="57"/>
    </row>
    <row r="454">
      <c r="A454" s="57"/>
    </row>
    <row r="455">
      <c r="A455" s="57"/>
    </row>
    <row r="456">
      <c r="A456" s="57"/>
    </row>
    <row r="457">
      <c r="A457" s="57"/>
    </row>
    <row r="458">
      <c r="A458" s="57"/>
    </row>
    <row r="459">
      <c r="A459" s="57"/>
    </row>
    <row r="460">
      <c r="A460" s="57"/>
    </row>
    <row r="461">
      <c r="A461" s="57"/>
    </row>
    <row r="462">
      <c r="A462" s="57"/>
    </row>
    <row r="463">
      <c r="A463" s="57"/>
    </row>
    <row r="464">
      <c r="A464" s="57"/>
    </row>
    <row r="465">
      <c r="A465" s="57"/>
    </row>
    <row r="466">
      <c r="A466" s="57"/>
    </row>
    <row r="467">
      <c r="A467" s="57"/>
    </row>
    <row r="468">
      <c r="A468" s="57"/>
    </row>
    <row r="469">
      <c r="A469" s="57"/>
    </row>
    <row r="470">
      <c r="A470" s="57"/>
    </row>
    <row r="471">
      <c r="A471" s="57"/>
    </row>
    <row r="472">
      <c r="A472" s="57"/>
    </row>
    <row r="473">
      <c r="A473" s="57"/>
    </row>
    <row r="474">
      <c r="A474" s="57"/>
    </row>
    <row r="475">
      <c r="A475" s="57"/>
    </row>
    <row r="476">
      <c r="A476" s="57"/>
    </row>
    <row r="477">
      <c r="A477" s="57"/>
    </row>
    <row r="478">
      <c r="A478" s="57"/>
    </row>
    <row r="479">
      <c r="A479" s="57"/>
    </row>
    <row r="480">
      <c r="A480" s="57"/>
    </row>
    <row r="481">
      <c r="A481" s="57"/>
    </row>
    <row r="482">
      <c r="A482" s="57"/>
    </row>
    <row r="483">
      <c r="A483" s="57"/>
    </row>
    <row r="484">
      <c r="A484" s="57"/>
    </row>
    <row r="485">
      <c r="A485" s="57"/>
    </row>
    <row r="486">
      <c r="A486" s="57"/>
    </row>
    <row r="487">
      <c r="A487" s="57"/>
    </row>
    <row r="488">
      <c r="A488" s="57"/>
    </row>
    <row r="489">
      <c r="A489" s="57"/>
    </row>
    <row r="490">
      <c r="A490" s="57"/>
    </row>
    <row r="491">
      <c r="A491" s="57"/>
    </row>
    <row r="492">
      <c r="A492" s="57"/>
    </row>
    <row r="493">
      <c r="A493" s="57"/>
    </row>
    <row r="494">
      <c r="A494" s="57"/>
    </row>
    <row r="495">
      <c r="A495" s="57"/>
    </row>
    <row r="496">
      <c r="A496" s="57"/>
    </row>
    <row r="497">
      <c r="A497" s="57"/>
    </row>
    <row r="498">
      <c r="A498" s="57"/>
    </row>
    <row r="499">
      <c r="A499" s="57"/>
    </row>
    <row r="500">
      <c r="A500" s="57"/>
    </row>
    <row r="501">
      <c r="A501" s="57"/>
    </row>
    <row r="502">
      <c r="A502" s="57"/>
    </row>
    <row r="503">
      <c r="A503" s="57"/>
    </row>
    <row r="504">
      <c r="A504" s="57"/>
    </row>
    <row r="505">
      <c r="A505" s="57"/>
    </row>
    <row r="506">
      <c r="A506" s="57"/>
    </row>
    <row r="507">
      <c r="A507" s="57"/>
    </row>
    <row r="508">
      <c r="A508" s="57"/>
    </row>
    <row r="509">
      <c r="A509" s="57"/>
    </row>
    <row r="510">
      <c r="A510" s="57"/>
    </row>
    <row r="511">
      <c r="A511" s="57"/>
    </row>
    <row r="512">
      <c r="A512" s="57"/>
    </row>
    <row r="513">
      <c r="A513" s="57"/>
    </row>
    <row r="514">
      <c r="A514" s="57"/>
    </row>
    <row r="515">
      <c r="A515" s="57"/>
    </row>
    <row r="516">
      <c r="A516" s="57"/>
    </row>
    <row r="517">
      <c r="A517" s="57"/>
    </row>
    <row r="518">
      <c r="A518" s="57"/>
    </row>
    <row r="519">
      <c r="A519" s="57"/>
    </row>
    <row r="520">
      <c r="A520" s="57"/>
    </row>
    <row r="521">
      <c r="A521" s="57"/>
    </row>
    <row r="522">
      <c r="A522" s="57"/>
    </row>
    <row r="523">
      <c r="A523" s="57"/>
    </row>
    <row r="524">
      <c r="A524" s="57"/>
    </row>
    <row r="525">
      <c r="A525" s="57"/>
    </row>
    <row r="526">
      <c r="A526" s="57"/>
    </row>
    <row r="527">
      <c r="A527" s="57"/>
    </row>
    <row r="528">
      <c r="A528" s="57"/>
    </row>
    <row r="529">
      <c r="A529" s="57"/>
    </row>
    <row r="530">
      <c r="A530" s="57"/>
    </row>
    <row r="531">
      <c r="A531" s="57"/>
    </row>
    <row r="532">
      <c r="A532" s="57"/>
    </row>
    <row r="533">
      <c r="A533" s="57"/>
    </row>
    <row r="534">
      <c r="A534" s="57"/>
    </row>
    <row r="535">
      <c r="A535" s="57"/>
    </row>
    <row r="536">
      <c r="A536" s="57"/>
    </row>
    <row r="537">
      <c r="A537" s="57"/>
    </row>
    <row r="538">
      <c r="A538" s="57"/>
    </row>
    <row r="539">
      <c r="A539" s="57"/>
    </row>
    <row r="540">
      <c r="A540" s="57"/>
    </row>
    <row r="541">
      <c r="A541" s="57"/>
    </row>
    <row r="542">
      <c r="A542" s="57"/>
    </row>
    <row r="543">
      <c r="A543" s="57"/>
    </row>
    <row r="544">
      <c r="A544" s="57"/>
    </row>
    <row r="545">
      <c r="A545" s="57"/>
    </row>
    <row r="546">
      <c r="A546" s="57"/>
    </row>
    <row r="547">
      <c r="A547" s="57"/>
    </row>
    <row r="548">
      <c r="A548" s="57"/>
    </row>
    <row r="549">
      <c r="A549" s="57"/>
    </row>
    <row r="550">
      <c r="A550" s="57"/>
    </row>
    <row r="551">
      <c r="A551" s="57"/>
    </row>
    <row r="552">
      <c r="A552" s="57"/>
    </row>
    <row r="553">
      <c r="A553" s="57"/>
    </row>
    <row r="554">
      <c r="A554" s="57"/>
    </row>
    <row r="555">
      <c r="A555" s="57"/>
    </row>
    <row r="556">
      <c r="A556" s="57"/>
    </row>
    <row r="557">
      <c r="A557" s="57"/>
    </row>
    <row r="558">
      <c r="A558" s="57"/>
    </row>
    <row r="559">
      <c r="A559" s="57"/>
    </row>
    <row r="560">
      <c r="A560" s="57"/>
    </row>
    <row r="561">
      <c r="A561" s="57"/>
    </row>
    <row r="562">
      <c r="A562" s="57"/>
    </row>
    <row r="563">
      <c r="A563" s="57"/>
    </row>
    <row r="564">
      <c r="A564" s="57"/>
    </row>
    <row r="565">
      <c r="A565" s="57"/>
    </row>
    <row r="566">
      <c r="A566" s="57"/>
    </row>
    <row r="567">
      <c r="A567" s="57"/>
    </row>
    <row r="568">
      <c r="A568" s="57"/>
    </row>
    <row r="569">
      <c r="A569" s="57"/>
    </row>
    <row r="570">
      <c r="A570" s="57"/>
    </row>
    <row r="571">
      <c r="A571" s="57"/>
    </row>
    <row r="572">
      <c r="A572" s="57"/>
    </row>
    <row r="573">
      <c r="A573" s="57"/>
    </row>
    <row r="574">
      <c r="A574" s="57"/>
    </row>
    <row r="575">
      <c r="A575" s="57"/>
    </row>
    <row r="576">
      <c r="A576" s="57"/>
    </row>
    <row r="577">
      <c r="A577" s="57"/>
    </row>
    <row r="578">
      <c r="A578" s="57"/>
    </row>
    <row r="579">
      <c r="A579" s="57"/>
    </row>
    <row r="580">
      <c r="A580" s="57"/>
    </row>
    <row r="581">
      <c r="A581" s="57"/>
    </row>
    <row r="582">
      <c r="A582" s="57"/>
    </row>
    <row r="583">
      <c r="A583" s="57"/>
    </row>
    <row r="584">
      <c r="A584" s="57"/>
    </row>
    <row r="585">
      <c r="A585" s="57"/>
    </row>
    <row r="586">
      <c r="A586" s="57"/>
    </row>
    <row r="587">
      <c r="A587" s="57"/>
    </row>
    <row r="588">
      <c r="A588" s="57"/>
    </row>
    <row r="589">
      <c r="A589" s="57"/>
    </row>
    <row r="590">
      <c r="A590" s="57"/>
    </row>
    <row r="591">
      <c r="A591" s="57"/>
    </row>
    <row r="592">
      <c r="A592" s="57"/>
    </row>
    <row r="593">
      <c r="A593" s="57"/>
    </row>
    <row r="594">
      <c r="A594" s="57"/>
    </row>
    <row r="595">
      <c r="A595" s="57"/>
    </row>
    <row r="596">
      <c r="A596" s="57"/>
    </row>
    <row r="597">
      <c r="A597" s="57"/>
    </row>
    <row r="598">
      <c r="A598" s="57"/>
    </row>
    <row r="599">
      <c r="A599" s="57"/>
    </row>
    <row r="600">
      <c r="A600" s="57"/>
    </row>
    <row r="601">
      <c r="A601" s="57"/>
    </row>
    <row r="602">
      <c r="A602" s="57"/>
    </row>
    <row r="603">
      <c r="A603" s="57"/>
    </row>
    <row r="604">
      <c r="A604" s="57"/>
    </row>
    <row r="605">
      <c r="A605" s="57"/>
    </row>
    <row r="606">
      <c r="A606" s="57"/>
    </row>
    <row r="607">
      <c r="A607" s="57"/>
    </row>
    <row r="608">
      <c r="A608" s="57"/>
    </row>
    <row r="609">
      <c r="A609" s="57"/>
    </row>
    <row r="610">
      <c r="A610" s="57"/>
    </row>
    <row r="611">
      <c r="A611" s="57"/>
    </row>
    <row r="612">
      <c r="A612" s="57"/>
    </row>
    <row r="613">
      <c r="A613" s="57"/>
    </row>
    <row r="614">
      <c r="A614" s="57"/>
    </row>
    <row r="615">
      <c r="A615" s="57"/>
    </row>
    <row r="616">
      <c r="A616" s="57"/>
    </row>
    <row r="617">
      <c r="A617" s="57"/>
    </row>
    <row r="618">
      <c r="A618" s="57"/>
    </row>
    <row r="619">
      <c r="A619" s="57"/>
    </row>
    <row r="620">
      <c r="A620" s="57"/>
    </row>
    <row r="621">
      <c r="A621" s="57"/>
    </row>
    <row r="622">
      <c r="A622" s="57"/>
    </row>
    <row r="623">
      <c r="A623" s="57"/>
    </row>
    <row r="624">
      <c r="A624" s="57"/>
    </row>
    <row r="625">
      <c r="A625" s="57"/>
    </row>
    <row r="626">
      <c r="A626" s="57"/>
    </row>
    <row r="627">
      <c r="A627" s="57"/>
    </row>
    <row r="628">
      <c r="A628" s="57"/>
    </row>
    <row r="629">
      <c r="A629" s="57"/>
    </row>
    <row r="630">
      <c r="A630" s="57"/>
    </row>
    <row r="631">
      <c r="A631" s="57"/>
    </row>
    <row r="632">
      <c r="A632" s="57"/>
    </row>
    <row r="633">
      <c r="A633" s="57"/>
    </row>
    <row r="634">
      <c r="A634" s="57"/>
    </row>
    <row r="635">
      <c r="A635" s="57"/>
    </row>
    <row r="636">
      <c r="A636" s="57"/>
    </row>
    <row r="637">
      <c r="A637" s="57"/>
    </row>
    <row r="638">
      <c r="A638" s="57"/>
    </row>
    <row r="639">
      <c r="A639" s="57"/>
    </row>
    <row r="640">
      <c r="A640" s="57"/>
    </row>
    <row r="641">
      <c r="A641" s="57"/>
    </row>
    <row r="642">
      <c r="A642" s="57"/>
    </row>
    <row r="643">
      <c r="A643" s="57"/>
    </row>
    <row r="644">
      <c r="A644" s="57"/>
    </row>
    <row r="645">
      <c r="A645" s="57"/>
    </row>
    <row r="646">
      <c r="A646" s="57"/>
    </row>
    <row r="647">
      <c r="A647" s="57"/>
    </row>
    <row r="648">
      <c r="A648" s="57"/>
    </row>
    <row r="649">
      <c r="A649" s="57"/>
    </row>
    <row r="650">
      <c r="A650" s="57"/>
    </row>
    <row r="651">
      <c r="A651" s="57"/>
    </row>
    <row r="652">
      <c r="A652" s="57"/>
    </row>
    <row r="653">
      <c r="A653" s="57"/>
    </row>
    <row r="654">
      <c r="A654" s="57"/>
    </row>
    <row r="655">
      <c r="A655" s="57"/>
    </row>
    <row r="656">
      <c r="A656" s="57"/>
    </row>
    <row r="657">
      <c r="A657" s="57"/>
    </row>
    <row r="658">
      <c r="A658" s="57"/>
    </row>
    <row r="659">
      <c r="A659" s="57"/>
    </row>
    <row r="660">
      <c r="A660" s="57"/>
    </row>
    <row r="661">
      <c r="A661" s="57"/>
    </row>
    <row r="662">
      <c r="A662" s="57"/>
    </row>
    <row r="663">
      <c r="A663" s="57"/>
    </row>
    <row r="664">
      <c r="A664" s="57"/>
    </row>
    <row r="665">
      <c r="A665" s="57"/>
    </row>
    <row r="666">
      <c r="A666" s="57"/>
    </row>
    <row r="667">
      <c r="A667" s="57"/>
    </row>
    <row r="668">
      <c r="A668" s="57"/>
    </row>
    <row r="669">
      <c r="A669" s="57"/>
    </row>
    <row r="670">
      <c r="A670" s="57"/>
    </row>
    <row r="671">
      <c r="A671" s="57"/>
    </row>
    <row r="672">
      <c r="A672" s="57"/>
    </row>
    <row r="673">
      <c r="A673" s="57"/>
    </row>
    <row r="674">
      <c r="A674" s="57"/>
    </row>
    <row r="675">
      <c r="A675" s="57"/>
    </row>
    <row r="676">
      <c r="A676" s="57"/>
    </row>
    <row r="677">
      <c r="A677" s="57"/>
    </row>
    <row r="678">
      <c r="A678" s="57"/>
    </row>
    <row r="679">
      <c r="A679" s="57"/>
    </row>
    <row r="680">
      <c r="A680" s="57"/>
    </row>
    <row r="681">
      <c r="A681" s="57"/>
    </row>
    <row r="682">
      <c r="A682" s="57"/>
    </row>
    <row r="683">
      <c r="A683" s="57"/>
    </row>
    <row r="684">
      <c r="A684" s="57"/>
    </row>
    <row r="685">
      <c r="A685" s="57"/>
    </row>
    <row r="686">
      <c r="A686" s="57"/>
    </row>
    <row r="687">
      <c r="A687" s="57"/>
    </row>
    <row r="688">
      <c r="A688" s="57"/>
    </row>
    <row r="689">
      <c r="A689" s="57"/>
    </row>
    <row r="690">
      <c r="A690" s="57"/>
    </row>
    <row r="691">
      <c r="A691" s="57"/>
    </row>
    <row r="692">
      <c r="A692" s="57"/>
    </row>
    <row r="693">
      <c r="A693" s="57"/>
    </row>
    <row r="694">
      <c r="A694" s="57"/>
    </row>
    <row r="695">
      <c r="A695" s="57"/>
    </row>
    <row r="696">
      <c r="A696" s="57"/>
    </row>
    <row r="697">
      <c r="A697" s="57"/>
    </row>
    <row r="698">
      <c r="A698" s="57"/>
    </row>
    <row r="699">
      <c r="A699" s="57"/>
    </row>
    <row r="700">
      <c r="A700" s="57"/>
    </row>
    <row r="701">
      <c r="A701" s="57"/>
    </row>
    <row r="702">
      <c r="A702" s="57"/>
    </row>
    <row r="703">
      <c r="A703" s="57"/>
    </row>
    <row r="704">
      <c r="A704" s="57"/>
    </row>
    <row r="705">
      <c r="A705" s="57"/>
    </row>
    <row r="706">
      <c r="A706" s="57"/>
    </row>
    <row r="707">
      <c r="A707" s="57"/>
    </row>
    <row r="708">
      <c r="A708" s="57"/>
    </row>
    <row r="709">
      <c r="A709" s="57"/>
    </row>
    <row r="710">
      <c r="A710" s="57"/>
    </row>
    <row r="711">
      <c r="A711" s="57"/>
    </row>
    <row r="712">
      <c r="A712" s="57"/>
    </row>
    <row r="713">
      <c r="A713" s="57"/>
    </row>
    <row r="714">
      <c r="A714" s="57"/>
    </row>
    <row r="715">
      <c r="A715" s="57"/>
    </row>
    <row r="716">
      <c r="A716" s="57"/>
    </row>
    <row r="717">
      <c r="A717" s="57"/>
    </row>
    <row r="718">
      <c r="A718" s="57"/>
    </row>
    <row r="719">
      <c r="A719" s="57"/>
    </row>
    <row r="720">
      <c r="A720" s="57"/>
    </row>
    <row r="721">
      <c r="A721" s="57"/>
    </row>
    <row r="722">
      <c r="A722" s="57"/>
    </row>
    <row r="723">
      <c r="A723" s="57"/>
    </row>
    <row r="724">
      <c r="A724" s="57"/>
    </row>
    <row r="725">
      <c r="A725" s="57"/>
    </row>
    <row r="726">
      <c r="A726" s="57"/>
    </row>
    <row r="727">
      <c r="A727" s="57"/>
    </row>
    <row r="728">
      <c r="A728" s="57"/>
    </row>
    <row r="729">
      <c r="A729" s="57"/>
    </row>
    <row r="730">
      <c r="A730" s="57"/>
    </row>
    <row r="731">
      <c r="A731" s="57"/>
    </row>
    <row r="732">
      <c r="A732" s="57"/>
    </row>
    <row r="733">
      <c r="A733" s="57"/>
    </row>
    <row r="734">
      <c r="A734" s="57"/>
    </row>
    <row r="735">
      <c r="A735" s="57"/>
    </row>
    <row r="736">
      <c r="A736" s="57"/>
    </row>
    <row r="737">
      <c r="A737" s="57"/>
    </row>
    <row r="738">
      <c r="A738" s="57"/>
    </row>
    <row r="739">
      <c r="A739" s="57"/>
    </row>
    <row r="740">
      <c r="A740" s="57"/>
    </row>
    <row r="741">
      <c r="A741" s="57"/>
    </row>
    <row r="742">
      <c r="A742" s="57"/>
    </row>
    <row r="743">
      <c r="A743" s="57"/>
    </row>
    <row r="744">
      <c r="A744" s="57"/>
    </row>
    <row r="745">
      <c r="A745" s="57"/>
    </row>
    <row r="746">
      <c r="A746" s="57"/>
    </row>
    <row r="747">
      <c r="A747" s="57"/>
    </row>
    <row r="748">
      <c r="A748" s="57"/>
    </row>
    <row r="749">
      <c r="A749" s="57"/>
    </row>
    <row r="750">
      <c r="A750" s="57"/>
    </row>
    <row r="751">
      <c r="A751" s="57"/>
    </row>
    <row r="752">
      <c r="A752" s="57"/>
    </row>
    <row r="753">
      <c r="A753" s="57"/>
    </row>
    <row r="754">
      <c r="A754" s="57"/>
    </row>
    <row r="755">
      <c r="A755" s="57"/>
    </row>
    <row r="756">
      <c r="A756" s="57"/>
    </row>
    <row r="757">
      <c r="A757" s="57"/>
    </row>
    <row r="758">
      <c r="A758" s="57"/>
    </row>
    <row r="759">
      <c r="A759" s="57"/>
    </row>
    <row r="760">
      <c r="A760" s="57"/>
    </row>
    <row r="761">
      <c r="A761" s="57"/>
    </row>
    <row r="762">
      <c r="A762" s="57"/>
    </row>
    <row r="763">
      <c r="A763" s="57"/>
    </row>
    <row r="764">
      <c r="A764" s="57"/>
    </row>
    <row r="765">
      <c r="A765" s="57"/>
    </row>
    <row r="766">
      <c r="A766" s="57"/>
    </row>
    <row r="767">
      <c r="A767" s="57"/>
    </row>
    <row r="768">
      <c r="A768" s="57"/>
    </row>
    <row r="769">
      <c r="A769" s="57"/>
    </row>
    <row r="770">
      <c r="A770" s="57"/>
    </row>
    <row r="771">
      <c r="A771" s="57"/>
    </row>
    <row r="772">
      <c r="A772" s="57"/>
    </row>
    <row r="773">
      <c r="A773" s="57"/>
    </row>
    <row r="774">
      <c r="A774" s="57"/>
    </row>
    <row r="775">
      <c r="A775" s="57"/>
    </row>
    <row r="776">
      <c r="A776" s="57"/>
    </row>
    <row r="777">
      <c r="A777" s="57"/>
    </row>
    <row r="778">
      <c r="A778" s="57"/>
    </row>
    <row r="779">
      <c r="A779" s="57"/>
    </row>
    <row r="780">
      <c r="A780" s="57"/>
    </row>
    <row r="781">
      <c r="A781" s="57"/>
    </row>
    <row r="782">
      <c r="A782" s="57"/>
    </row>
    <row r="783">
      <c r="A783" s="57"/>
    </row>
    <row r="784">
      <c r="A784" s="57"/>
    </row>
    <row r="785">
      <c r="A785" s="57"/>
    </row>
    <row r="786">
      <c r="A786" s="57"/>
    </row>
    <row r="787">
      <c r="A787" s="57"/>
    </row>
    <row r="788">
      <c r="A788" s="57"/>
    </row>
    <row r="789">
      <c r="A789" s="57"/>
    </row>
    <row r="790">
      <c r="A790" s="57"/>
    </row>
    <row r="791">
      <c r="A791" s="57"/>
    </row>
    <row r="792">
      <c r="A792" s="57"/>
    </row>
    <row r="793">
      <c r="A793" s="57"/>
    </row>
    <row r="794">
      <c r="A794" s="57"/>
    </row>
    <row r="795">
      <c r="A795" s="57"/>
    </row>
    <row r="796">
      <c r="A796" s="57"/>
    </row>
    <row r="797">
      <c r="A797" s="57"/>
    </row>
    <row r="798">
      <c r="A798" s="57"/>
    </row>
    <row r="799">
      <c r="A799" s="57"/>
    </row>
    <row r="800">
      <c r="A800" s="57"/>
    </row>
    <row r="801">
      <c r="A801" s="57"/>
    </row>
    <row r="802">
      <c r="A802" s="57"/>
    </row>
    <row r="803">
      <c r="A803" s="57"/>
    </row>
    <row r="804">
      <c r="A804" s="57"/>
    </row>
    <row r="805">
      <c r="A805" s="57"/>
    </row>
    <row r="806">
      <c r="A806" s="57"/>
    </row>
    <row r="807">
      <c r="A807" s="57"/>
    </row>
    <row r="808">
      <c r="A808" s="57"/>
    </row>
    <row r="809">
      <c r="A809" s="57"/>
    </row>
    <row r="810">
      <c r="A810" s="57"/>
    </row>
    <row r="811">
      <c r="A811" s="57"/>
    </row>
    <row r="812">
      <c r="A812" s="57"/>
    </row>
    <row r="813">
      <c r="A813" s="57"/>
    </row>
    <row r="814">
      <c r="A814" s="57"/>
    </row>
    <row r="815">
      <c r="A815" s="57"/>
    </row>
    <row r="816">
      <c r="A816" s="57"/>
    </row>
    <row r="817">
      <c r="A817" s="57"/>
    </row>
    <row r="818">
      <c r="A818" s="57"/>
    </row>
    <row r="819">
      <c r="A819" s="57"/>
    </row>
    <row r="820">
      <c r="A820" s="57"/>
    </row>
    <row r="821">
      <c r="A821" s="57"/>
    </row>
    <row r="822">
      <c r="A822" s="57"/>
    </row>
    <row r="823">
      <c r="A823" s="57"/>
    </row>
    <row r="824">
      <c r="A824" s="57"/>
    </row>
    <row r="825">
      <c r="A825" s="57"/>
    </row>
    <row r="826">
      <c r="A826" s="57"/>
    </row>
    <row r="827">
      <c r="A827" s="57"/>
    </row>
    <row r="828">
      <c r="A828" s="57"/>
    </row>
    <row r="829">
      <c r="A829" s="57"/>
    </row>
    <row r="830">
      <c r="A830" s="57"/>
    </row>
    <row r="831">
      <c r="A831" s="57"/>
    </row>
    <row r="832">
      <c r="A832" s="57"/>
    </row>
    <row r="833">
      <c r="A833" s="57"/>
    </row>
    <row r="834">
      <c r="A834" s="57"/>
    </row>
    <row r="835">
      <c r="A835" s="57"/>
    </row>
    <row r="836">
      <c r="A836" s="57"/>
    </row>
    <row r="837">
      <c r="A837" s="57"/>
    </row>
    <row r="838">
      <c r="A838" s="57"/>
    </row>
    <row r="839">
      <c r="A839" s="57"/>
    </row>
    <row r="840">
      <c r="A840" s="57"/>
    </row>
    <row r="841">
      <c r="A841" s="57"/>
    </row>
    <row r="842">
      <c r="A842" s="57"/>
    </row>
    <row r="843">
      <c r="A843" s="57"/>
    </row>
    <row r="844">
      <c r="A844" s="57"/>
    </row>
    <row r="845">
      <c r="A845" s="57"/>
    </row>
    <row r="846">
      <c r="A846" s="57"/>
    </row>
    <row r="847">
      <c r="A847" s="57"/>
    </row>
    <row r="848">
      <c r="A848" s="57"/>
    </row>
    <row r="849">
      <c r="A849" s="57"/>
    </row>
    <row r="850">
      <c r="A850" s="57"/>
    </row>
    <row r="851">
      <c r="A851" s="57"/>
    </row>
    <row r="852">
      <c r="A852" s="57"/>
    </row>
    <row r="853">
      <c r="A853" s="57"/>
    </row>
    <row r="854">
      <c r="A854" s="57"/>
    </row>
    <row r="855">
      <c r="A855" s="57"/>
    </row>
    <row r="856">
      <c r="A856" s="57"/>
    </row>
    <row r="857">
      <c r="A857" s="57"/>
    </row>
    <row r="858">
      <c r="A858" s="57"/>
    </row>
    <row r="859">
      <c r="A859" s="57"/>
    </row>
    <row r="860">
      <c r="A860" s="57"/>
    </row>
    <row r="861">
      <c r="A861" s="57"/>
    </row>
    <row r="862">
      <c r="A862" s="57"/>
    </row>
    <row r="863">
      <c r="A863" s="57"/>
    </row>
    <row r="864">
      <c r="A864" s="57"/>
    </row>
    <row r="865">
      <c r="A865" s="57"/>
    </row>
    <row r="866">
      <c r="A866" s="57"/>
    </row>
    <row r="867">
      <c r="A867" s="57"/>
    </row>
    <row r="868">
      <c r="A868" s="57"/>
    </row>
    <row r="869">
      <c r="A869" s="57"/>
    </row>
    <row r="870">
      <c r="A870" s="57"/>
    </row>
    <row r="871">
      <c r="A871" s="57"/>
    </row>
    <row r="872">
      <c r="A872" s="57"/>
    </row>
    <row r="873">
      <c r="A873" s="57"/>
    </row>
    <row r="874">
      <c r="A874" s="57"/>
    </row>
    <row r="875">
      <c r="A875" s="57"/>
    </row>
    <row r="876">
      <c r="A876" s="57"/>
    </row>
    <row r="877">
      <c r="A877" s="57"/>
    </row>
    <row r="878">
      <c r="A878" s="57"/>
    </row>
    <row r="879">
      <c r="A879" s="57"/>
    </row>
    <row r="880">
      <c r="A880" s="57"/>
    </row>
    <row r="881">
      <c r="A881" s="57"/>
    </row>
    <row r="882">
      <c r="A882" s="57"/>
    </row>
    <row r="883">
      <c r="A883" s="57"/>
    </row>
    <row r="884">
      <c r="A884" s="57"/>
    </row>
    <row r="885">
      <c r="A885" s="57"/>
    </row>
    <row r="886">
      <c r="A886" s="57"/>
    </row>
    <row r="887">
      <c r="A887" s="57"/>
    </row>
    <row r="888">
      <c r="A888" s="57"/>
    </row>
    <row r="889">
      <c r="A889" s="57"/>
    </row>
    <row r="890">
      <c r="A890" s="57"/>
    </row>
    <row r="891">
      <c r="A891" s="57"/>
    </row>
    <row r="892">
      <c r="A892" s="57"/>
    </row>
    <row r="893">
      <c r="A893" s="57"/>
    </row>
    <row r="894">
      <c r="A894" s="57"/>
    </row>
    <row r="895">
      <c r="A895" s="57"/>
    </row>
    <row r="896">
      <c r="A896" s="57"/>
    </row>
    <row r="897">
      <c r="A897" s="57"/>
    </row>
    <row r="898">
      <c r="A898" s="57"/>
    </row>
    <row r="899">
      <c r="A899" s="57"/>
    </row>
    <row r="900">
      <c r="A900" s="57"/>
    </row>
    <row r="901">
      <c r="A901" s="57"/>
    </row>
    <row r="902">
      <c r="A902" s="57"/>
    </row>
    <row r="903">
      <c r="A903" s="57"/>
    </row>
    <row r="904">
      <c r="A904" s="57"/>
    </row>
    <row r="905">
      <c r="A905" s="57"/>
    </row>
    <row r="906">
      <c r="A906" s="57"/>
    </row>
    <row r="907">
      <c r="A907" s="57"/>
    </row>
    <row r="908">
      <c r="A908" s="57"/>
    </row>
    <row r="909">
      <c r="A909" s="57"/>
    </row>
    <row r="910">
      <c r="A910" s="57"/>
    </row>
    <row r="911">
      <c r="A911" s="57"/>
    </row>
    <row r="912">
      <c r="A912" s="57"/>
    </row>
    <row r="913">
      <c r="A913" s="57"/>
    </row>
    <row r="914">
      <c r="A914" s="57"/>
    </row>
    <row r="915">
      <c r="A915" s="57"/>
    </row>
    <row r="916">
      <c r="A916" s="57"/>
    </row>
    <row r="917">
      <c r="A917" s="57"/>
    </row>
    <row r="918">
      <c r="A918" s="57"/>
    </row>
    <row r="919">
      <c r="A919" s="57"/>
    </row>
    <row r="920">
      <c r="A920" s="57"/>
    </row>
    <row r="921">
      <c r="A921" s="57"/>
    </row>
    <row r="922">
      <c r="A922" s="57"/>
    </row>
    <row r="923">
      <c r="A923" s="57"/>
    </row>
    <row r="924">
      <c r="A924" s="57"/>
    </row>
    <row r="925">
      <c r="A925" s="57"/>
    </row>
    <row r="926">
      <c r="A926" s="57"/>
    </row>
    <row r="927">
      <c r="A927" s="57"/>
    </row>
    <row r="928">
      <c r="A928" s="57"/>
    </row>
    <row r="929">
      <c r="A929" s="57"/>
    </row>
    <row r="930">
      <c r="A930" s="57"/>
    </row>
    <row r="931">
      <c r="A931" s="57"/>
    </row>
    <row r="932">
      <c r="A932" s="57"/>
    </row>
    <row r="933">
      <c r="A933" s="57"/>
    </row>
    <row r="934">
      <c r="A934" s="57"/>
    </row>
    <row r="935">
      <c r="A935" s="57"/>
    </row>
    <row r="936">
      <c r="A936" s="57"/>
    </row>
    <row r="937">
      <c r="A937" s="57"/>
    </row>
    <row r="938">
      <c r="A938" s="57"/>
    </row>
    <row r="939">
      <c r="A939" s="57"/>
    </row>
    <row r="940">
      <c r="A940" s="57"/>
    </row>
    <row r="941">
      <c r="A941" s="57"/>
    </row>
    <row r="942">
      <c r="A942" s="57"/>
    </row>
    <row r="943">
      <c r="A943" s="57"/>
    </row>
    <row r="944">
      <c r="A944" s="57"/>
    </row>
    <row r="945">
      <c r="A945" s="57"/>
    </row>
    <row r="946">
      <c r="A946" s="57"/>
    </row>
    <row r="947">
      <c r="A947" s="57"/>
    </row>
    <row r="948">
      <c r="A948" s="57"/>
    </row>
    <row r="949">
      <c r="A949" s="57"/>
    </row>
    <row r="950">
      <c r="A950" s="57"/>
    </row>
    <row r="951">
      <c r="A951" s="57"/>
    </row>
    <row r="952">
      <c r="A952" s="57"/>
    </row>
    <row r="953">
      <c r="A953" s="57"/>
    </row>
    <row r="954">
      <c r="A954" s="57"/>
    </row>
    <row r="955">
      <c r="A955" s="57"/>
    </row>
    <row r="956">
      <c r="A956" s="57"/>
    </row>
    <row r="957">
      <c r="A957" s="57"/>
    </row>
    <row r="958">
      <c r="A958" s="57"/>
    </row>
    <row r="959">
      <c r="A959" s="57"/>
    </row>
    <row r="960">
      <c r="A960" s="57"/>
    </row>
    <row r="961">
      <c r="A961" s="57"/>
    </row>
    <row r="962">
      <c r="A962" s="57"/>
    </row>
    <row r="963">
      <c r="A963" s="57"/>
    </row>
    <row r="964">
      <c r="A964" s="57"/>
    </row>
    <row r="965">
      <c r="A965" s="57"/>
    </row>
    <row r="966">
      <c r="A966" s="57"/>
    </row>
    <row r="967">
      <c r="A967" s="57"/>
    </row>
    <row r="968">
      <c r="A968" s="57"/>
    </row>
    <row r="969">
      <c r="A969" s="57"/>
    </row>
    <row r="970">
      <c r="A970" s="57"/>
    </row>
    <row r="971">
      <c r="A971" s="57"/>
    </row>
    <row r="972">
      <c r="A972" s="57"/>
    </row>
    <row r="973">
      <c r="A973" s="57"/>
    </row>
    <row r="974">
      <c r="A974" s="57"/>
    </row>
    <row r="975">
      <c r="A975" s="57"/>
    </row>
    <row r="976">
      <c r="A976" s="57"/>
    </row>
    <row r="977">
      <c r="A977" s="57"/>
    </row>
    <row r="978">
      <c r="A978" s="57"/>
    </row>
    <row r="979">
      <c r="A979" s="57"/>
    </row>
    <row r="980">
      <c r="A980" s="57"/>
    </row>
    <row r="981">
      <c r="A981" s="57"/>
    </row>
    <row r="982">
      <c r="A982" s="57"/>
    </row>
    <row r="983">
      <c r="A983" s="57"/>
    </row>
    <row r="984">
      <c r="A984" s="57"/>
    </row>
    <row r="985">
      <c r="A985" s="57"/>
    </row>
    <row r="986">
      <c r="A986" s="57"/>
    </row>
    <row r="987">
      <c r="A987" s="57"/>
    </row>
    <row r="988">
      <c r="A988" s="57"/>
    </row>
    <row r="989">
      <c r="A989" s="57"/>
    </row>
    <row r="990">
      <c r="A990" s="57"/>
    </row>
    <row r="991">
      <c r="A991" s="57"/>
    </row>
    <row r="992">
      <c r="A992" s="57"/>
    </row>
    <row r="993">
      <c r="A993" s="57"/>
    </row>
    <row r="994">
      <c r="A994" s="57"/>
    </row>
    <row r="995">
      <c r="A995" s="57"/>
    </row>
    <row r="996">
      <c r="A996" s="57"/>
    </row>
    <row r="997">
      <c r="A997" s="57"/>
    </row>
    <row r="998">
      <c r="A998" s="57"/>
    </row>
    <row r="999">
      <c r="A999" s="57"/>
    </row>
    <row r="1000">
      <c r="A1000" s="5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tr">
        <f t="array" ref="A1:HS227">copypaste!A1:HS227</f>
        <v/>
      </c>
      <c r="B1" s="19">
        <v>0.0</v>
      </c>
      <c r="C1" s="19">
        <v>1.0</v>
      </c>
      <c r="D1" s="19">
        <v>2.0</v>
      </c>
      <c r="E1" s="19">
        <v>3.0</v>
      </c>
      <c r="F1" s="19">
        <v>4.0</v>
      </c>
      <c r="G1" s="19">
        <v>5.0</v>
      </c>
      <c r="H1" s="19">
        <v>6.0</v>
      </c>
      <c r="I1" s="19">
        <v>7.0</v>
      </c>
      <c r="J1" s="19">
        <v>8.0</v>
      </c>
      <c r="K1" s="19">
        <v>9.0</v>
      </c>
      <c r="L1" s="19">
        <v>10.0</v>
      </c>
      <c r="M1" s="19">
        <v>11.0</v>
      </c>
      <c r="N1" s="19">
        <v>12.0</v>
      </c>
      <c r="O1" s="19">
        <v>13.0</v>
      </c>
      <c r="P1" s="19">
        <v>14.0</v>
      </c>
      <c r="Q1" s="19">
        <v>15.0</v>
      </c>
      <c r="R1" s="19">
        <v>16.0</v>
      </c>
      <c r="S1" s="19">
        <v>17.0</v>
      </c>
      <c r="T1" s="19">
        <v>18.0</v>
      </c>
      <c r="U1" s="19">
        <v>19.0</v>
      </c>
      <c r="V1" s="19">
        <v>20.0</v>
      </c>
      <c r="W1" s="19">
        <v>21.0</v>
      </c>
      <c r="X1" s="19">
        <v>22.0</v>
      </c>
      <c r="Y1" s="19">
        <v>23.0</v>
      </c>
      <c r="Z1" s="19">
        <v>24.0</v>
      </c>
      <c r="AA1" s="19">
        <v>25.0</v>
      </c>
      <c r="AB1" s="19">
        <v>26.0</v>
      </c>
      <c r="AC1" s="19">
        <v>27.0</v>
      </c>
      <c r="AD1" s="19">
        <v>28.0</v>
      </c>
      <c r="AE1" s="19">
        <v>29.0</v>
      </c>
      <c r="AF1" s="19">
        <v>30.0</v>
      </c>
      <c r="AG1" s="19">
        <v>31.0</v>
      </c>
      <c r="AH1" s="19">
        <v>32.0</v>
      </c>
      <c r="AI1" s="19">
        <v>33.0</v>
      </c>
      <c r="AJ1" s="19">
        <v>34.0</v>
      </c>
      <c r="AK1" s="19">
        <v>35.0</v>
      </c>
      <c r="AL1" s="19">
        <v>36.0</v>
      </c>
      <c r="AM1" s="19">
        <v>37.0</v>
      </c>
      <c r="AN1" s="19">
        <v>38.0</v>
      </c>
      <c r="AO1" s="19">
        <v>39.0</v>
      </c>
      <c r="AP1" s="19">
        <v>40.0</v>
      </c>
      <c r="AQ1" s="19">
        <v>41.0</v>
      </c>
      <c r="AR1" s="19">
        <v>42.0</v>
      </c>
      <c r="AS1" s="19">
        <v>43.0</v>
      </c>
      <c r="AT1" s="19">
        <v>44.0</v>
      </c>
      <c r="AU1" s="19">
        <v>45.0</v>
      </c>
      <c r="AV1" s="19">
        <v>46.0</v>
      </c>
      <c r="AW1" s="19">
        <v>47.0</v>
      </c>
      <c r="AX1" s="19">
        <v>48.0</v>
      </c>
      <c r="AY1" s="19">
        <v>49.0</v>
      </c>
      <c r="AZ1" s="19">
        <v>50.0</v>
      </c>
      <c r="BA1" s="19">
        <v>51.0</v>
      </c>
      <c r="BB1" s="19">
        <v>52.0</v>
      </c>
      <c r="BC1" s="19">
        <v>53.0</v>
      </c>
      <c r="BD1" s="19">
        <v>54.0</v>
      </c>
      <c r="BE1" s="19">
        <v>55.0</v>
      </c>
      <c r="BF1" s="19">
        <v>56.0</v>
      </c>
      <c r="BG1" s="19">
        <v>57.0</v>
      </c>
      <c r="BH1" s="19">
        <v>58.0</v>
      </c>
      <c r="BI1" s="19">
        <v>59.0</v>
      </c>
      <c r="BJ1" s="19">
        <v>60.0</v>
      </c>
      <c r="BK1" s="19">
        <v>61.0</v>
      </c>
      <c r="BL1" s="19">
        <v>62.0</v>
      </c>
      <c r="BM1" s="19">
        <v>63.0</v>
      </c>
      <c r="BN1" s="19">
        <v>64.0</v>
      </c>
      <c r="BO1" s="19">
        <v>65.0</v>
      </c>
      <c r="BP1" s="19">
        <v>66.0</v>
      </c>
      <c r="BQ1" s="19">
        <v>67.0</v>
      </c>
      <c r="BR1" s="19">
        <v>68.0</v>
      </c>
      <c r="BS1" s="19">
        <v>69.0</v>
      </c>
      <c r="BT1" s="19">
        <v>70.0</v>
      </c>
      <c r="BU1" s="19">
        <v>71.0</v>
      </c>
      <c r="BV1" s="19">
        <v>72.0</v>
      </c>
      <c r="BW1" s="19">
        <v>73.0</v>
      </c>
      <c r="BX1" s="19">
        <v>74.0</v>
      </c>
      <c r="BY1" s="19">
        <v>75.0</v>
      </c>
      <c r="BZ1" s="19">
        <v>76.0</v>
      </c>
      <c r="CA1" s="19">
        <v>77.0</v>
      </c>
      <c r="CB1" s="19">
        <v>78.0</v>
      </c>
      <c r="CC1" s="19">
        <v>79.0</v>
      </c>
      <c r="CD1" s="19">
        <v>80.0</v>
      </c>
      <c r="CE1" s="19">
        <v>81.0</v>
      </c>
      <c r="CF1" s="19">
        <v>82.0</v>
      </c>
      <c r="CG1" s="19">
        <v>83.0</v>
      </c>
      <c r="CH1" s="19">
        <v>84.0</v>
      </c>
      <c r="CI1" s="19">
        <v>85.0</v>
      </c>
      <c r="CJ1" s="19">
        <v>86.0</v>
      </c>
      <c r="CK1" s="19">
        <v>87.0</v>
      </c>
      <c r="CL1" s="19">
        <v>88.0</v>
      </c>
      <c r="CM1" s="19">
        <v>89.0</v>
      </c>
      <c r="CN1" s="19">
        <v>90.0</v>
      </c>
      <c r="CO1" s="19">
        <v>91.0</v>
      </c>
      <c r="CP1" s="19">
        <v>92.0</v>
      </c>
      <c r="CQ1" s="19">
        <v>93.0</v>
      </c>
      <c r="CR1" s="19">
        <v>94.0</v>
      </c>
      <c r="CS1" s="19">
        <v>95.0</v>
      </c>
      <c r="CT1" s="19">
        <v>96.0</v>
      </c>
      <c r="CU1" s="19">
        <v>97.0</v>
      </c>
      <c r="CV1" s="19">
        <v>98.0</v>
      </c>
      <c r="CW1" s="19">
        <v>99.0</v>
      </c>
      <c r="CX1" s="19">
        <v>100.0</v>
      </c>
      <c r="CY1" s="19">
        <v>101.0</v>
      </c>
      <c r="CZ1" s="19">
        <v>102.0</v>
      </c>
      <c r="DA1" s="19">
        <v>103.0</v>
      </c>
      <c r="DB1" s="19">
        <v>104.0</v>
      </c>
      <c r="DC1" s="19">
        <v>105.0</v>
      </c>
      <c r="DD1" s="19">
        <v>106.0</v>
      </c>
      <c r="DE1" s="19">
        <v>107.0</v>
      </c>
      <c r="DF1" s="19">
        <v>108.0</v>
      </c>
      <c r="DG1" s="19">
        <v>109.0</v>
      </c>
      <c r="DH1" s="19">
        <v>110.0</v>
      </c>
      <c r="DI1" s="19">
        <v>111.0</v>
      </c>
      <c r="DJ1" s="19">
        <v>112.0</v>
      </c>
      <c r="DK1" s="19">
        <v>113.0</v>
      </c>
      <c r="DL1" s="19">
        <v>114.0</v>
      </c>
      <c r="DM1" s="19">
        <v>115.0</v>
      </c>
      <c r="DN1" s="19">
        <v>116.0</v>
      </c>
      <c r="DO1" s="19">
        <v>117.0</v>
      </c>
      <c r="DP1" s="19">
        <v>118.0</v>
      </c>
      <c r="DQ1" s="19">
        <v>119.0</v>
      </c>
      <c r="DR1" s="19">
        <v>120.0</v>
      </c>
      <c r="DS1" s="19">
        <v>121.0</v>
      </c>
      <c r="DT1" s="19">
        <v>122.0</v>
      </c>
      <c r="DU1" s="19">
        <v>123.0</v>
      </c>
      <c r="DV1" s="19">
        <v>124.0</v>
      </c>
      <c r="DW1" s="19">
        <v>125.0</v>
      </c>
      <c r="DX1" s="19">
        <v>126.0</v>
      </c>
      <c r="DY1" s="19">
        <v>127.0</v>
      </c>
      <c r="DZ1" s="19">
        <v>128.0</v>
      </c>
      <c r="EA1" s="19">
        <v>129.0</v>
      </c>
      <c r="EB1" s="19">
        <v>130.0</v>
      </c>
      <c r="EC1" s="19">
        <v>131.0</v>
      </c>
      <c r="ED1" s="19">
        <v>132.0</v>
      </c>
      <c r="EE1" s="19">
        <v>133.0</v>
      </c>
      <c r="EF1" s="19">
        <v>134.0</v>
      </c>
      <c r="EG1" s="19">
        <v>135.0</v>
      </c>
      <c r="EH1" s="19">
        <v>136.0</v>
      </c>
      <c r="EI1" s="19">
        <v>137.0</v>
      </c>
      <c r="EJ1" s="19">
        <v>138.0</v>
      </c>
      <c r="EK1" s="19">
        <v>139.0</v>
      </c>
      <c r="EL1" s="19">
        <v>140.0</v>
      </c>
      <c r="EM1" s="19">
        <v>141.0</v>
      </c>
      <c r="EN1" s="19">
        <v>142.0</v>
      </c>
      <c r="EO1" s="19">
        <v>143.0</v>
      </c>
      <c r="EP1" s="19">
        <v>144.0</v>
      </c>
      <c r="EQ1" s="19">
        <v>145.0</v>
      </c>
      <c r="ER1" s="19">
        <v>146.0</v>
      </c>
      <c r="ES1" s="19">
        <v>147.0</v>
      </c>
      <c r="ET1" s="19">
        <v>148.0</v>
      </c>
      <c r="EU1" s="19">
        <v>149.0</v>
      </c>
      <c r="EV1" s="19">
        <v>150.0</v>
      </c>
      <c r="EW1" s="19">
        <v>151.0</v>
      </c>
      <c r="EX1" s="19">
        <v>152.0</v>
      </c>
      <c r="EY1" s="19">
        <v>153.0</v>
      </c>
      <c r="EZ1" s="19">
        <v>154.0</v>
      </c>
      <c r="FA1" s="19">
        <v>155.0</v>
      </c>
      <c r="FB1" s="19">
        <v>156.0</v>
      </c>
      <c r="FC1" s="19">
        <v>157.0</v>
      </c>
      <c r="FD1" s="19">
        <v>158.0</v>
      </c>
      <c r="FE1" s="19">
        <v>159.0</v>
      </c>
      <c r="FF1" s="19">
        <v>160.0</v>
      </c>
      <c r="FG1" s="19">
        <v>161.0</v>
      </c>
      <c r="FH1" s="19">
        <v>162.0</v>
      </c>
      <c r="FI1" s="19">
        <v>163.0</v>
      </c>
      <c r="FJ1" s="19">
        <v>164.0</v>
      </c>
      <c r="FK1" s="19">
        <v>165.0</v>
      </c>
      <c r="FL1" s="19">
        <v>166.0</v>
      </c>
      <c r="FM1" s="19">
        <v>167.0</v>
      </c>
      <c r="FN1" s="19">
        <v>168.0</v>
      </c>
      <c r="FO1" s="19">
        <v>169.0</v>
      </c>
      <c r="FP1" s="19">
        <v>170.0</v>
      </c>
      <c r="FQ1" s="19">
        <v>171.0</v>
      </c>
      <c r="FR1" s="19">
        <v>172.0</v>
      </c>
      <c r="FS1" s="19">
        <v>173.0</v>
      </c>
      <c r="FT1" s="19">
        <v>174.0</v>
      </c>
      <c r="FU1" s="19">
        <v>175.0</v>
      </c>
      <c r="FV1" s="19">
        <v>176.0</v>
      </c>
      <c r="FW1" s="19">
        <v>177.0</v>
      </c>
      <c r="FX1" s="19">
        <v>178.0</v>
      </c>
      <c r="FY1" s="19">
        <v>179.0</v>
      </c>
      <c r="FZ1" s="19">
        <v>180.0</v>
      </c>
      <c r="GA1" s="19">
        <v>181.0</v>
      </c>
      <c r="GB1" s="19">
        <v>182.0</v>
      </c>
      <c r="GC1" s="19">
        <v>183.0</v>
      </c>
      <c r="GD1" s="19">
        <v>184.0</v>
      </c>
      <c r="GE1" s="19">
        <v>185.0</v>
      </c>
      <c r="GF1" s="19">
        <v>186.0</v>
      </c>
      <c r="GG1" s="19">
        <v>187.0</v>
      </c>
      <c r="GH1" s="19">
        <v>188.0</v>
      </c>
      <c r="GI1" s="19">
        <v>189.0</v>
      </c>
      <c r="GJ1" s="19">
        <v>190.0</v>
      </c>
      <c r="GK1" s="19">
        <v>191.0</v>
      </c>
      <c r="GL1" s="19">
        <v>192.0</v>
      </c>
      <c r="GM1" s="19">
        <v>193.0</v>
      </c>
      <c r="GN1" s="19">
        <v>194.0</v>
      </c>
      <c r="GO1" s="19">
        <v>195.0</v>
      </c>
      <c r="GP1" s="19">
        <v>196.0</v>
      </c>
      <c r="GQ1" s="19">
        <v>197.0</v>
      </c>
      <c r="GR1" s="19">
        <v>198.0</v>
      </c>
      <c r="GS1" s="19">
        <v>199.0</v>
      </c>
      <c r="GT1" s="19">
        <v>200.0</v>
      </c>
      <c r="GU1" s="19">
        <v>201.0</v>
      </c>
      <c r="GV1" s="19">
        <v>202.0</v>
      </c>
      <c r="GW1" s="19">
        <v>203.0</v>
      </c>
      <c r="GX1" s="19">
        <v>204.0</v>
      </c>
      <c r="GY1" s="19">
        <v>205.0</v>
      </c>
      <c r="GZ1" s="19">
        <v>206.0</v>
      </c>
      <c r="HA1" s="19">
        <v>207.0</v>
      </c>
      <c r="HB1" s="19">
        <v>208.0</v>
      </c>
      <c r="HC1" s="19">
        <v>209.0</v>
      </c>
      <c r="HD1" s="19">
        <v>210.0</v>
      </c>
      <c r="HE1" s="19">
        <v>211.0</v>
      </c>
      <c r="HF1" s="19">
        <v>212.0</v>
      </c>
      <c r="HG1" s="19">
        <v>213.0</v>
      </c>
      <c r="HH1" s="19">
        <v>214.0</v>
      </c>
      <c r="HI1" s="19">
        <v>215.0</v>
      </c>
      <c r="HJ1" s="19">
        <v>216.0</v>
      </c>
      <c r="HK1" s="19">
        <v>217.0</v>
      </c>
      <c r="HL1" s="19">
        <v>218.0</v>
      </c>
      <c r="HM1" s="19">
        <v>219.0</v>
      </c>
      <c r="HN1" s="19">
        <v>220.0</v>
      </c>
      <c r="HO1" s="19">
        <v>221.0</v>
      </c>
      <c r="HP1" s="19">
        <v>222.0</v>
      </c>
      <c r="HQ1" s="19">
        <v>223.0</v>
      </c>
      <c r="HR1" s="19">
        <v>224.0</v>
      </c>
      <c r="HS1" s="19">
        <v>225.0</v>
      </c>
    </row>
    <row r="2">
      <c r="A2" s="19">
        <v>0.0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>
        <v>1.0</v>
      </c>
      <c r="X2" s="19">
        <v>1.0</v>
      </c>
      <c r="Y2" s="19"/>
      <c r="Z2" s="19"/>
      <c r="AA2" s="19">
        <v>1.0</v>
      </c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>
        <v>1.0</v>
      </c>
      <c r="HL2" s="19"/>
      <c r="HM2" s="19"/>
      <c r="HN2" s="19"/>
      <c r="HO2" s="19"/>
      <c r="HP2" s="19"/>
      <c r="HQ2" s="19"/>
      <c r="HR2" s="19"/>
      <c r="HS2" s="19"/>
    </row>
    <row r="3">
      <c r="A3" s="19">
        <v>1.0</v>
      </c>
      <c r="B3" s="19"/>
      <c r="C3" s="19"/>
      <c r="D3" s="19"/>
      <c r="E3" s="19"/>
      <c r="F3" s="19"/>
      <c r="G3" s="19"/>
      <c r="H3" s="19"/>
      <c r="I3" s="19"/>
      <c r="J3" s="19">
        <v>1.0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>
        <v>1.0</v>
      </c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>
        <v>1.0</v>
      </c>
      <c r="BL3" s="19"/>
      <c r="BM3" s="19"/>
      <c r="BN3" s="19"/>
      <c r="BO3" s="19"/>
      <c r="BP3" s="19">
        <v>1.0</v>
      </c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</row>
    <row r="4">
      <c r="A4" s="19">
        <v>2.0</v>
      </c>
      <c r="B4" s="19"/>
      <c r="C4" s="19"/>
      <c r="D4" s="19"/>
      <c r="E4" s="19"/>
      <c r="F4" s="19"/>
      <c r="G4" s="19"/>
      <c r="H4" s="19"/>
      <c r="I4" s="19"/>
      <c r="J4" s="19"/>
      <c r="K4" s="19">
        <v>1.0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>
        <v>1.0</v>
      </c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>
        <v>1.0</v>
      </c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</row>
    <row r="5">
      <c r="A5" s="19">
        <v>3.0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>
        <v>1.0</v>
      </c>
      <c r="W5" s="19">
        <v>1.0</v>
      </c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</row>
    <row r="6">
      <c r="A6" s="19">
        <v>4.0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>
        <v>1.0</v>
      </c>
      <c r="M6" s="19"/>
      <c r="N6" s="19"/>
      <c r="O6" s="19"/>
      <c r="P6" s="19"/>
      <c r="Q6" s="19"/>
      <c r="R6" s="19"/>
      <c r="S6" s="19"/>
      <c r="T6" s="19">
        <v>1.0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>
        <v>1.0</v>
      </c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</row>
    <row r="7">
      <c r="A7" s="19">
        <v>5.0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>
        <v>1.0</v>
      </c>
      <c r="Q7" s="19">
        <v>1.0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>
        <v>1.0</v>
      </c>
      <c r="EP7" s="19"/>
      <c r="EQ7" s="19"/>
      <c r="ER7" s="19">
        <v>1.0</v>
      </c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>
        <v>1.0</v>
      </c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</row>
    <row r="8">
      <c r="A8" s="19">
        <v>6.0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>
        <v>1.0</v>
      </c>
      <c r="V8" s="19"/>
      <c r="W8" s="19"/>
      <c r="X8" s="19"/>
      <c r="Y8" s="19"/>
      <c r="Z8" s="19">
        <v>1.0</v>
      </c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>
        <v>1.0</v>
      </c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</row>
    <row r="9">
      <c r="A9" s="19">
        <v>7.0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>
        <v>1.0</v>
      </c>
      <c r="O9" s="19">
        <v>1.0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>
        <v>1.0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</row>
    <row r="10">
      <c r="A10" s="19">
        <v>8.0</v>
      </c>
      <c r="B10" s="19"/>
      <c r="C10" s="19">
        <v>1.0</v>
      </c>
      <c r="D10" s="19"/>
      <c r="E10" s="19"/>
      <c r="F10" s="19"/>
      <c r="G10" s="19"/>
      <c r="H10" s="19"/>
      <c r="I10" s="19"/>
      <c r="J10" s="19"/>
      <c r="K10" s="19">
        <v>1.0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</row>
    <row r="11">
      <c r="A11" s="19">
        <v>9.0</v>
      </c>
      <c r="B11" s="19"/>
      <c r="C11" s="19"/>
      <c r="D11" s="19">
        <v>1.0</v>
      </c>
      <c r="E11" s="19"/>
      <c r="F11" s="19"/>
      <c r="G11" s="19"/>
      <c r="H11" s="19"/>
      <c r="I11" s="19"/>
      <c r="J11" s="19">
        <v>1.0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</row>
    <row r="12">
      <c r="A12" s="19">
        <v>10.0</v>
      </c>
      <c r="B12" s="19"/>
      <c r="C12" s="19"/>
      <c r="D12" s="19"/>
      <c r="E12" s="19"/>
      <c r="F12" s="19">
        <v>1.0</v>
      </c>
      <c r="G12" s="19"/>
      <c r="H12" s="19"/>
      <c r="I12" s="19"/>
      <c r="J12" s="19"/>
      <c r="K12" s="19"/>
      <c r="L12" s="19"/>
      <c r="M12" s="19">
        <v>1.0</v>
      </c>
      <c r="N12" s="19"/>
      <c r="O12" s="19"/>
      <c r="P12" s="19"/>
      <c r="Q12" s="19"/>
      <c r="R12" s="19"/>
      <c r="S12" s="19"/>
      <c r="T12" s="19">
        <v>1.0</v>
      </c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</row>
    <row r="13">
      <c r="A13" s="19">
        <v>11.0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>
        <v>1.0</v>
      </c>
      <c r="M13" s="19"/>
      <c r="N13" s="19">
        <v>1.0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</row>
    <row r="14">
      <c r="A14" s="19">
        <v>12.0</v>
      </c>
      <c r="B14" s="19"/>
      <c r="C14" s="19"/>
      <c r="D14" s="19"/>
      <c r="E14" s="19"/>
      <c r="F14" s="19"/>
      <c r="G14" s="19"/>
      <c r="H14" s="19"/>
      <c r="I14" s="19">
        <v>1.0</v>
      </c>
      <c r="J14" s="19"/>
      <c r="K14" s="19"/>
      <c r="L14" s="19"/>
      <c r="M14" s="19">
        <v>1.0</v>
      </c>
      <c r="N14" s="19"/>
      <c r="O14" s="19">
        <v>1.0</v>
      </c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>
        <v>1.0</v>
      </c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</row>
    <row r="15">
      <c r="A15" s="19">
        <v>13.0</v>
      </c>
      <c r="B15" s="19"/>
      <c r="C15" s="19"/>
      <c r="D15" s="19"/>
      <c r="E15" s="19"/>
      <c r="F15" s="19"/>
      <c r="G15" s="19"/>
      <c r="H15" s="19"/>
      <c r="I15" s="19">
        <v>1.0</v>
      </c>
      <c r="J15" s="19"/>
      <c r="K15" s="19"/>
      <c r="L15" s="19"/>
      <c r="M15" s="19"/>
      <c r="N15" s="19">
        <v>1.0</v>
      </c>
      <c r="O15" s="19"/>
      <c r="P15" s="19">
        <v>1.0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</row>
    <row r="16">
      <c r="A16" s="19">
        <v>14.0</v>
      </c>
      <c r="B16" s="19"/>
      <c r="C16" s="19"/>
      <c r="D16" s="19"/>
      <c r="E16" s="19"/>
      <c r="F16" s="19"/>
      <c r="G16" s="19">
        <v>1.0</v>
      </c>
      <c r="H16" s="19"/>
      <c r="I16" s="19"/>
      <c r="J16" s="19"/>
      <c r="K16" s="19"/>
      <c r="L16" s="19"/>
      <c r="M16" s="19"/>
      <c r="N16" s="19"/>
      <c r="O16" s="19">
        <v>1.0</v>
      </c>
      <c r="P16" s="19"/>
      <c r="Q16" s="19">
        <v>1.0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</row>
    <row r="17">
      <c r="A17" s="19">
        <v>15.0</v>
      </c>
      <c r="B17" s="19"/>
      <c r="C17" s="19"/>
      <c r="D17" s="19"/>
      <c r="E17" s="19"/>
      <c r="F17" s="19"/>
      <c r="G17" s="19">
        <v>1.0</v>
      </c>
      <c r="H17" s="19"/>
      <c r="I17" s="19"/>
      <c r="J17" s="19"/>
      <c r="K17" s="19"/>
      <c r="L17" s="19"/>
      <c r="M17" s="19"/>
      <c r="N17" s="19"/>
      <c r="O17" s="19"/>
      <c r="P17" s="19">
        <v>1.0</v>
      </c>
      <c r="Q17" s="19"/>
      <c r="R17" s="19">
        <v>1.0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>
        <v>1.0</v>
      </c>
      <c r="EP17" s="19"/>
      <c r="EQ17" s="19"/>
      <c r="ER17" s="19">
        <v>1.0</v>
      </c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</row>
    <row r="18">
      <c r="A18" s="19">
        <v>16.0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>
        <v>1.0</v>
      </c>
      <c r="R18" s="19"/>
      <c r="S18" s="19">
        <v>1.0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>
        <v>1.0</v>
      </c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</row>
    <row r="19">
      <c r="A19" s="19">
        <v>17.0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>
        <v>1.0</v>
      </c>
      <c r="S19" s="19"/>
      <c r="T19" s="19">
        <v>1.0</v>
      </c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</row>
    <row r="20">
      <c r="A20" s="19">
        <v>18.0</v>
      </c>
      <c r="B20" s="19"/>
      <c r="C20" s="19"/>
      <c r="D20" s="19"/>
      <c r="E20" s="19"/>
      <c r="F20" s="19">
        <v>1.0</v>
      </c>
      <c r="G20" s="19"/>
      <c r="H20" s="19"/>
      <c r="I20" s="19"/>
      <c r="J20" s="19"/>
      <c r="K20" s="19"/>
      <c r="L20" s="19">
        <v>1.0</v>
      </c>
      <c r="M20" s="19"/>
      <c r="N20" s="19"/>
      <c r="O20" s="19"/>
      <c r="P20" s="19"/>
      <c r="Q20" s="19"/>
      <c r="R20" s="19"/>
      <c r="S20" s="19">
        <v>1.0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>
        <v>1.0</v>
      </c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</row>
    <row r="21">
      <c r="A21" s="19">
        <v>19.0</v>
      </c>
      <c r="B21" s="19"/>
      <c r="C21" s="19"/>
      <c r="D21" s="19"/>
      <c r="E21" s="19"/>
      <c r="F21" s="19"/>
      <c r="G21" s="19"/>
      <c r="H21" s="19">
        <v>1.0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>
        <v>1.0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</row>
    <row r="22">
      <c r="A22" s="19">
        <v>20.0</v>
      </c>
      <c r="B22" s="19"/>
      <c r="C22" s="19"/>
      <c r="D22" s="19"/>
      <c r="E22" s="19">
        <v>1.0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>
        <v>1.0</v>
      </c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</row>
    <row r="23">
      <c r="A23" s="19">
        <v>21.0</v>
      </c>
      <c r="B23" s="19">
        <v>1.0</v>
      </c>
      <c r="C23" s="19"/>
      <c r="D23" s="19"/>
      <c r="E23" s="19">
        <v>1.0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>
        <v>1.0</v>
      </c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</row>
    <row r="24">
      <c r="A24" s="19">
        <v>22.0</v>
      </c>
      <c r="B24" s="19">
        <v>1.0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>
        <v>1.0</v>
      </c>
      <c r="X24" s="19"/>
      <c r="Y24" s="19">
        <v>1.0</v>
      </c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</row>
    <row r="25">
      <c r="A25" s="19">
        <v>23.0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>
        <v>1.0</v>
      </c>
      <c r="Y25" s="19"/>
      <c r="Z25" s="19">
        <v>1.0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</row>
    <row r="26">
      <c r="A26" s="19">
        <v>24.0</v>
      </c>
      <c r="B26" s="19"/>
      <c r="C26" s="19"/>
      <c r="D26" s="19"/>
      <c r="E26" s="19"/>
      <c r="F26" s="19"/>
      <c r="G26" s="19"/>
      <c r="H26" s="19">
        <v>1.0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>
        <v>1.0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</row>
    <row r="27">
      <c r="A27" s="19">
        <v>25.0</v>
      </c>
      <c r="B27" s="19">
        <v>1.0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>
        <v>1.0</v>
      </c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>
        <v>1.0</v>
      </c>
      <c r="HL27" s="19"/>
      <c r="HM27" s="19"/>
      <c r="HN27" s="19"/>
      <c r="HO27" s="19"/>
      <c r="HP27" s="19"/>
      <c r="HQ27" s="19"/>
      <c r="HR27" s="19"/>
      <c r="HS27" s="19"/>
    </row>
    <row r="28">
      <c r="A28" s="19">
        <v>26.0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>
        <v>1.0</v>
      </c>
      <c r="AB28" s="19"/>
      <c r="AC28" s="19">
        <v>1.0</v>
      </c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>
        <v>1.0</v>
      </c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</row>
    <row r="29">
      <c r="A29" s="19">
        <v>27.0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>
        <v>1.0</v>
      </c>
      <c r="AC29" s="19"/>
      <c r="AD29" s="19">
        <v>1.0</v>
      </c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>
        <v>1.0</v>
      </c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</row>
    <row r="30">
      <c r="A30" s="19">
        <v>28.0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>
        <v>1.0</v>
      </c>
      <c r="AD30" s="19"/>
      <c r="AE30" s="19">
        <v>1.0</v>
      </c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</row>
    <row r="31">
      <c r="A31" s="19">
        <v>29.0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>
        <v>1.0</v>
      </c>
      <c r="AE31" s="19"/>
      <c r="AF31" s="19">
        <v>1.0</v>
      </c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</row>
    <row r="32">
      <c r="A32" s="19">
        <v>30.0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>
        <v>1.0</v>
      </c>
      <c r="AF32" s="19"/>
      <c r="AG32" s="19">
        <v>1.0</v>
      </c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</row>
    <row r="33">
      <c r="A33" s="19">
        <v>31.0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>
        <v>1.0</v>
      </c>
      <c r="AG33" s="19"/>
      <c r="AH33" s="19">
        <v>1.0</v>
      </c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>
        <v>1.0</v>
      </c>
      <c r="BQ33" s="19">
        <v>1.0</v>
      </c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</row>
    <row r="34">
      <c r="A34" s="19">
        <v>32.0</v>
      </c>
      <c r="B34" s="19"/>
      <c r="C34" s="19">
        <v>1.0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>
        <v>1.0</v>
      </c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>
        <v>1.0</v>
      </c>
      <c r="BL34" s="19"/>
      <c r="BM34" s="19"/>
      <c r="BN34" s="19"/>
      <c r="BO34" s="19"/>
      <c r="BP34" s="19">
        <v>1.0</v>
      </c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</row>
    <row r="35">
      <c r="A35" s="19">
        <v>33.0</v>
      </c>
      <c r="B35" s="19"/>
      <c r="C35" s="19"/>
      <c r="D35" s="19">
        <v>1.0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>
        <v>1.0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>
        <v>1.0</v>
      </c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</row>
    <row r="36">
      <c r="A36" s="19">
        <v>34.0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>
        <v>1.0</v>
      </c>
      <c r="AL36" s="19"/>
      <c r="AM36" s="19"/>
      <c r="AN36" s="19"/>
      <c r="AO36" s="19"/>
      <c r="AP36" s="19"/>
      <c r="AQ36" s="19"/>
      <c r="AR36" s="19"/>
      <c r="AS36" s="19">
        <v>1.0</v>
      </c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</row>
    <row r="37">
      <c r="A37" s="19">
        <v>35.0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>
        <v>1.0</v>
      </c>
      <c r="AK37" s="19"/>
      <c r="AL37" s="19"/>
      <c r="AM37" s="19"/>
      <c r="AN37" s="19"/>
      <c r="AO37" s="19"/>
      <c r="AP37" s="19"/>
      <c r="AQ37" s="19"/>
      <c r="AR37" s="19">
        <v>1.0</v>
      </c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>
        <v>1.0</v>
      </c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</row>
    <row r="38">
      <c r="A38" s="19">
        <v>36.0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>
        <v>1.0</v>
      </c>
      <c r="AU38" s="19"/>
      <c r="AV38" s="19"/>
      <c r="AW38" s="19"/>
      <c r="AX38" s="19"/>
      <c r="AY38" s="19"/>
      <c r="AZ38" s="19">
        <v>1.0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</row>
    <row r="39">
      <c r="A39" s="19">
        <v>37.0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>
        <v>1.0</v>
      </c>
      <c r="AO39" s="19">
        <v>1.0</v>
      </c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</row>
    <row r="40">
      <c r="A40" s="19">
        <v>38.0</v>
      </c>
      <c r="B40" s="19"/>
      <c r="C40" s="19"/>
      <c r="D40" s="19"/>
      <c r="E40" s="19"/>
      <c r="F40" s="19"/>
      <c r="G40" s="19"/>
      <c r="H40" s="19"/>
      <c r="I40" s="19">
        <v>1.0</v>
      </c>
      <c r="J40" s="19"/>
      <c r="K40" s="19"/>
      <c r="L40" s="19"/>
      <c r="M40" s="19"/>
      <c r="N40" s="19">
        <v>1.0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>
        <v>1.0</v>
      </c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</row>
    <row r="41">
      <c r="A41" s="19">
        <v>39.0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>
        <v>1.0</v>
      </c>
      <c r="AN41" s="19"/>
      <c r="AO41" s="19"/>
      <c r="AP41" s="19">
        <v>1.0</v>
      </c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>
        <v>1.0</v>
      </c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</row>
    <row r="42">
      <c r="A42" s="19">
        <v>40.0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>
        <v>1.0</v>
      </c>
      <c r="AP42" s="19"/>
      <c r="AQ42" s="19">
        <v>1.0</v>
      </c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</row>
    <row r="43">
      <c r="A43" s="19">
        <v>41.0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>
        <v>1.0</v>
      </c>
      <c r="AQ43" s="19"/>
      <c r="AR43" s="19">
        <v>1.0</v>
      </c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</row>
    <row r="44">
      <c r="A44" s="19">
        <v>42.0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>
        <v>1.0</v>
      </c>
      <c r="AL44" s="19"/>
      <c r="AM44" s="19"/>
      <c r="AN44" s="19"/>
      <c r="AO44" s="19"/>
      <c r="AP44" s="19"/>
      <c r="AQ44" s="19">
        <v>1.0</v>
      </c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>
        <v>1.0</v>
      </c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</row>
    <row r="45">
      <c r="A45" s="19">
        <v>43.0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>
        <v>1.0</v>
      </c>
      <c r="AJ45" s="19">
        <v>1.0</v>
      </c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>
        <v>1.0</v>
      </c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</row>
    <row r="46">
      <c r="A46" s="19">
        <v>44.0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>
        <v>1.0</v>
      </c>
      <c r="AM46" s="19"/>
      <c r="AN46" s="19"/>
      <c r="AO46" s="19"/>
      <c r="AP46" s="19"/>
      <c r="AQ46" s="19"/>
      <c r="AR46" s="19"/>
      <c r="AS46" s="19"/>
      <c r="AT46" s="19"/>
      <c r="AU46" s="19">
        <v>1.0</v>
      </c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>
        <v>1.0</v>
      </c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</row>
    <row r="47">
      <c r="A47" s="19">
        <v>45.0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>
        <v>1.0</v>
      </c>
      <c r="AU47" s="19"/>
      <c r="AV47" s="19">
        <v>1.0</v>
      </c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>
        <v>1.0</v>
      </c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>
        <v>1.0</v>
      </c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</row>
    <row r="48">
      <c r="A48" s="19">
        <v>46.0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>
        <v>1.0</v>
      </c>
      <c r="AV48" s="19"/>
      <c r="AW48" s="19">
        <v>1.0</v>
      </c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>
        <v>1.0</v>
      </c>
      <c r="FH48" s="19"/>
      <c r="FI48" s="19"/>
      <c r="FJ48" s="19"/>
      <c r="FK48" s="19"/>
      <c r="FL48" s="19"/>
      <c r="FM48" s="19"/>
      <c r="FN48" s="19">
        <v>1.0</v>
      </c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</row>
    <row r="49">
      <c r="A49" s="19">
        <v>47.0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>
        <v>1.0</v>
      </c>
      <c r="AW49" s="19"/>
      <c r="AX49" s="19">
        <v>1.0</v>
      </c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>
        <v>1.0</v>
      </c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</row>
    <row r="50">
      <c r="A50" s="19">
        <v>48.0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>
        <v>1.0</v>
      </c>
      <c r="AX50" s="19"/>
      <c r="AY50" s="19">
        <v>1.0</v>
      </c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>
        <v>1.0</v>
      </c>
      <c r="FR50" s="19">
        <v>1.0</v>
      </c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</row>
    <row r="51">
      <c r="A51" s="19">
        <v>49.0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>
        <v>1.0</v>
      </c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>
        <v>1.0</v>
      </c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>
        <v>1.0</v>
      </c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</row>
    <row r="52">
      <c r="A52" s="19">
        <v>50.0</v>
      </c>
      <c r="B52" s="19"/>
      <c r="C52" s="19"/>
      <c r="D52" s="19"/>
      <c r="E52" s="19"/>
      <c r="F52" s="19"/>
      <c r="G52" s="19"/>
      <c r="H52" s="19">
        <v>1.0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>
        <v>1.0</v>
      </c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</row>
    <row r="53">
      <c r="A53" s="19">
        <v>51.0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>
        <v>1.0</v>
      </c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>
        <v>1.0</v>
      </c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>
        <v>1.0</v>
      </c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</row>
    <row r="54">
      <c r="A54" s="19">
        <v>52.0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>
        <v>1.0</v>
      </c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>
        <v>1.0</v>
      </c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</row>
    <row r="55">
      <c r="A55" s="19">
        <v>53.0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>
        <v>1.0</v>
      </c>
      <c r="BR55" s="19">
        <v>1.0</v>
      </c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>
        <v>1.0</v>
      </c>
      <c r="EC55" s="19">
        <v>1.0</v>
      </c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</row>
    <row r="56">
      <c r="A56" s="19">
        <v>54.0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>
        <v>1.0</v>
      </c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>
        <v>1.0</v>
      </c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</row>
    <row r="57">
      <c r="A57" s="19">
        <v>55.0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>
        <v>1.0</v>
      </c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>
        <v>1.0</v>
      </c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>
        <v>1.0</v>
      </c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</row>
    <row r="58">
      <c r="A58" s="19">
        <v>56.0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>
        <v>1.0</v>
      </c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>
        <v>1.0</v>
      </c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>
        <v>1.0</v>
      </c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</row>
    <row r="59">
      <c r="A59" s="19">
        <v>57.0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>
        <v>1.0</v>
      </c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>
        <v>1.0</v>
      </c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</row>
    <row r="60">
      <c r="A60" s="19">
        <v>58.0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>
        <v>1.0</v>
      </c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>
        <v>1.0</v>
      </c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</row>
    <row r="61">
      <c r="A61" s="19">
        <v>59.0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>
        <v>1.0</v>
      </c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>
        <v>1.0</v>
      </c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</row>
    <row r="62">
      <c r="A62" s="19">
        <v>60.0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>
        <v>1.0</v>
      </c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</row>
    <row r="63">
      <c r="A63" s="19">
        <v>61.0</v>
      </c>
      <c r="B63" s="19"/>
      <c r="C63" s="19">
        <v>1.0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>
        <v>1.0</v>
      </c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>
        <v>1.0</v>
      </c>
      <c r="BM63" s="19"/>
      <c r="BN63" s="19"/>
      <c r="BO63" s="19"/>
      <c r="BP63" s="19">
        <v>1.0</v>
      </c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</row>
    <row r="64">
      <c r="A64" s="19">
        <v>62.0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>
        <v>1.0</v>
      </c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</row>
    <row r="65">
      <c r="A65" s="19">
        <v>63.0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>
        <v>1.0</v>
      </c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>
        <v>1.0</v>
      </c>
      <c r="DK65" s="19"/>
      <c r="DL65" s="19"/>
      <c r="DM65" s="19">
        <v>1.0</v>
      </c>
      <c r="DN65" s="19"/>
      <c r="DO65" s="19"/>
      <c r="DP65" s="19"/>
      <c r="DQ65" s="19"/>
      <c r="DR65" s="19"/>
      <c r="DS65" s="19"/>
      <c r="DT65" s="19"/>
      <c r="DU65" s="19"/>
      <c r="DV65" s="19">
        <v>1.0</v>
      </c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</row>
    <row r="66">
      <c r="A66" s="19">
        <v>64.0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>
        <v>1.0</v>
      </c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>
        <v>1.0</v>
      </c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</row>
    <row r="67">
      <c r="A67" s="19">
        <v>65.0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>
        <v>1.0</v>
      </c>
      <c r="BT67" s="19"/>
      <c r="BU67" s="19"/>
      <c r="BV67" s="19"/>
      <c r="BW67" s="19"/>
      <c r="BX67" s="19">
        <v>1.0</v>
      </c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</row>
    <row r="68">
      <c r="A68" s="19">
        <v>66.0</v>
      </c>
      <c r="B68" s="19"/>
      <c r="C68" s="19">
        <v>1.0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>
        <v>1.0</v>
      </c>
      <c r="AH68" s="19">
        <v>1.0</v>
      </c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>
        <v>1.0</v>
      </c>
      <c r="BL68" s="19"/>
      <c r="BM68" s="19"/>
      <c r="BN68" s="19"/>
      <c r="BO68" s="19"/>
      <c r="BP68" s="19"/>
      <c r="BQ68" s="19">
        <v>1.0</v>
      </c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</row>
    <row r="69">
      <c r="A69" s="19">
        <v>67.0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>
        <v>1.0</v>
      </c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>
        <v>1.0</v>
      </c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>
        <v>1.0</v>
      </c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</row>
    <row r="70">
      <c r="A70" s="19">
        <v>68.0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>
        <v>1.0</v>
      </c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>
        <v>1.0</v>
      </c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>
        <v>1.0</v>
      </c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</row>
    <row r="71">
      <c r="A71" s="19">
        <v>69.0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>
        <v>1.0</v>
      </c>
      <c r="BP71" s="19"/>
      <c r="BQ71" s="19"/>
      <c r="BR71" s="19">
        <v>1.0</v>
      </c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>
        <v>1.0</v>
      </c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</row>
    <row r="72">
      <c r="A72" s="19">
        <v>70.0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>
        <v>1.0</v>
      </c>
      <c r="BI72" s="19"/>
      <c r="BJ72" s="19"/>
      <c r="BK72" s="19"/>
      <c r="BL72" s="19"/>
      <c r="BM72" s="19"/>
      <c r="BN72" s="19">
        <v>1.0</v>
      </c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>
        <v>1.0</v>
      </c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>
        <v>1.0</v>
      </c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</row>
    <row r="73">
      <c r="A73" s="19">
        <v>71.0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>
        <v>1.0</v>
      </c>
      <c r="BE73" s="19"/>
      <c r="BF73" s="19"/>
      <c r="BG73" s="19"/>
      <c r="BH73" s="19"/>
      <c r="BI73" s="19">
        <v>1.0</v>
      </c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</row>
    <row r="74">
      <c r="A74" s="19">
        <v>72.0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>
        <v>1.0</v>
      </c>
      <c r="BB74" s="19">
        <v>1.0</v>
      </c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</row>
    <row r="75">
      <c r="A75" s="19">
        <v>73.0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>
        <v>1.0</v>
      </c>
      <c r="BF75" s="19"/>
      <c r="BG75" s="19"/>
      <c r="BH75" s="19"/>
      <c r="BI75" s="19"/>
      <c r="BJ75" s="19"/>
      <c r="BK75" s="19"/>
      <c r="BL75" s="19"/>
      <c r="BM75" s="19">
        <v>1.0</v>
      </c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>
        <v>1.0</v>
      </c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</row>
    <row r="76">
      <c r="A76" s="19">
        <v>74.0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>
        <v>1.0</v>
      </c>
      <c r="BK76" s="19"/>
      <c r="BL76" s="19"/>
      <c r="BM76" s="19"/>
      <c r="BN76" s="19"/>
      <c r="BO76" s="19">
        <v>1.0</v>
      </c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>
        <v>1.0</v>
      </c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>
        <v>1.0</v>
      </c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</row>
    <row r="77">
      <c r="A77" s="19">
        <v>75.0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>
        <v>1.0</v>
      </c>
      <c r="BG77" s="19">
        <v>1.0</v>
      </c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>
        <v>1.0</v>
      </c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</row>
    <row r="78">
      <c r="A78" s="19">
        <v>76.0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>
        <v>1.0</v>
      </c>
      <c r="DE78" s="19"/>
      <c r="DF78" s="19"/>
      <c r="DG78" s="19">
        <v>1.0</v>
      </c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</row>
    <row r="79">
      <c r="A79" s="19">
        <v>77.0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>
        <v>1.0</v>
      </c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</row>
    <row r="80">
      <c r="A80" s="19">
        <v>78.0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>
        <v>1.0</v>
      </c>
      <c r="CB80" s="19"/>
      <c r="CC80" s="19">
        <v>1.0</v>
      </c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</row>
    <row r="81">
      <c r="A81" s="19">
        <v>79.0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>
        <v>1.0</v>
      </c>
      <c r="CC81" s="19"/>
      <c r="CD81" s="19">
        <v>1.0</v>
      </c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</row>
    <row r="82">
      <c r="A82" s="19">
        <v>80.0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>
        <v>1.0</v>
      </c>
      <c r="CD82" s="19"/>
      <c r="CE82" s="19">
        <v>1.0</v>
      </c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</row>
    <row r="83">
      <c r="A83" s="19">
        <v>81.0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>
        <v>1.0</v>
      </c>
      <c r="AL83" s="19"/>
      <c r="AM83" s="19"/>
      <c r="AN83" s="19"/>
      <c r="AO83" s="19"/>
      <c r="AP83" s="19"/>
      <c r="AQ83" s="19"/>
      <c r="AR83" s="19">
        <v>1.0</v>
      </c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>
        <v>1.0</v>
      </c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</row>
    <row r="84">
      <c r="A84" s="19">
        <v>82.0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>
        <v>1.0</v>
      </c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>
        <v>1.0</v>
      </c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/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/>
      <c r="HH84" s="19"/>
      <c r="HI84" s="19"/>
      <c r="HJ84" s="19"/>
      <c r="HK84" s="19"/>
      <c r="HL84" s="19"/>
      <c r="HM84" s="19"/>
      <c r="HN84" s="19"/>
      <c r="HO84" s="19"/>
      <c r="HP84" s="19"/>
      <c r="HQ84" s="19"/>
      <c r="HR84" s="19"/>
      <c r="HS84" s="19"/>
    </row>
    <row r="85">
      <c r="A85" s="19">
        <v>83.0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>
        <v>1.0</v>
      </c>
      <c r="CG85" s="19"/>
      <c r="CH85" s="19">
        <v>1.0</v>
      </c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  <c r="HH85" s="19"/>
      <c r="HI85" s="19"/>
      <c r="HJ85" s="19"/>
      <c r="HK85" s="19"/>
      <c r="HL85" s="19"/>
      <c r="HM85" s="19"/>
      <c r="HN85" s="19"/>
      <c r="HO85" s="19"/>
      <c r="HP85" s="19"/>
      <c r="HQ85" s="19"/>
      <c r="HR85" s="19"/>
      <c r="HS85" s="19"/>
    </row>
    <row r="86">
      <c r="A86" s="19">
        <v>84.0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>
        <v>1.0</v>
      </c>
      <c r="CH86" s="19"/>
      <c r="CI86" s="19">
        <v>1.0</v>
      </c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  <c r="FH86" s="19"/>
      <c r="FI86" s="19"/>
      <c r="FJ86" s="19"/>
      <c r="FK86" s="19"/>
      <c r="FL86" s="19"/>
      <c r="FM86" s="19"/>
      <c r="FN86" s="19"/>
      <c r="FO86" s="19"/>
      <c r="FP86" s="19"/>
      <c r="FQ86" s="19"/>
      <c r="FR86" s="19"/>
      <c r="FS86" s="19"/>
      <c r="FT86" s="19"/>
      <c r="FU86" s="19"/>
      <c r="FV86" s="19"/>
      <c r="FW86" s="19"/>
      <c r="FX86" s="19"/>
      <c r="FY86" s="19"/>
      <c r="FZ86" s="19"/>
      <c r="GA86" s="19"/>
      <c r="GB86" s="19"/>
      <c r="GC86" s="19"/>
      <c r="GD86" s="19"/>
      <c r="GE86" s="19"/>
      <c r="GF86" s="19"/>
      <c r="GG86" s="19"/>
      <c r="GH86" s="19"/>
      <c r="GI86" s="19"/>
      <c r="GJ86" s="19"/>
      <c r="GK86" s="19"/>
      <c r="GL86" s="19"/>
      <c r="GM86" s="19"/>
      <c r="GN86" s="19"/>
      <c r="GO86" s="19"/>
      <c r="GP86" s="19"/>
      <c r="GQ86" s="19"/>
      <c r="GR86" s="19"/>
      <c r="GS86" s="19"/>
      <c r="GT86" s="19"/>
      <c r="GU86" s="19"/>
      <c r="GV86" s="19"/>
      <c r="GW86" s="19"/>
      <c r="GX86" s="19"/>
      <c r="GY86" s="19"/>
      <c r="GZ86" s="19"/>
      <c r="HA86" s="19"/>
      <c r="HB86" s="19"/>
      <c r="HC86" s="19"/>
      <c r="HD86" s="19"/>
      <c r="HE86" s="19"/>
      <c r="HF86" s="19"/>
      <c r="HG86" s="19"/>
      <c r="HH86" s="19"/>
      <c r="HI86" s="19"/>
      <c r="HJ86" s="19"/>
      <c r="HK86" s="19"/>
      <c r="HL86" s="19"/>
      <c r="HM86" s="19"/>
      <c r="HN86" s="19"/>
      <c r="HO86" s="19"/>
      <c r="HP86" s="19"/>
      <c r="HQ86" s="19"/>
      <c r="HR86" s="19"/>
      <c r="HS86" s="19"/>
    </row>
    <row r="87">
      <c r="A87" s="19">
        <v>85.0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>
        <v>1.0</v>
      </c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/>
      <c r="HO87" s="19"/>
      <c r="HP87" s="19"/>
      <c r="HQ87" s="19"/>
      <c r="HR87" s="19"/>
      <c r="HS87" s="19"/>
    </row>
    <row r="88">
      <c r="A88" s="19">
        <v>86.0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>
        <v>1.0</v>
      </c>
      <c r="CL88" s="19"/>
      <c r="CM88" s="19"/>
      <c r="CN88" s="19"/>
      <c r="CO88" s="19"/>
      <c r="CP88" s="19">
        <v>1.0</v>
      </c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>
        <v>1.0</v>
      </c>
      <c r="HC88" s="19"/>
      <c r="HD88" s="19"/>
      <c r="HE88" s="19"/>
      <c r="HF88" s="19"/>
      <c r="HG88" s="19"/>
      <c r="HH88" s="19"/>
      <c r="HI88" s="19"/>
      <c r="HJ88" s="19"/>
      <c r="HK88" s="19"/>
      <c r="HL88" s="19"/>
      <c r="HM88" s="19"/>
      <c r="HN88" s="19"/>
      <c r="HO88" s="19"/>
      <c r="HP88" s="19"/>
      <c r="HQ88" s="19"/>
      <c r="HR88" s="19"/>
      <c r="HS88" s="19"/>
    </row>
    <row r="89">
      <c r="A89" s="19">
        <v>87.0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>
        <v>1.0</v>
      </c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>
        <v>1.0</v>
      </c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>
        <v>1.0</v>
      </c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A89" s="19"/>
      <c r="GB89" s="19"/>
      <c r="GC89" s="19"/>
      <c r="GD89" s="19"/>
      <c r="GE89" s="19"/>
      <c r="GF89" s="19"/>
      <c r="GG89" s="19"/>
      <c r="GH89" s="19"/>
      <c r="GI89" s="19"/>
      <c r="GJ89" s="19"/>
      <c r="GK89" s="19"/>
      <c r="GL89" s="19"/>
      <c r="GM89" s="19"/>
      <c r="GN89" s="19"/>
      <c r="GO89" s="19"/>
      <c r="GP89" s="19"/>
      <c r="GQ89" s="19"/>
      <c r="GR89" s="19"/>
      <c r="GS89" s="19"/>
      <c r="GT89" s="19"/>
      <c r="GU89" s="19"/>
      <c r="GV89" s="19"/>
      <c r="GW89" s="19"/>
      <c r="GX89" s="19"/>
      <c r="GY89" s="19"/>
      <c r="GZ89" s="19"/>
      <c r="HA89" s="19"/>
      <c r="HB89" s="19"/>
      <c r="HC89" s="19"/>
      <c r="HD89" s="19"/>
      <c r="HE89" s="19"/>
      <c r="HF89" s="19"/>
      <c r="HG89" s="19"/>
      <c r="HH89" s="19"/>
      <c r="HI89" s="19"/>
      <c r="HJ89" s="19"/>
      <c r="HK89" s="19"/>
      <c r="HL89" s="19"/>
      <c r="HM89" s="19"/>
      <c r="HN89" s="19"/>
      <c r="HO89" s="19"/>
      <c r="HP89" s="19"/>
      <c r="HQ89" s="19"/>
      <c r="HR89" s="19"/>
      <c r="HS89" s="19"/>
    </row>
    <row r="90">
      <c r="A90" s="19">
        <v>88.0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>
        <v>1.0</v>
      </c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>
        <v>1.0</v>
      </c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/>
      <c r="GZ90" s="19"/>
      <c r="HA90" s="19"/>
      <c r="HB90" s="19"/>
      <c r="HC90" s="19"/>
      <c r="HD90" s="19"/>
      <c r="HE90" s="19"/>
      <c r="HF90" s="19"/>
      <c r="HG90" s="19"/>
      <c r="HH90" s="19"/>
      <c r="HI90" s="19"/>
      <c r="HJ90" s="19"/>
      <c r="HK90" s="19"/>
      <c r="HL90" s="19"/>
      <c r="HM90" s="19"/>
      <c r="HN90" s="19"/>
      <c r="HO90" s="19"/>
      <c r="HP90" s="19"/>
      <c r="HQ90" s="19"/>
      <c r="HR90" s="19"/>
      <c r="HS90" s="19"/>
    </row>
    <row r="91">
      <c r="A91" s="19">
        <v>89.0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>
        <v>1.0</v>
      </c>
      <c r="CM91" s="19"/>
      <c r="CN91" s="19">
        <v>1.0</v>
      </c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>
        <v>1.0</v>
      </c>
      <c r="HH91" s="19"/>
      <c r="HI91" s="19"/>
      <c r="HJ91" s="19"/>
      <c r="HK91" s="19"/>
      <c r="HL91" s="19"/>
      <c r="HM91" s="19"/>
      <c r="HN91" s="19"/>
      <c r="HO91" s="19"/>
      <c r="HP91" s="19"/>
      <c r="HQ91" s="19"/>
      <c r="HR91" s="19"/>
      <c r="HS91" s="19"/>
    </row>
    <row r="92">
      <c r="A92" s="19">
        <v>90.0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>
        <v>1.0</v>
      </c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>
        <v>1.0</v>
      </c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  <c r="GC92" s="19"/>
      <c r="GD92" s="19"/>
      <c r="GE92" s="19"/>
      <c r="GF92" s="19"/>
      <c r="GG92" s="19"/>
      <c r="GH92" s="19"/>
      <c r="GI92" s="19"/>
      <c r="GJ92" s="19"/>
      <c r="GK92" s="19"/>
      <c r="GL92" s="19"/>
      <c r="GM92" s="19"/>
      <c r="GN92" s="19"/>
      <c r="GO92" s="19"/>
      <c r="GP92" s="19"/>
      <c r="GQ92" s="19"/>
      <c r="GR92" s="19"/>
      <c r="GS92" s="19"/>
      <c r="GT92" s="19"/>
      <c r="GU92" s="19"/>
      <c r="GV92" s="19"/>
      <c r="GW92" s="19"/>
      <c r="GX92" s="19"/>
      <c r="GY92" s="19"/>
      <c r="GZ92" s="19"/>
      <c r="HA92" s="19"/>
      <c r="HB92" s="19"/>
      <c r="HC92" s="19"/>
      <c r="HD92" s="19"/>
      <c r="HE92" s="19"/>
      <c r="HF92" s="19"/>
      <c r="HG92" s="19">
        <v>1.0</v>
      </c>
      <c r="HH92" s="19"/>
      <c r="HI92" s="19"/>
      <c r="HJ92" s="19"/>
      <c r="HK92" s="19"/>
      <c r="HL92" s="19"/>
      <c r="HM92" s="19"/>
      <c r="HN92" s="19"/>
      <c r="HO92" s="19"/>
      <c r="HP92" s="19"/>
      <c r="HQ92" s="19"/>
      <c r="HR92" s="19"/>
      <c r="HS92" s="19"/>
    </row>
    <row r="93">
      <c r="A93" s="19">
        <v>91.0</v>
      </c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>
        <v>1.0</v>
      </c>
      <c r="CQ93" s="19"/>
      <c r="CR93" s="19">
        <v>1.0</v>
      </c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</row>
    <row r="94">
      <c r="A94" s="19">
        <v>92.0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>
        <v>1.0</v>
      </c>
      <c r="CK94" s="19"/>
      <c r="CL94" s="19"/>
      <c r="CM94" s="19"/>
      <c r="CN94" s="19"/>
      <c r="CO94" s="19">
        <v>1.0</v>
      </c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</row>
    <row r="95">
      <c r="A95" s="19">
        <v>93.0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>
        <v>1.0</v>
      </c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>
        <v>1.0</v>
      </c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</row>
    <row r="96">
      <c r="A96" s="19">
        <v>94.0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>
        <v>1.0</v>
      </c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>
        <v>1.0</v>
      </c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</row>
    <row r="97">
      <c r="A97" s="19">
        <v>95.0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>
        <v>1.0</v>
      </c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>
        <v>1.0</v>
      </c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>
        <v>1.0</v>
      </c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</row>
    <row r="98">
      <c r="A98" s="19">
        <v>96.0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>
        <v>1.0</v>
      </c>
      <c r="CT98" s="19"/>
      <c r="CU98" s="19">
        <v>1.0</v>
      </c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>
        <v>1.0</v>
      </c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>
        <v>1.0</v>
      </c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</row>
    <row r="99">
      <c r="A99" s="19">
        <v>97.0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>
        <v>1.0</v>
      </c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>
        <v>1.0</v>
      </c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</row>
    <row r="100">
      <c r="A100" s="19">
        <v>98.0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>
        <v>1.0</v>
      </c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>
        <v>1.0</v>
      </c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</row>
    <row r="101">
      <c r="A101" s="19">
        <v>99.0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>
        <v>1.0</v>
      </c>
      <c r="CW101" s="19"/>
      <c r="CX101" s="19">
        <v>1.0</v>
      </c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</row>
    <row r="102">
      <c r="A102" s="19">
        <v>100.0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>
        <v>1.0</v>
      </c>
      <c r="CX102" s="19"/>
      <c r="CY102" s="19">
        <v>1.0</v>
      </c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  <c r="GC102" s="19"/>
      <c r="GD102" s="19"/>
      <c r="GE102" s="19"/>
      <c r="GF102" s="19"/>
      <c r="GG102" s="19"/>
      <c r="GH102" s="19"/>
      <c r="GI102" s="19"/>
      <c r="GJ102" s="19"/>
      <c r="GK102" s="19"/>
      <c r="GL102" s="19"/>
      <c r="GM102" s="19"/>
      <c r="GN102" s="19"/>
      <c r="GO102" s="19"/>
      <c r="GP102" s="19"/>
      <c r="GQ102" s="19"/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/>
      <c r="HH102" s="19"/>
      <c r="HI102" s="19"/>
      <c r="HJ102" s="19"/>
      <c r="HK102" s="19"/>
      <c r="HL102" s="19"/>
      <c r="HM102" s="19"/>
      <c r="HN102" s="19"/>
      <c r="HO102" s="19"/>
      <c r="HP102" s="19"/>
      <c r="HQ102" s="19"/>
      <c r="HR102" s="19"/>
      <c r="HS102" s="19"/>
    </row>
    <row r="103">
      <c r="A103" s="19">
        <v>101.0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>
        <v>1.0</v>
      </c>
      <c r="CY103" s="19"/>
      <c r="CZ103" s="19">
        <v>1.0</v>
      </c>
      <c r="DA103" s="19"/>
      <c r="DB103" s="19"/>
      <c r="DC103" s="19">
        <v>1.0</v>
      </c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  <c r="HH103" s="19"/>
      <c r="HI103" s="19"/>
      <c r="HJ103" s="19"/>
      <c r="HK103" s="19"/>
      <c r="HL103" s="19"/>
      <c r="HM103" s="19"/>
      <c r="HN103" s="19"/>
      <c r="HO103" s="19"/>
      <c r="HP103" s="19"/>
      <c r="HQ103" s="19"/>
      <c r="HR103" s="19"/>
      <c r="HS103" s="19"/>
    </row>
    <row r="104">
      <c r="A104" s="19">
        <v>102.0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>
        <v>1.0</v>
      </c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>
        <v>1.0</v>
      </c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  <c r="GC104" s="19"/>
      <c r="GD104" s="19"/>
      <c r="GE104" s="19"/>
      <c r="GF104" s="19"/>
      <c r="GG104" s="19"/>
      <c r="GH104" s="19"/>
      <c r="GI104" s="19"/>
      <c r="GJ104" s="19"/>
      <c r="GK104" s="19"/>
      <c r="GL104" s="19"/>
      <c r="GM104" s="19"/>
      <c r="GN104" s="19"/>
      <c r="GO104" s="19"/>
      <c r="GP104" s="19"/>
      <c r="GQ104" s="19"/>
      <c r="GR104" s="19"/>
      <c r="GS104" s="19"/>
      <c r="GT104" s="19"/>
      <c r="GU104" s="19"/>
      <c r="GV104" s="19"/>
      <c r="GW104" s="19"/>
      <c r="GX104" s="19"/>
      <c r="GY104" s="19"/>
      <c r="GZ104" s="19"/>
      <c r="HA104" s="19"/>
      <c r="HB104" s="19"/>
      <c r="HC104" s="19"/>
      <c r="HD104" s="19"/>
      <c r="HE104" s="19"/>
      <c r="HF104" s="19"/>
      <c r="HG104" s="19"/>
      <c r="HH104" s="19"/>
      <c r="HI104" s="19"/>
      <c r="HJ104" s="19"/>
      <c r="HK104" s="19"/>
      <c r="HL104" s="19"/>
      <c r="HM104" s="19"/>
      <c r="HN104" s="19"/>
      <c r="HO104" s="19"/>
      <c r="HP104" s="19"/>
      <c r="HQ104" s="19"/>
      <c r="HR104" s="19"/>
      <c r="HS104" s="19"/>
    </row>
    <row r="105">
      <c r="A105" s="19">
        <v>103.0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>
        <v>1.0</v>
      </c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19"/>
      <c r="GC105" s="19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/>
      <c r="GR105" s="19"/>
      <c r="GS105" s="19"/>
      <c r="GT105" s="19"/>
      <c r="GU105" s="19"/>
      <c r="GV105" s="19"/>
      <c r="GW105" s="19"/>
      <c r="GX105" s="19"/>
      <c r="GY105" s="19"/>
      <c r="GZ105" s="19"/>
      <c r="HA105" s="19"/>
      <c r="HB105" s="19"/>
      <c r="HC105" s="19"/>
      <c r="HD105" s="19"/>
      <c r="HE105" s="19"/>
      <c r="HF105" s="19"/>
      <c r="HG105" s="19"/>
      <c r="HH105" s="19"/>
      <c r="HI105" s="19"/>
      <c r="HJ105" s="19"/>
      <c r="HK105" s="19"/>
      <c r="HL105" s="19"/>
      <c r="HM105" s="19"/>
      <c r="HN105" s="19"/>
      <c r="HO105" s="19"/>
      <c r="HP105" s="19"/>
      <c r="HQ105" s="19"/>
      <c r="HR105" s="19"/>
      <c r="HS105" s="19"/>
    </row>
    <row r="106">
      <c r="A106" s="19">
        <v>104.0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>
        <v>1.0</v>
      </c>
      <c r="DB106" s="19"/>
      <c r="DC106" s="19">
        <v>1.0</v>
      </c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/>
      <c r="HI106" s="19"/>
      <c r="HJ106" s="19"/>
      <c r="HK106" s="19"/>
      <c r="HL106" s="19"/>
      <c r="HM106" s="19"/>
      <c r="HN106" s="19"/>
      <c r="HO106" s="19"/>
      <c r="HP106" s="19"/>
      <c r="HQ106" s="19"/>
      <c r="HR106" s="19"/>
      <c r="HS106" s="19"/>
    </row>
    <row r="107">
      <c r="A107" s="19">
        <v>105.0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>
        <v>1.0</v>
      </c>
      <c r="CZ107" s="19"/>
      <c r="DA107" s="19"/>
      <c r="DB107" s="19">
        <v>1.0</v>
      </c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  <c r="GQ107" s="19"/>
      <c r="GR107" s="19"/>
      <c r="GS107" s="19"/>
      <c r="GT107" s="19"/>
      <c r="GU107" s="19"/>
      <c r="GV107" s="19"/>
      <c r="GW107" s="19"/>
      <c r="GX107" s="19"/>
      <c r="GY107" s="19"/>
      <c r="GZ107" s="19"/>
      <c r="HA107" s="19"/>
      <c r="HB107" s="19"/>
      <c r="HC107" s="19"/>
      <c r="HD107" s="19"/>
      <c r="HE107" s="19"/>
      <c r="HF107" s="19"/>
      <c r="HG107" s="19"/>
      <c r="HH107" s="19"/>
      <c r="HI107" s="19"/>
      <c r="HJ107" s="19"/>
      <c r="HK107" s="19"/>
      <c r="HL107" s="19"/>
      <c r="HM107" s="19"/>
      <c r="HN107" s="19"/>
      <c r="HO107" s="19"/>
      <c r="HP107" s="19"/>
      <c r="HQ107" s="19"/>
      <c r="HR107" s="19"/>
      <c r="HS107" s="19"/>
    </row>
    <row r="108">
      <c r="A108" s="19">
        <v>106.0</v>
      </c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>
        <v>1.0</v>
      </c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>
        <v>1.0</v>
      </c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/>
      <c r="HI108" s="19"/>
      <c r="HJ108" s="19"/>
      <c r="HK108" s="19"/>
      <c r="HL108" s="19"/>
      <c r="HM108" s="19"/>
      <c r="HN108" s="19"/>
      <c r="HO108" s="19"/>
      <c r="HP108" s="19"/>
      <c r="HQ108" s="19"/>
      <c r="HR108" s="19"/>
      <c r="HS108" s="19"/>
    </row>
    <row r="109">
      <c r="A109" s="19">
        <v>107.0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>
        <v>1.0</v>
      </c>
      <c r="DE109" s="19"/>
      <c r="DF109" s="19">
        <v>1.0</v>
      </c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/>
      <c r="HI109" s="19"/>
      <c r="HJ109" s="19"/>
      <c r="HK109" s="19"/>
      <c r="HL109" s="19"/>
      <c r="HM109" s="19"/>
      <c r="HN109" s="19"/>
      <c r="HO109" s="19"/>
      <c r="HP109" s="19"/>
      <c r="HQ109" s="19"/>
      <c r="HR109" s="19"/>
      <c r="HS109" s="19"/>
    </row>
    <row r="110">
      <c r="A110" s="19">
        <v>108.0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>
        <v>1.0</v>
      </c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>
        <v>1.0</v>
      </c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/>
      <c r="EZ110" s="19"/>
      <c r="FA110" s="19"/>
      <c r="FB110" s="19"/>
      <c r="FC110" s="19"/>
      <c r="FD110" s="19"/>
      <c r="FE110" s="19"/>
      <c r="FF110" s="19"/>
      <c r="FG110" s="19"/>
      <c r="FH110" s="19"/>
      <c r="FI110" s="19"/>
      <c r="FJ110" s="19"/>
      <c r="FK110" s="19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W110" s="19"/>
      <c r="FX110" s="19"/>
      <c r="FY110" s="19"/>
      <c r="FZ110" s="19"/>
      <c r="GA110" s="19"/>
      <c r="GB110" s="19"/>
      <c r="GC110" s="19"/>
      <c r="GD110" s="19"/>
      <c r="GE110" s="19"/>
      <c r="GF110" s="19"/>
      <c r="GG110" s="19"/>
      <c r="GH110" s="19"/>
      <c r="GI110" s="19"/>
      <c r="GJ110" s="19"/>
      <c r="GK110" s="19"/>
      <c r="GL110" s="19"/>
      <c r="GM110" s="19"/>
      <c r="GN110" s="19"/>
      <c r="GO110" s="19"/>
      <c r="GP110" s="19"/>
      <c r="GQ110" s="19"/>
      <c r="GR110" s="19"/>
      <c r="GS110" s="19"/>
      <c r="GT110" s="19"/>
      <c r="GU110" s="19"/>
      <c r="GV110" s="19"/>
      <c r="GW110" s="19"/>
      <c r="GX110" s="19"/>
      <c r="GY110" s="19"/>
      <c r="GZ110" s="19"/>
      <c r="HA110" s="19"/>
      <c r="HB110" s="19"/>
      <c r="HC110" s="19"/>
      <c r="HD110" s="19"/>
      <c r="HE110" s="19"/>
      <c r="HF110" s="19"/>
      <c r="HG110" s="19"/>
      <c r="HH110" s="19"/>
      <c r="HI110" s="19"/>
      <c r="HJ110" s="19"/>
      <c r="HK110" s="19"/>
      <c r="HL110" s="19"/>
      <c r="HM110" s="19"/>
      <c r="HN110" s="19"/>
      <c r="HO110" s="19"/>
      <c r="HP110" s="19"/>
      <c r="HQ110" s="19"/>
      <c r="HR110" s="19"/>
      <c r="HS110" s="19"/>
    </row>
    <row r="111">
      <c r="A111" s="19">
        <v>109.0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>
        <v>1.0</v>
      </c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>
        <v>1.0</v>
      </c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/>
      <c r="EX111" s="19"/>
      <c r="EY111" s="19"/>
      <c r="EZ111" s="19"/>
      <c r="FA111" s="19"/>
      <c r="FB111" s="19"/>
      <c r="FC111" s="19"/>
      <c r="FD111" s="19"/>
      <c r="FE111" s="19"/>
      <c r="FF111" s="19"/>
      <c r="FG111" s="19"/>
      <c r="FH111" s="19"/>
      <c r="FI111" s="19"/>
      <c r="FJ111" s="19"/>
      <c r="FK111" s="19"/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/>
      <c r="FW111" s="19"/>
      <c r="FX111" s="19"/>
      <c r="FY111" s="19"/>
      <c r="FZ111" s="19"/>
      <c r="GA111" s="19"/>
      <c r="GB111" s="19"/>
      <c r="GC111" s="19"/>
      <c r="GD111" s="19"/>
      <c r="GE111" s="19"/>
      <c r="GF111" s="19"/>
      <c r="GG111" s="19"/>
      <c r="GH111" s="19"/>
      <c r="GI111" s="19"/>
      <c r="GJ111" s="19"/>
      <c r="GK111" s="19"/>
      <c r="GL111" s="19"/>
      <c r="GM111" s="19"/>
      <c r="GN111" s="19"/>
      <c r="GO111" s="19"/>
      <c r="GP111" s="19"/>
      <c r="GQ111" s="19"/>
      <c r="GR111" s="19"/>
      <c r="GS111" s="19"/>
      <c r="GT111" s="19"/>
      <c r="GU111" s="19"/>
      <c r="GV111" s="19"/>
      <c r="GW111" s="19"/>
      <c r="GX111" s="19"/>
      <c r="GY111" s="19"/>
      <c r="GZ111" s="19"/>
      <c r="HA111" s="19"/>
      <c r="HB111" s="19"/>
      <c r="HC111" s="19"/>
      <c r="HD111" s="19"/>
      <c r="HE111" s="19"/>
      <c r="HF111" s="19"/>
      <c r="HG111" s="19"/>
      <c r="HH111" s="19"/>
      <c r="HI111" s="19"/>
      <c r="HJ111" s="19"/>
      <c r="HK111" s="19"/>
      <c r="HL111" s="19"/>
      <c r="HM111" s="19"/>
      <c r="HN111" s="19"/>
      <c r="HO111" s="19"/>
      <c r="HP111" s="19"/>
      <c r="HQ111" s="19"/>
      <c r="HR111" s="19"/>
      <c r="HS111" s="19"/>
    </row>
    <row r="112">
      <c r="A112" s="19">
        <v>110.0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>
        <v>1.0</v>
      </c>
      <c r="DH112" s="19"/>
      <c r="DI112" s="19">
        <v>1.0</v>
      </c>
      <c r="DJ112" s="19"/>
      <c r="DK112" s="19"/>
      <c r="DL112" s="19"/>
      <c r="DM112" s="19"/>
      <c r="DN112" s="19"/>
      <c r="DO112" s="19"/>
      <c r="DP112" s="19"/>
      <c r="DQ112" s="19"/>
      <c r="DR112" s="19"/>
      <c r="DS112" s="19">
        <v>1.0</v>
      </c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  <c r="HH112" s="19"/>
      <c r="HI112" s="19"/>
      <c r="HJ112" s="19"/>
      <c r="HK112" s="19"/>
      <c r="HL112" s="19"/>
      <c r="HM112" s="19"/>
      <c r="HN112" s="19"/>
      <c r="HO112" s="19"/>
      <c r="HP112" s="19"/>
      <c r="HQ112" s="19"/>
      <c r="HR112" s="19"/>
      <c r="HS112" s="19"/>
    </row>
    <row r="113">
      <c r="A113" s="19">
        <v>111.0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>
        <v>1.0</v>
      </c>
      <c r="DI113" s="19"/>
      <c r="DJ113" s="19">
        <v>1.0</v>
      </c>
      <c r="DK113" s="19"/>
      <c r="DL113" s="19"/>
      <c r="DM113" s="19"/>
      <c r="DN113" s="19"/>
      <c r="DO113" s="19"/>
      <c r="DP113" s="19"/>
      <c r="DQ113" s="19"/>
      <c r="DR113" s="19"/>
      <c r="DS113" s="19">
        <v>1.0</v>
      </c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19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19"/>
      <c r="HP113" s="19"/>
      <c r="HQ113" s="19"/>
      <c r="HR113" s="19"/>
      <c r="HS113" s="19"/>
    </row>
    <row r="114">
      <c r="A114" s="19">
        <v>112.0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>
        <v>1.0</v>
      </c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>
        <v>1.0</v>
      </c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/>
      <c r="EZ114" s="19"/>
      <c r="FA114" s="19"/>
      <c r="FB114" s="19"/>
      <c r="FC114" s="19"/>
      <c r="FD114" s="19"/>
      <c r="FE114" s="19"/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19"/>
      <c r="FZ114" s="19"/>
      <c r="GA114" s="19"/>
      <c r="GB114" s="19"/>
      <c r="GC114" s="19"/>
      <c r="GD114" s="19"/>
      <c r="GE114" s="19"/>
      <c r="GF114" s="19"/>
      <c r="GG114" s="19"/>
      <c r="GH114" s="19"/>
      <c r="GI114" s="19"/>
      <c r="GJ114" s="19"/>
      <c r="GK114" s="19"/>
      <c r="GL114" s="19"/>
      <c r="GM114" s="19"/>
      <c r="GN114" s="19"/>
      <c r="GO114" s="19"/>
      <c r="GP114" s="19"/>
      <c r="GQ114" s="19"/>
      <c r="GR114" s="19"/>
      <c r="GS114" s="19"/>
      <c r="GT114" s="19"/>
      <c r="GU114" s="19"/>
      <c r="GV114" s="19"/>
      <c r="GW114" s="19"/>
      <c r="GX114" s="19"/>
      <c r="GY114" s="19"/>
      <c r="GZ114" s="19"/>
      <c r="HA114" s="19"/>
      <c r="HB114" s="19"/>
      <c r="HC114" s="19"/>
      <c r="HD114" s="19"/>
      <c r="HE114" s="19"/>
      <c r="HF114" s="19"/>
      <c r="HG114" s="19"/>
      <c r="HH114" s="19"/>
      <c r="HI114" s="19"/>
      <c r="HJ114" s="19"/>
      <c r="HK114" s="19"/>
      <c r="HL114" s="19"/>
      <c r="HM114" s="19"/>
      <c r="HN114" s="19"/>
      <c r="HO114" s="19"/>
      <c r="HP114" s="19"/>
      <c r="HQ114" s="19"/>
      <c r="HR114" s="19"/>
      <c r="HS114" s="19"/>
    </row>
    <row r="115">
      <c r="A115" s="19">
        <v>113.0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>
        <v>1.0</v>
      </c>
      <c r="DO115" s="19">
        <v>1.0</v>
      </c>
      <c r="DP115" s="19"/>
      <c r="DQ115" s="19"/>
      <c r="DR115" s="19"/>
      <c r="DS115" s="19"/>
      <c r="DT115" s="19"/>
      <c r="DU115" s="19"/>
      <c r="DV115" s="19"/>
      <c r="DW115" s="19"/>
      <c r="DX115" s="19">
        <v>1.0</v>
      </c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</row>
    <row r="116">
      <c r="A116" s="19">
        <v>114.0</v>
      </c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>
        <v>1.0</v>
      </c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</row>
    <row r="117">
      <c r="A117" s="19">
        <v>115.0</v>
      </c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>
        <v>1.0</v>
      </c>
      <c r="BN117" s="19"/>
      <c r="BO117" s="19"/>
      <c r="BP117" s="19"/>
      <c r="BQ117" s="19"/>
      <c r="BR117" s="19"/>
      <c r="BS117" s="19"/>
      <c r="BT117" s="19"/>
      <c r="BU117" s="19"/>
      <c r="BV117" s="19"/>
      <c r="BW117" s="19">
        <v>1.0</v>
      </c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>
        <v>1.0</v>
      </c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</row>
    <row r="118">
      <c r="A118" s="19">
        <v>116.0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>
        <v>1.0</v>
      </c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>
        <v>1.0</v>
      </c>
      <c r="GO118" s="19"/>
      <c r="GP118" s="19"/>
      <c r="GQ118" s="19"/>
      <c r="GR118" s="19"/>
      <c r="GS118" s="19">
        <v>1.0</v>
      </c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  <c r="HH118" s="19"/>
      <c r="HI118" s="19"/>
      <c r="HJ118" s="19"/>
      <c r="HK118" s="19"/>
      <c r="HL118" s="19"/>
      <c r="HM118" s="19"/>
      <c r="HN118" s="19"/>
      <c r="HO118" s="19"/>
      <c r="HP118" s="19"/>
      <c r="HQ118" s="19"/>
      <c r="HR118" s="19"/>
      <c r="HS118" s="19"/>
    </row>
    <row r="119">
      <c r="A119" s="19">
        <v>117.0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>
        <v>1.0</v>
      </c>
      <c r="DL119" s="19"/>
      <c r="DM119" s="19"/>
      <c r="DN119" s="19"/>
      <c r="DO119" s="19"/>
      <c r="DP119" s="19">
        <v>1.0</v>
      </c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</row>
    <row r="120">
      <c r="A120" s="19">
        <v>118.0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>
        <v>1.0</v>
      </c>
      <c r="DP120" s="19"/>
      <c r="DQ120" s="19">
        <v>1.0</v>
      </c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</row>
    <row r="121">
      <c r="A121" s="19">
        <v>119.0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>
        <v>1.0</v>
      </c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>
        <v>1.0</v>
      </c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</row>
    <row r="122">
      <c r="A122" s="19">
        <v>120.0</v>
      </c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>
        <v>1.0</v>
      </c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>
        <v>1.0</v>
      </c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</row>
    <row r="123">
      <c r="A123" s="19">
        <v>121.0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>
        <v>1.0</v>
      </c>
      <c r="DI123" s="19">
        <v>1.0</v>
      </c>
      <c r="DJ123" s="19"/>
      <c r="DK123" s="19"/>
      <c r="DL123" s="19"/>
      <c r="DM123" s="19"/>
      <c r="DN123" s="19"/>
      <c r="DO123" s="19"/>
      <c r="DP123" s="19"/>
      <c r="DQ123" s="19"/>
      <c r="DR123" s="19">
        <v>1.0</v>
      </c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9"/>
      <c r="GG123" s="19"/>
      <c r="GH123" s="19"/>
      <c r="GI123" s="19"/>
      <c r="GJ123" s="19"/>
      <c r="GK123" s="19"/>
      <c r="GL123" s="19"/>
      <c r="GM123" s="19"/>
      <c r="GN123" s="19"/>
      <c r="GO123" s="19"/>
      <c r="GP123" s="19"/>
      <c r="GQ123" s="19"/>
      <c r="GR123" s="19"/>
      <c r="GS123" s="19"/>
      <c r="GT123" s="19"/>
      <c r="GU123" s="19"/>
      <c r="GV123" s="19"/>
      <c r="GW123" s="19"/>
      <c r="GX123" s="19"/>
      <c r="GY123" s="19"/>
      <c r="GZ123" s="19"/>
      <c r="HA123" s="19"/>
      <c r="HB123" s="19"/>
      <c r="HC123" s="19"/>
      <c r="HD123" s="19"/>
      <c r="HE123" s="19"/>
      <c r="HF123" s="19"/>
      <c r="HG123" s="19"/>
      <c r="HH123" s="19"/>
      <c r="HI123" s="19"/>
      <c r="HJ123" s="19"/>
      <c r="HK123" s="19"/>
      <c r="HL123" s="19"/>
      <c r="HM123" s="19"/>
      <c r="HN123" s="19"/>
      <c r="HO123" s="19"/>
      <c r="HP123" s="19"/>
      <c r="HQ123" s="19"/>
      <c r="HR123" s="19"/>
      <c r="HS123" s="19"/>
    </row>
    <row r="124">
      <c r="A124" s="19">
        <v>122.0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>
        <v>1.0</v>
      </c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  <c r="EX124" s="19"/>
      <c r="EY124" s="19"/>
      <c r="EZ124" s="19"/>
      <c r="FA124" s="19"/>
      <c r="FB124" s="19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  <c r="HH124" s="19"/>
      <c r="HI124" s="19"/>
      <c r="HJ124" s="19"/>
      <c r="HK124" s="19"/>
      <c r="HL124" s="19"/>
      <c r="HM124" s="19"/>
      <c r="HN124" s="19"/>
      <c r="HO124" s="19"/>
      <c r="HP124" s="19"/>
      <c r="HQ124" s="19"/>
      <c r="HR124" s="19"/>
      <c r="HS124" s="19"/>
    </row>
    <row r="125">
      <c r="A125" s="19">
        <v>123.0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>
        <v>1.0</v>
      </c>
      <c r="DU125" s="19"/>
      <c r="DV125" s="19">
        <v>1.0</v>
      </c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19"/>
      <c r="FL125" s="19"/>
      <c r="FM125" s="19"/>
      <c r="FN125" s="19"/>
      <c r="FO125" s="19"/>
      <c r="FP125" s="19"/>
      <c r="FQ125" s="19"/>
      <c r="FR125" s="19"/>
      <c r="FS125" s="19"/>
      <c r="FT125" s="19"/>
      <c r="FU125" s="19"/>
      <c r="FV125" s="19"/>
      <c r="FW125" s="19"/>
      <c r="FX125" s="19"/>
      <c r="FY125" s="19"/>
      <c r="FZ125" s="19"/>
      <c r="GA125" s="19"/>
      <c r="GB125" s="19"/>
      <c r="GC125" s="19"/>
      <c r="GD125" s="19"/>
      <c r="GE125" s="19"/>
      <c r="GF125" s="19"/>
      <c r="GG125" s="19"/>
      <c r="GH125" s="19"/>
      <c r="GI125" s="19"/>
      <c r="GJ125" s="19"/>
      <c r="GK125" s="19"/>
      <c r="GL125" s="19"/>
      <c r="GM125" s="19"/>
      <c r="GN125" s="19"/>
      <c r="GO125" s="19"/>
      <c r="GP125" s="19"/>
      <c r="GQ125" s="19"/>
      <c r="GR125" s="19"/>
      <c r="GS125" s="19"/>
      <c r="GT125" s="19"/>
      <c r="GU125" s="19"/>
      <c r="GV125" s="19"/>
      <c r="GW125" s="19"/>
      <c r="GX125" s="19"/>
      <c r="GY125" s="19"/>
      <c r="GZ125" s="19"/>
      <c r="HA125" s="19"/>
      <c r="HB125" s="19"/>
      <c r="HC125" s="19"/>
      <c r="HD125" s="19"/>
      <c r="HE125" s="19"/>
      <c r="HF125" s="19"/>
      <c r="HG125" s="19"/>
      <c r="HH125" s="19"/>
      <c r="HI125" s="19"/>
      <c r="HJ125" s="19"/>
      <c r="HK125" s="19"/>
      <c r="HL125" s="19"/>
      <c r="HM125" s="19"/>
      <c r="HN125" s="19"/>
      <c r="HO125" s="19"/>
      <c r="HP125" s="19"/>
      <c r="HQ125" s="19"/>
      <c r="HR125" s="19"/>
      <c r="HS125" s="19"/>
    </row>
    <row r="126">
      <c r="A126" s="19">
        <v>124.0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>
        <v>1.0</v>
      </c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>
        <v>1.0</v>
      </c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/>
      <c r="EX126" s="19"/>
      <c r="EY126" s="19"/>
      <c r="EZ126" s="19"/>
      <c r="FA126" s="19"/>
      <c r="FB126" s="19"/>
      <c r="FC126" s="19"/>
      <c r="FD126" s="19"/>
      <c r="FE126" s="19"/>
      <c r="FF126" s="19"/>
      <c r="FG126" s="19"/>
      <c r="FH126" s="19"/>
      <c r="FI126" s="19"/>
      <c r="FJ126" s="19"/>
      <c r="FK126" s="19"/>
      <c r="FL126" s="19"/>
      <c r="FM126" s="19"/>
      <c r="FN126" s="19"/>
      <c r="FO126" s="19"/>
      <c r="FP126" s="19"/>
      <c r="FQ126" s="19"/>
      <c r="FR126" s="19"/>
      <c r="FS126" s="19"/>
      <c r="FT126" s="19"/>
      <c r="FU126" s="19"/>
      <c r="FV126" s="19"/>
      <c r="FW126" s="19"/>
      <c r="FX126" s="19"/>
      <c r="FY126" s="19"/>
      <c r="FZ126" s="19"/>
      <c r="GA126" s="19"/>
      <c r="GB126" s="19"/>
      <c r="GC126" s="19"/>
      <c r="GD126" s="19"/>
      <c r="GE126" s="19"/>
      <c r="GF126" s="19"/>
      <c r="GG126" s="19"/>
      <c r="GH126" s="19"/>
      <c r="GI126" s="19"/>
      <c r="GJ126" s="19"/>
      <c r="GK126" s="19"/>
      <c r="GL126" s="19"/>
      <c r="GM126" s="19"/>
      <c r="GN126" s="19"/>
      <c r="GO126" s="19"/>
      <c r="GP126" s="19"/>
      <c r="GQ126" s="19"/>
      <c r="GR126" s="19"/>
      <c r="GS126" s="19"/>
      <c r="GT126" s="19"/>
      <c r="GU126" s="19"/>
      <c r="GV126" s="19"/>
      <c r="GW126" s="19"/>
      <c r="GX126" s="19"/>
      <c r="GY126" s="19"/>
      <c r="GZ126" s="19"/>
      <c r="HA126" s="19"/>
      <c r="HB126" s="19"/>
      <c r="HC126" s="19"/>
      <c r="HD126" s="19"/>
      <c r="HE126" s="19"/>
      <c r="HF126" s="19"/>
      <c r="HG126" s="19"/>
      <c r="HH126" s="19"/>
      <c r="HI126" s="19"/>
      <c r="HJ126" s="19"/>
      <c r="HK126" s="19"/>
      <c r="HL126" s="19"/>
      <c r="HM126" s="19"/>
      <c r="HN126" s="19"/>
      <c r="HO126" s="19"/>
      <c r="HP126" s="19"/>
      <c r="HQ126" s="19"/>
      <c r="HR126" s="19"/>
      <c r="HS126" s="19"/>
    </row>
    <row r="127">
      <c r="A127" s="19">
        <v>125.0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>
        <v>1.0</v>
      </c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  <c r="EX127" s="19"/>
      <c r="EY127" s="19"/>
      <c r="EZ127" s="19"/>
      <c r="FA127" s="19"/>
      <c r="FB127" s="19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9"/>
      <c r="FV127" s="19"/>
      <c r="FW127" s="19"/>
      <c r="FX127" s="19"/>
      <c r="FY127" s="19"/>
      <c r="FZ127" s="19"/>
      <c r="GA127" s="19"/>
      <c r="GB127" s="19"/>
      <c r="GC127" s="19"/>
      <c r="GD127" s="19"/>
      <c r="GE127" s="19"/>
      <c r="GF127" s="19"/>
      <c r="GG127" s="19"/>
      <c r="GH127" s="19"/>
      <c r="GI127" s="19"/>
      <c r="GJ127" s="19"/>
      <c r="GK127" s="19"/>
      <c r="GL127" s="19"/>
      <c r="GM127" s="19"/>
      <c r="GN127" s="19"/>
      <c r="GO127" s="19"/>
      <c r="GP127" s="19"/>
      <c r="GQ127" s="19"/>
      <c r="GR127" s="19"/>
      <c r="GS127" s="19"/>
      <c r="GT127" s="19"/>
      <c r="GU127" s="19"/>
      <c r="GV127" s="19"/>
      <c r="GW127" s="19"/>
      <c r="GX127" s="19"/>
      <c r="GY127" s="19"/>
      <c r="GZ127" s="19"/>
      <c r="HA127" s="19"/>
      <c r="HB127" s="19"/>
      <c r="HC127" s="19"/>
      <c r="HD127" s="19"/>
      <c r="HE127" s="19"/>
      <c r="HF127" s="19"/>
      <c r="HG127" s="19"/>
      <c r="HH127" s="19"/>
      <c r="HI127" s="19"/>
      <c r="HJ127" s="19"/>
      <c r="HK127" s="19"/>
      <c r="HL127" s="19"/>
      <c r="HM127" s="19"/>
      <c r="HN127" s="19"/>
      <c r="HO127" s="19">
        <v>1.0</v>
      </c>
      <c r="HP127" s="19"/>
      <c r="HQ127" s="19"/>
      <c r="HR127" s="19"/>
      <c r="HS127" s="19"/>
    </row>
    <row r="128">
      <c r="A128" s="19">
        <v>126.0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>
        <v>1.0</v>
      </c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>
        <v>1.0</v>
      </c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19"/>
      <c r="FP128" s="19"/>
      <c r="FQ128" s="19"/>
      <c r="FR128" s="19"/>
      <c r="FS128" s="19"/>
      <c r="FT128" s="19"/>
      <c r="FU128" s="19"/>
      <c r="FV128" s="19"/>
      <c r="FW128" s="19"/>
      <c r="FX128" s="19"/>
      <c r="FY128" s="19"/>
      <c r="FZ128" s="19"/>
      <c r="GA128" s="19"/>
      <c r="GB128" s="19"/>
      <c r="GC128" s="19"/>
      <c r="GD128" s="19"/>
      <c r="GE128" s="19"/>
      <c r="GF128" s="19"/>
      <c r="GG128" s="19"/>
      <c r="GH128" s="19"/>
      <c r="GI128" s="19"/>
      <c r="GJ128" s="19"/>
      <c r="GK128" s="19"/>
      <c r="GL128" s="19"/>
      <c r="GM128" s="19"/>
      <c r="GN128" s="19"/>
      <c r="GO128" s="19"/>
      <c r="GP128" s="19"/>
      <c r="GQ128" s="19"/>
      <c r="GR128" s="19"/>
      <c r="GS128" s="19"/>
      <c r="GT128" s="19"/>
      <c r="GU128" s="19"/>
      <c r="GV128" s="19"/>
      <c r="GW128" s="19"/>
      <c r="GX128" s="19"/>
      <c r="GY128" s="19"/>
      <c r="GZ128" s="19"/>
      <c r="HA128" s="19"/>
      <c r="HB128" s="19"/>
      <c r="HC128" s="19"/>
      <c r="HD128" s="19"/>
      <c r="HE128" s="19"/>
      <c r="HF128" s="19"/>
      <c r="HG128" s="19"/>
      <c r="HH128" s="19"/>
      <c r="HI128" s="19"/>
      <c r="HJ128" s="19"/>
      <c r="HK128" s="19"/>
      <c r="HL128" s="19"/>
      <c r="HM128" s="19"/>
      <c r="HN128" s="19"/>
      <c r="HO128" s="19"/>
      <c r="HP128" s="19"/>
      <c r="HQ128" s="19"/>
      <c r="HR128" s="19"/>
      <c r="HS128" s="19"/>
    </row>
    <row r="129">
      <c r="A129" s="19">
        <v>127.0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>
        <v>1.0</v>
      </c>
      <c r="DY129" s="19"/>
      <c r="DZ129" s="19">
        <v>1.0</v>
      </c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</row>
    <row r="130">
      <c r="A130" s="19">
        <v>128.0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>
        <v>1.0</v>
      </c>
      <c r="DX130" s="19"/>
      <c r="DY130" s="19">
        <v>1.0</v>
      </c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>
        <v>1.0</v>
      </c>
      <c r="HP130" s="19"/>
      <c r="HQ130" s="19"/>
      <c r="HR130" s="19"/>
      <c r="HS130" s="19"/>
    </row>
    <row r="131">
      <c r="A131" s="19">
        <v>129.0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>
        <v>1.0</v>
      </c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>
        <v>1.0</v>
      </c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  <c r="HI131" s="19"/>
      <c r="HJ131" s="19"/>
      <c r="HK131" s="19"/>
      <c r="HL131" s="19"/>
      <c r="HM131" s="19"/>
      <c r="HN131" s="19"/>
      <c r="HO131" s="19"/>
      <c r="HP131" s="19"/>
      <c r="HQ131" s="19"/>
      <c r="HR131" s="19"/>
      <c r="HS131" s="19"/>
    </row>
    <row r="132">
      <c r="A132" s="19">
        <v>130.0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>
        <v>1.0</v>
      </c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>
        <v>1.0</v>
      </c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>
        <v>1.0</v>
      </c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</row>
    <row r="133">
      <c r="A133" s="19">
        <v>131.0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>
        <v>1.0</v>
      </c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>
        <v>1.0</v>
      </c>
      <c r="EB133" s="19">
        <v>1.0</v>
      </c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  <c r="EX133" s="19"/>
      <c r="EY133" s="19"/>
      <c r="EZ133" s="19"/>
      <c r="FA133" s="19"/>
      <c r="FB133" s="19"/>
      <c r="FC133" s="19"/>
      <c r="FD133" s="19"/>
      <c r="FE133" s="19"/>
      <c r="FF133" s="19"/>
      <c r="FG133" s="19"/>
      <c r="FH133" s="19"/>
      <c r="FI133" s="19"/>
      <c r="FJ133" s="19"/>
      <c r="FK133" s="19"/>
      <c r="FL133" s="19"/>
      <c r="FM133" s="19"/>
      <c r="FN133" s="19"/>
      <c r="FO133" s="19"/>
      <c r="FP133" s="19"/>
      <c r="FQ133" s="19"/>
      <c r="FR133" s="19"/>
      <c r="FS133" s="19"/>
      <c r="FT133" s="19"/>
      <c r="FU133" s="19"/>
      <c r="FV133" s="19"/>
      <c r="FW133" s="19"/>
      <c r="FX133" s="19"/>
      <c r="FY133" s="19"/>
      <c r="FZ133" s="19"/>
      <c r="GA133" s="19"/>
      <c r="GB133" s="19"/>
      <c r="GC133" s="19"/>
      <c r="GD133" s="19"/>
      <c r="GE133" s="19"/>
      <c r="GF133" s="19"/>
      <c r="GG133" s="19"/>
      <c r="GH133" s="19"/>
      <c r="GI133" s="19"/>
      <c r="GJ133" s="19"/>
      <c r="GK133" s="19"/>
      <c r="GL133" s="19"/>
      <c r="GM133" s="19"/>
      <c r="GN133" s="19"/>
      <c r="GO133" s="19"/>
      <c r="GP133" s="19"/>
      <c r="GQ133" s="19"/>
      <c r="GR133" s="19"/>
      <c r="GS133" s="19"/>
      <c r="GT133" s="19"/>
      <c r="GU133" s="19"/>
      <c r="GV133" s="19"/>
      <c r="GW133" s="19"/>
      <c r="GX133" s="19"/>
      <c r="GY133" s="19"/>
      <c r="GZ133" s="19"/>
      <c r="HA133" s="19"/>
      <c r="HB133" s="19"/>
      <c r="HC133" s="19"/>
      <c r="HD133" s="19"/>
      <c r="HE133" s="19"/>
      <c r="HF133" s="19"/>
      <c r="HG133" s="19"/>
      <c r="HH133" s="19"/>
      <c r="HI133" s="19"/>
      <c r="HJ133" s="19"/>
      <c r="HK133" s="19"/>
      <c r="HL133" s="19"/>
      <c r="HM133" s="19"/>
      <c r="HN133" s="19"/>
      <c r="HO133" s="19"/>
      <c r="HP133" s="19"/>
      <c r="HQ133" s="19"/>
      <c r="HR133" s="19"/>
      <c r="HS133" s="19"/>
    </row>
    <row r="134">
      <c r="A134" s="19">
        <v>132.0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>
        <v>1.0</v>
      </c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  <c r="EX134" s="19"/>
      <c r="EY134" s="19"/>
      <c r="EZ134" s="19"/>
      <c r="FA134" s="19"/>
      <c r="FB134" s="19"/>
      <c r="FC134" s="19"/>
      <c r="FD134" s="19"/>
      <c r="FE134" s="19"/>
      <c r="FF134" s="19"/>
      <c r="FG134" s="19"/>
      <c r="FH134" s="19"/>
      <c r="FI134" s="19"/>
      <c r="FJ134" s="19"/>
      <c r="FK134" s="19"/>
      <c r="FL134" s="19"/>
      <c r="FM134" s="19"/>
      <c r="FN134" s="19"/>
      <c r="FO134" s="19"/>
      <c r="FP134" s="19"/>
      <c r="FQ134" s="19"/>
      <c r="FR134" s="19"/>
      <c r="FS134" s="19"/>
      <c r="FT134" s="19"/>
      <c r="FU134" s="19"/>
      <c r="FV134" s="19"/>
      <c r="FW134" s="19"/>
      <c r="FX134" s="19"/>
      <c r="FY134" s="19"/>
      <c r="FZ134" s="19"/>
      <c r="GA134" s="19"/>
      <c r="GB134" s="19"/>
      <c r="GC134" s="19"/>
      <c r="GD134" s="19"/>
      <c r="GE134" s="19"/>
      <c r="GF134" s="19"/>
      <c r="GG134" s="19"/>
      <c r="GH134" s="19"/>
      <c r="GI134" s="19"/>
      <c r="GJ134" s="19"/>
      <c r="GK134" s="19"/>
      <c r="GL134" s="19"/>
      <c r="GM134" s="19">
        <v>1.0</v>
      </c>
      <c r="GN134" s="19"/>
      <c r="GO134" s="19"/>
      <c r="GP134" s="19"/>
      <c r="GQ134" s="19"/>
      <c r="GR134" s="19"/>
      <c r="GS134" s="19"/>
      <c r="GT134" s="19"/>
      <c r="GU134" s="19"/>
      <c r="GV134" s="19"/>
      <c r="GW134" s="19"/>
      <c r="GX134" s="19"/>
      <c r="GY134" s="19"/>
      <c r="GZ134" s="19"/>
      <c r="HA134" s="19"/>
      <c r="HB134" s="19"/>
      <c r="HC134" s="19"/>
      <c r="HD134" s="19"/>
      <c r="HE134" s="19"/>
      <c r="HF134" s="19"/>
      <c r="HG134" s="19"/>
      <c r="HH134" s="19"/>
      <c r="HI134" s="19"/>
      <c r="HJ134" s="19"/>
      <c r="HK134" s="19"/>
      <c r="HL134" s="19"/>
      <c r="HM134" s="19"/>
      <c r="HN134" s="19"/>
      <c r="HO134" s="19"/>
      <c r="HP134" s="19"/>
      <c r="HQ134" s="19"/>
      <c r="HR134" s="19"/>
      <c r="HS134" s="19"/>
    </row>
    <row r="135">
      <c r="A135" s="19">
        <v>133.0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>
        <v>1.0</v>
      </c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>
        <v>1.0</v>
      </c>
      <c r="HA135" s="19"/>
      <c r="HB135" s="19"/>
      <c r="HC135" s="19"/>
      <c r="HD135" s="19"/>
      <c r="HE135" s="19"/>
      <c r="HF135" s="19"/>
      <c r="HG135" s="19"/>
      <c r="HH135" s="19"/>
      <c r="HI135" s="19"/>
      <c r="HJ135" s="19">
        <v>1.0</v>
      </c>
      <c r="HK135" s="19"/>
      <c r="HL135" s="19"/>
      <c r="HM135" s="19"/>
      <c r="HN135" s="19"/>
      <c r="HO135" s="19"/>
      <c r="HP135" s="19"/>
      <c r="HQ135" s="19"/>
      <c r="HR135" s="19"/>
      <c r="HS135" s="19"/>
    </row>
    <row r="136">
      <c r="A136" s="19">
        <v>134.0</v>
      </c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>
        <v>1.0</v>
      </c>
      <c r="EF136" s="19"/>
      <c r="EG136" s="19">
        <v>1.0</v>
      </c>
      <c r="EH136" s="19"/>
      <c r="EI136" s="19"/>
      <c r="EJ136" s="19"/>
      <c r="EK136" s="19"/>
      <c r="EL136" s="19"/>
      <c r="EM136" s="19"/>
      <c r="EN136" s="19"/>
      <c r="EO136" s="19"/>
      <c r="EP136" s="19"/>
      <c r="EQ136" s="19"/>
      <c r="ER136" s="19"/>
      <c r="ES136" s="19"/>
      <c r="ET136" s="19"/>
      <c r="EU136" s="19"/>
      <c r="EV136" s="19"/>
      <c r="EW136" s="19"/>
      <c r="EX136" s="19"/>
      <c r="EY136" s="19"/>
      <c r="EZ136" s="19"/>
      <c r="FA136" s="19"/>
      <c r="FB136" s="19"/>
      <c r="FC136" s="19"/>
      <c r="FD136" s="19"/>
      <c r="FE136" s="19"/>
      <c r="FF136" s="19"/>
      <c r="FG136" s="19"/>
      <c r="FH136" s="19"/>
      <c r="FI136" s="19"/>
      <c r="FJ136" s="19"/>
      <c r="FK136" s="19"/>
      <c r="FL136" s="19"/>
      <c r="FM136" s="19"/>
      <c r="FN136" s="19"/>
      <c r="FO136" s="19"/>
      <c r="FP136" s="19"/>
      <c r="FQ136" s="19"/>
      <c r="FR136" s="19"/>
      <c r="FS136" s="19"/>
      <c r="FT136" s="19"/>
      <c r="FU136" s="19"/>
      <c r="FV136" s="19"/>
      <c r="FW136" s="19"/>
      <c r="FX136" s="19"/>
      <c r="FY136" s="19"/>
      <c r="FZ136" s="19"/>
      <c r="GA136" s="19"/>
      <c r="GB136" s="19"/>
      <c r="GC136" s="19"/>
      <c r="GD136" s="19"/>
      <c r="GE136" s="19"/>
      <c r="GF136" s="19"/>
      <c r="GG136" s="19"/>
      <c r="GH136" s="19"/>
      <c r="GI136" s="19"/>
      <c r="GJ136" s="19"/>
      <c r="GK136" s="19"/>
      <c r="GL136" s="19"/>
      <c r="GM136" s="19"/>
      <c r="GN136" s="19"/>
      <c r="GO136" s="19"/>
      <c r="GP136" s="19"/>
      <c r="GQ136" s="19"/>
      <c r="GR136" s="19"/>
      <c r="GS136" s="19"/>
      <c r="GT136" s="19"/>
      <c r="GU136" s="19"/>
      <c r="GV136" s="19"/>
      <c r="GW136" s="19"/>
      <c r="GX136" s="19"/>
      <c r="GY136" s="19"/>
      <c r="GZ136" s="19"/>
      <c r="HA136" s="19"/>
      <c r="HB136" s="19"/>
      <c r="HC136" s="19"/>
      <c r="HD136" s="19"/>
      <c r="HE136" s="19"/>
      <c r="HF136" s="19"/>
      <c r="HG136" s="19"/>
      <c r="HH136" s="19"/>
      <c r="HI136" s="19">
        <v>1.0</v>
      </c>
      <c r="HJ136" s="19">
        <v>1.0</v>
      </c>
      <c r="HK136" s="19"/>
      <c r="HL136" s="19"/>
      <c r="HM136" s="19"/>
      <c r="HN136" s="19"/>
      <c r="HO136" s="19"/>
      <c r="HP136" s="19"/>
      <c r="HQ136" s="19"/>
      <c r="HR136" s="19"/>
      <c r="HS136" s="19"/>
    </row>
    <row r="137">
      <c r="A137" s="19">
        <v>135.0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>
        <v>1.0</v>
      </c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>
        <v>1.0</v>
      </c>
      <c r="EG137" s="19"/>
      <c r="EH137" s="19"/>
      <c r="EI137" s="19"/>
      <c r="EJ137" s="19"/>
      <c r="EK137" s="19"/>
      <c r="EL137" s="19"/>
      <c r="EM137" s="19"/>
      <c r="EN137" s="19"/>
      <c r="EO137" s="19"/>
      <c r="EP137" s="19"/>
      <c r="EQ137" s="19"/>
      <c r="ER137" s="19"/>
      <c r="ES137" s="19"/>
      <c r="ET137" s="19"/>
      <c r="EU137" s="19"/>
      <c r="EV137" s="19"/>
      <c r="EW137" s="19"/>
      <c r="EX137" s="19"/>
      <c r="EY137" s="19"/>
      <c r="EZ137" s="19"/>
      <c r="FA137" s="19"/>
      <c r="FB137" s="19"/>
      <c r="FC137" s="19"/>
      <c r="FD137" s="19"/>
      <c r="FE137" s="19"/>
      <c r="FF137" s="19"/>
      <c r="FG137" s="19"/>
      <c r="FH137" s="19"/>
      <c r="FI137" s="19"/>
      <c r="FJ137" s="19"/>
      <c r="FK137" s="19"/>
      <c r="FL137" s="19"/>
      <c r="FM137" s="19"/>
      <c r="FN137" s="19"/>
      <c r="FO137" s="19"/>
      <c r="FP137" s="19"/>
      <c r="FQ137" s="19"/>
      <c r="FR137" s="19"/>
      <c r="FS137" s="19"/>
      <c r="FT137" s="19"/>
      <c r="FU137" s="19"/>
      <c r="FV137" s="19"/>
      <c r="FW137" s="19"/>
      <c r="FX137" s="19"/>
      <c r="FY137" s="19"/>
      <c r="FZ137" s="19"/>
      <c r="GA137" s="19"/>
      <c r="GB137" s="19"/>
      <c r="GC137" s="19"/>
      <c r="GD137" s="19"/>
      <c r="GE137" s="19"/>
      <c r="GF137" s="19"/>
      <c r="GG137" s="19"/>
      <c r="GH137" s="19"/>
      <c r="GI137" s="19"/>
      <c r="GJ137" s="19"/>
      <c r="GK137" s="19"/>
      <c r="GL137" s="19"/>
      <c r="GM137" s="19"/>
      <c r="GN137" s="19"/>
      <c r="GO137" s="19"/>
      <c r="GP137" s="19"/>
      <c r="GQ137" s="19"/>
      <c r="GR137" s="19"/>
      <c r="GS137" s="19"/>
      <c r="GT137" s="19"/>
      <c r="GU137" s="19"/>
      <c r="GV137" s="19"/>
      <c r="GW137" s="19"/>
      <c r="GX137" s="19"/>
      <c r="GY137" s="19"/>
      <c r="GZ137" s="19"/>
      <c r="HA137" s="19"/>
      <c r="HB137" s="19"/>
      <c r="HC137" s="19"/>
      <c r="HD137" s="19"/>
      <c r="HE137" s="19"/>
      <c r="HF137" s="19"/>
      <c r="HG137" s="19"/>
      <c r="HH137" s="19"/>
      <c r="HI137" s="19"/>
      <c r="HJ137" s="19"/>
      <c r="HK137" s="19"/>
      <c r="HL137" s="19"/>
      <c r="HM137" s="19"/>
      <c r="HN137" s="19"/>
      <c r="HO137" s="19"/>
      <c r="HP137" s="19"/>
      <c r="HQ137" s="19"/>
      <c r="HR137" s="19"/>
      <c r="HS137" s="19"/>
    </row>
    <row r="138">
      <c r="A138" s="19">
        <v>136.0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>
        <v>1.0</v>
      </c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19"/>
      <c r="FS138" s="19"/>
      <c r="FT138" s="19"/>
      <c r="FU138" s="19"/>
      <c r="FV138" s="19"/>
      <c r="FW138" s="19"/>
      <c r="FX138" s="19"/>
      <c r="FY138" s="19">
        <v>1.0</v>
      </c>
      <c r="FZ138" s="19"/>
      <c r="GA138" s="19"/>
      <c r="GB138" s="19"/>
      <c r="GC138" s="19"/>
      <c r="GD138" s="19"/>
      <c r="GE138" s="19"/>
      <c r="GF138" s="19"/>
      <c r="GG138" s="19"/>
      <c r="GH138" s="19"/>
      <c r="GI138" s="19"/>
      <c r="GJ138" s="19"/>
      <c r="GK138" s="19"/>
      <c r="GL138" s="19"/>
      <c r="GM138" s="19"/>
      <c r="GN138" s="19"/>
      <c r="GO138" s="19"/>
      <c r="GP138" s="19"/>
      <c r="GQ138" s="19"/>
      <c r="GR138" s="19"/>
      <c r="GS138" s="19"/>
      <c r="GT138" s="19"/>
      <c r="GU138" s="19"/>
      <c r="GV138" s="19"/>
      <c r="GW138" s="19"/>
      <c r="GX138" s="19"/>
      <c r="GY138" s="19"/>
      <c r="GZ138" s="19"/>
      <c r="HA138" s="19"/>
      <c r="HB138" s="19"/>
      <c r="HC138" s="19"/>
      <c r="HD138" s="19"/>
      <c r="HE138" s="19"/>
      <c r="HF138" s="19"/>
      <c r="HG138" s="19"/>
      <c r="HH138" s="19"/>
      <c r="HI138" s="19"/>
      <c r="HJ138" s="19"/>
      <c r="HK138" s="19"/>
      <c r="HL138" s="19"/>
      <c r="HM138" s="19"/>
      <c r="HN138" s="19"/>
      <c r="HO138" s="19"/>
      <c r="HP138" s="19"/>
      <c r="HQ138" s="19"/>
      <c r="HR138" s="19"/>
      <c r="HS138" s="19"/>
    </row>
    <row r="139">
      <c r="A139" s="19">
        <v>137.0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>
        <v>1.0</v>
      </c>
      <c r="EI139" s="19"/>
      <c r="EJ139" s="19">
        <v>1.0</v>
      </c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  <c r="EZ139" s="19"/>
      <c r="FA139" s="19"/>
      <c r="FB139" s="19"/>
      <c r="FC139" s="19"/>
      <c r="FD139" s="19"/>
      <c r="FE139" s="19"/>
      <c r="FF139" s="19"/>
      <c r="FG139" s="19"/>
      <c r="FH139" s="19"/>
      <c r="FI139" s="19"/>
      <c r="FJ139" s="19"/>
      <c r="FK139" s="19"/>
      <c r="FL139" s="19"/>
      <c r="FM139" s="19"/>
      <c r="FN139" s="19"/>
      <c r="FO139" s="19"/>
      <c r="FP139" s="19"/>
      <c r="FQ139" s="19"/>
      <c r="FR139" s="19"/>
      <c r="FS139" s="19"/>
      <c r="FT139" s="19"/>
      <c r="FU139" s="19"/>
      <c r="FV139" s="19"/>
      <c r="FW139" s="19"/>
      <c r="FX139" s="19"/>
      <c r="FY139" s="19"/>
      <c r="FZ139" s="19"/>
      <c r="GA139" s="19"/>
      <c r="GB139" s="19"/>
      <c r="GC139" s="19"/>
      <c r="GD139" s="19"/>
      <c r="GE139" s="19"/>
      <c r="GF139" s="19"/>
      <c r="GG139" s="19"/>
      <c r="GH139" s="19"/>
      <c r="GI139" s="19"/>
      <c r="GJ139" s="19"/>
      <c r="GK139" s="19"/>
      <c r="GL139" s="19"/>
      <c r="GM139" s="19"/>
      <c r="GN139" s="19"/>
      <c r="GO139" s="19"/>
      <c r="GP139" s="19"/>
      <c r="GQ139" s="19"/>
      <c r="GR139" s="19"/>
      <c r="GS139" s="19"/>
      <c r="GT139" s="19"/>
      <c r="GU139" s="19"/>
      <c r="GV139" s="19"/>
      <c r="GW139" s="19"/>
      <c r="GX139" s="19"/>
      <c r="GY139" s="19"/>
      <c r="GZ139" s="19"/>
      <c r="HA139" s="19"/>
      <c r="HB139" s="19"/>
      <c r="HC139" s="19"/>
      <c r="HD139" s="19"/>
      <c r="HE139" s="19"/>
      <c r="HF139" s="19"/>
      <c r="HG139" s="19"/>
      <c r="HH139" s="19"/>
      <c r="HI139" s="19"/>
      <c r="HJ139" s="19"/>
      <c r="HK139" s="19"/>
      <c r="HL139" s="19"/>
      <c r="HM139" s="19"/>
      <c r="HN139" s="19"/>
      <c r="HO139" s="19"/>
      <c r="HP139" s="19"/>
      <c r="HQ139" s="19"/>
      <c r="HR139" s="19"/>
      <c r="HS139" s="19"/>
    </row>
    <row r="140">
      <c r="A140" s="19">
        <v>138.0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>
        <v>1.0</v>
      </c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>
        <v>1.0</v>
      </c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  <c r="EX140" s="19"/>
      <c r="EY140" s="19"/>
      <c r="EZ140" s="19"/>
      <c r="FA140" s="19"/>
      <c r="FB140" s="19"/>
      <c r="FC140" s="19"/>
      <c r="FD140" s="19"/>
      <c r="FE140" s="19"/>
      <c r="FF140" s="19"/>
      <c r="FG140" s="19"/>
      <c r="FH140" s="19"/>
      <c r="FI140" s="19"/>
      <c r="FJ140" s="19"/>
      <c r="FK140" s="19"/>
      <c r="FL140" s="19"/>
      <c r="FM140" s="19"/>
      <c r="FN140" s="19"/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  <c r="HI140" s="19"/>
      <c r="HJ140" s="19"/>
      <c r="HK140" s="19"/>
      <c r="HL140" s="19"/>
      <c r="HM140" s="19"/>
      <c r="HN140" s="19"/>
      <c r="HO140" s="19"/>
      <c r="HP140" s="19"/>
      <c r="HQ140" s="19"/>
      <c r="HR140" s="19"/>
      <c r="HS140" s="19"/>
    </row>
    <row r="141">
      <c r="A141" s="19">
        <v>139.0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>
        <v>1.0</v>
      </c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  <c r="EX141" s="19"/>
      <c r="EY141" s="19"/>
      <c r="EZ141" s="19"/>
      <c r="FA141" s="19"/>
      <c r="FB141" s="19"/>
      <c r="FC141" s="19"/>
      <c r="FD141" s="19"/>
      <c r="FE141" s="19"/>
      <c r="FF141" s="19"/>
      <c r="FG141" s="19"/>
      <c r="FH141" s="19"/>
      <c r="FI141" s="19"/>
      <c r="FJ141" s="19"/>
      <c r="FK141" s="19"/>
      <c r="FL141" s="19"/>
      <c r="FM141" s="19"/>
      <c r="FN141" s="19"/>
      <c r="FO141" s="19"/>
      <c r="FP141" s="19"/>
      <c r="FQ141" s="19"/>
      <c r="FR141" s="19"/>
      <c r="FS141" s="19"/>
      <c r="FT141" s="19"/>
      <c r="FU141" s="19"/>
      <c r="FV141" s="19"/>
      <c r="FW141" s="19"/>
      <c r="FX141" s="19"/>
      <c r="FY141" s="19"/>
      <c r="FZ141" s="19"/>
      <c r="GA141" s="19"/>
      <c r="GB141" s="19"/>
      <c r="GC141" s="19"/>
      <c r="GD141" s="19"/>
      <c r="GE141" s="19"/>
      <c r="GF141" s="19"/>
      <c r="GG141" s="19"/>
      <c r="GH141" s="19"/>
      <c r="GI141" s="19"/>
      <c r="GJ141" s="19"/>
      <c r="GK141" s="19"/>
      <c r="GL141" s="19"/>
      <c r="GM141" s="19"/>
      <c r="GN141" s="19"/>
      <c r="GO141" s="19"/>
      <c r="GP141" s="19"/>
      <c r="GQ141" s="19"/>
      <c r="GR141" s="19"/>
      <c r="GS141" s="19"/>
      <c r="GT141" s="19"/>
      <c r="GU141" s="19"/>
      <c r="GV141" s="19"/>
      <c r="GW141" s="19"/>
      <c r="GX141" s="19"/>
      <c r="GY141" s="19"/>
      <c r="GZ141" s="19"/>
      <c r="HA141" s="19"/>
      <c r="HB141" s="19"/>
      <c r="HC141" s="19"/>
      <c r="HD141" s="19"/>
      <c r="HE141" s="19"/>
      <c r="HF141" s="19"/>
      <c r="HG141" s="19"/>
      <c r="HH141" s="19"/>
      <c r="HI141" s="19"/>
      <c r="HJ141" s="19"/>
      <c r="HK141" s="19"/>
      <c r="HL141" s="19"/>
      <c r="HM141" s="19"/>
      <c r="HN141" s="19"/>
      <c r="HO141" s="19"/>
      <c r="HP141" s="19"/>
      <c r="HQ141" s="19"/>
      <c r="HR141" s="19"/>
      <c r="HS141" s="19"/>
    </row>
    <row r="142">
      <c r="A142" s="19">
        <v>140.0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>
        <v>1.0</v>
      </c>
      <c r="EL142" s="19"/>
      <c r="EM142" s="19">
        <v>1.0</v>
      </c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  <c r="HH142" s="19"/>
      <c r="HI142" s="19"/>
      <c r="HJ142" s="19"/>
      <c r="HK142" s="19"/>
      <c r="HL142" s="19"/>
      <c r="HM142" s="19"/>
      <c r="HN142" s="19"/>
      <c r="HO142" s="19"/>
      <c r="HP142" s="19"/>
      <c r="HQ142" s="19"/>
      <c r="HR142" s="19"/>
      <c r="HS142" s="19"/>
    </row>
    <row r="143">
      <c r="A143" s="19">
        <v>141.0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>
        <v>1.0</v>
      </c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>
        <v>1.0</v>
      </c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  <c r="HI143" s="19"/>
      <c r="HJ143" s="19"/>
      <c r="HK143" s="19"/>
      <c r="HL143" s="19"/>
      <c r="HM143" s="19"/>
      <c r="HN143" s="19"/>
      <c r="HO143" s="19"/>
      <c r="HP143" s="19"/>
      <c r="HQ143" s="19"/>
      <c r="HR143" s="19"/>
      <c r="HS143" s="19"/>
    </row>
    <row r="144">
      <c r="A144" s="19">
        <v>142.0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>
        <v>1.0</v>
      </c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>
        <v>1.0</v>
      </c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</row>
    <row r="145">
      <c r="A145" s="19">
        <v>143.0</v>
      </c>
      <c r="B145" s="19"/>
      <c r="C145" s="19"/>
      <c r="D145" s="19"/>
      <c r="E145" s="19"/>
      <c r="F145" s="19"/>
      <c r="G145" s="19">
        <v>1.0</v>
      </c>
      <c r="H145" s="19"/>
      <c r="I145" s="19"/>
      <c r="J145" s="19"/>
      <c r="K145" s="19"/>
      <c r="L145" s="19"/>
      <c r="M145" s="19"/>
      <c r="N145" s="19"/>
      <c r="O145" s="19"/>
      <c r="P145" s="19"/>
      <c r="Q145" s="19">
        <v>1.0</v>
      </c>
      <c r="R145" s="19">
        <v>1.0</v>
      </c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>
        <v>1.0</v>
      </c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  <c r="HI145" s="19"/>
      <c r="HJ145" s="19"/>
      <c r="HK145" s="19"/>
      <c r="HL145" s="19"/>
      <c r="HM145" s="19"/>
      <c r="HN145" s="19"/>
      <c r="HO145" s="19"/>
      <c r="HP145" s="19"/>
      <c r="HQ145" s="19"/>
      <c r="HR145" s="19"/>
      <c r="HS145" s="19"/>
    </row>
    <row r="146">
      <c r="A146" s="19">
        <v>144.0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>
        <v>1.0</v>
      </c>
      <c r="ET146" s="19"/>
      <c r="EU146" s="19">
        <v>1.0</v>
      </c>
      <c r="EV146" s="19"/>
      <c r="EW146" s="19"/>
      <c r="EX146" s="19"/>
      <c r="EY146" s="19"/>
      <c r="EZ146" s="19"/>
      <c r="FA146" s="19"/>
      <c r="FB146" s="19"/>
      <c r="FC146" s="19"/>
      <c r="FD146" s="19"/>
      <c r="FE146" s="19"/>
      <c r="FF146" s="19"/>
      <c r="FG146" s="19"/>
      <c r="FH146" s="19"/>
      <c r="FI146" s="19"/>
      <c r="FJ146" s="19"/>
      <c r="FK146" s="19"/>
      <c r="FL146" s="19"/>
      <c r="FM146" s="19"/>
      <c r="FN146" s="19"/>
      <c r="FO146" s="19"/>
      <c r="FP146" s="19"/>
      <c r="FQ146" s="19"/>
      <c r="FR146" s="19"/>
      <c r="FS146" s="19"/>
      <c r="FT146" s="19"/>
      <c r="FU146" s="19"/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9"/>
      <c r="GG146" s="19"/>
      <c r="GH146" s="19"/>
      <c r="GI146" s="19"/>
      <c r="GJ146" s="19"/>
      <c r="GK146" s="19"/>
      <c r="GL146" s="19"/>
      <c r="GM146" s="19"/>
      <c r="GN146" s="19"/>
      <c r="GO146" s="19"/>
      <c r="GP146" s="19"/>
      <c r="GQ146" s="19"/>
      <c r="GR146" s="19"/>
      <c r="GS146" s="19"/>
      <c r="GT146" s="19"/>
      <c r="GU146" s="19"/>
      <c r="GV146" s="19"/>
      <c r="GW146" s="19"/>
      <c r="GX146" s="19"/>
      <c r="GY146" s="19"/>
      <c r="GZ146" s="19"/>
      <c r="HA146" s="19"/>
      <c r="HB146" s="19"/>
      <c r="HC146" s="19"/>
      <c r="HD146" s="19"/>
      <c r="HE146" s="19"/>
      <c r="HF146" s="19"/>
      <c r="HG146" s="19"/>
      <c r="HH146" s="19"/>
      <c r="HI146" s="19"/>
      <c r="HJ146" s="19"/>
      <c r="HK146" s="19"/>
      <c r="HL146" s="19"/>
      <c r="HM146" s="19"/>
      <c r="HN146" s="19"/>
      <c r="HO146" s="19"/>
      <c r="HP146" s="19"/>
      <c r="HQ146" s="19"/>
      <c r="HR146" s="19"/>
      <c r="HS146" s="19"/>
    </row>
    <row r="147">
      <c r="A147" s="19">
        <v>145.0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>
        <v>1.0</v>
      </c>
      <c r="ES147" s="19"/>
      <c r="ET147" s="19"/>
      <c r="EU147" s="19"/>
      <c r="EV147" s="19">
        <v>1.0</v>
      </c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</row>
    <row r="148">
      <c r="A148" s="19">
        <v>146.0</v>
      </c>
      <c r="B148" s="19"/>
      <c r="C148" s="19"/>
      <c r="D148" s="19"/>
      <c r="E148" s="19"/>
      <c r="F148" s="19"/>
      <c r="G148" s="19">
        <v>1.0</v>
      </c>
      <c r="H148" s="19"/>
      <c r="I148" s="19"/>
      <c r="J148" s="19"/>
      <c r="K148" s="19"/>
      <c r="L148" s="19"/>
      <c r="M148" s="19"/>
      <c r="N148" s="19"/>
      <c r="O148" s="19"/>
      <c r="P148" s="19"/>
      <c r="Q148" s="19">
        <v>1.0</v>
      </c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>
        <v>1.0</v>
      </c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</row>
    <row r="149">
      <c r="A149" s="19">
        <v>147.0</v>
      </c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>
        <v>1.0</v>
      </c>
      <c r="EQ149" s="19"/>
      <c r="ER149" s="19"/>
      <c r="ES149" s="19"/>
      <c r="ET149" s="19"/>
      <c r="EU149" s="19"/>
      <c r="EV149" s="19"/>
      <c r="EW149" s="19"/>
      <c r="EX149" s="19"/>
      <c r="EY149" s="19"/>
      <c r="EZ149" s="19"/>
      <c r="FA149" s="19"/>
      <c r="FB149" s="19"/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9"/>
      <c r="FV149" s="19"/>
      <c r="FW149" s="19">
        <v>1.0</v>
      </c>
      <c r="FX149" s="19"/>
      <c r="FY149" s="19"/>
      <c r="FZ149" s="19"/>
      <c r="GA149" s="19"/>
      <c r="GB149" s="19"/>
      <c r="GC149" s="19"/>
      <c r="GD149" s="19"/>
      <c r="GE149" s="19"/>
      <c r="GF149" s="19"/>
      <c r="GG149" s="19"/>
      <c r="GH149" s="19"/>
      <c r="GI149" s="19"/>
      <c r="GJ149" s="19"/>
      <c r="GK149" s="19"/>
      <c r="GL149" s="19"/>
      <c r="GM149" s="19"/>
      <c r="GN149" s="19"/>
      <c r="GO149" s="19"/>
      <c r="GP149" s="19"/>
      <c r="GQ149" s="19"/>
      <c r="GR149" s="19"/>
      <c r="GS149" s="19"/>
      <c r="GT149" s="19"/>
      <c r="GU149" s="19"/>
      <c r="GV149" s="19"/>
      <c r="GW149" s="19"/>
      <c r="GX149" s="19"/>
      <c r="GY149" s="19"/>
      <c r="GZ149" s="19"/>
      <c r="HA149" s="19"/>
      <c r="HB149" s="19"/>
      <c r="HC149" s="19"/>
      <c r="HD149" s="19"/>
      <c r="HE149" s="19"/>
      <c r="HF149" s="19"/>
      <c r="HG149" s="19"/>
      <c r="HH149" s="19"/>
      <c r="HI149" s="19"/>
      <c r="HJ149" s="19"/>
      <c r="HK149" s="19"/>
      <c r="HL149" s="19"/>
      <c r="HM149" s="19"/>
      <c r="HN149" s="19"/>
      <c r="HO149" s="19"/>
      <c r="HP149" s="19"/>
      <c r="HQ149" s="19"/>
      <c r="HR149" s="19"/>
      <c r="HS149" s="19"/>
    </row>
    <row r="150">
      <c r="A150" s="19">
        <v>148.0</v>
      </c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>
        <v>1.0</v>
      </c>
      <c r="CT150" s="19">
        <v>1.0</v>
      </c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  <c r="ES150" s="19"/>
      <c r="ET150" s="19"/>
      <c r="EU150" s="19">
        <v>1.0</v>
      </c>
      <c r="EV150" s="19"/>
      <c r="EW150" s="19"/>
      <c r="EX150" s="19"/>
      <c r="EY150" s="19"/>
      <c r="EZ150" s="19"/>
      <c r="FA150" s="19"/>
      <c r="FB150" s="19"/>
      <c r="FC150" s="19"/>
      <c r="FD150" s="19"/>
      <c r="FE150" s="19"/>
      <c r="FF150" s="19"/>
      <c r="FG150" s="19"/>
      <c r="FH150" s="19"/>
      <c r="FI150" s="19"/>
      <c r="FJ150" s="19"/>
      <c r="FK150" s="19"/>
      <c r="FL150" s="19"/>
      <c r="FM150" s="19"/>
      <c r="FN150" s="19"/>
      <c r="FO150" s="19"/>
      <c r="FP150" s="19"/>
      <c r="FQ150" s="19"/>
      <c r="FR150" s="19"/>
      <c r="FS150" s="19"/>
      <c r="FT150" s="19"/>
      <c r="FU150" s="19"/>
      <c r="FV150" s="19"/>
      <c r="FW150" s="19"/>
      <c r="FX150" s="19"/>
      <c r="FY150" s="19"/>
      <c r="FZ150" s="19"/>
      <c r="GA150" s="19"/>
      <c r="GB150" s="19"/>
      <c r="GC150" s="19"/>
      <c r="GD150" s="19"/>
      <c r="GE150" s="19"/>
      <c r="GF150" s="19"/>
      <c r="GG150" s="19"/>
      <c r="GH150" s="19"/>
      <c r="GI150" s="19"/>
      <c r="GJ150" s="19"/>
      <c r="GK150" s="19"/>
      <c r="GL150" s="19"/>
      <c r="GM150" s="19"/>
      <c r="GN150" s="19"/>
      <c r="GO150" s="19"/>
      <c r="GP150" s="19"/>
      <c r="GQ150" s="19"/>
      <c r="GR150" s="19"/>
      <c r="GS150" s="19"/>
      <c r="GT150" s="19"/>
      <c r="GU150" s="19"/>
      <c r="GV150" s="19"/>
      <c r="GW150" s="19"/>
      <c r="GX150" s="19"/>
      <c r="GY150" s="19"/>
      <c r="GZ150" s="19"/>
      <c r="HA150" s="19"/>
      <c r="HB150" s="19"/>
      <c r="HC150" s="19"/>
      <c r="HD150" s="19"/>
      <c r="HE150" s="19"/>
      <c r="HF150" s="19"/>
      <c r="HG150" s="19"/>
      <c r="HH150" s="19"/>
      <c r="HI150" s="19"/>
      <c r="HJ150" s="19"/>
      <c r="HK150" s="19"/>
      <c r="HL150" s="19"/>
      <c r="HM150" s="19"/>
      <c r="HN150" s="19"/>
      <c r="HO150" s="19"/>
      <c r="HP150" s="19"/>
      <c r="HQ150" s="19"/>
      <c r="HR150" s="19"/>
      <c r="HS150" s="19"/>
    </row>
    <row r="151">
      <c r="A151" s="19">
        <v>149.0</v>
      </c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9"/>
      <c r="EH151" s="19"/>
      <c r="EI151" s="19"/>
      <c r="EJ151" s="19"/>
      <c r="EK151" s="19"/>
      <c r="EL151" s="19"/>
      <c r="EM151" s="19"/>
      <c r="EN151" s="19"/>
      <c r="EO151" s="19"/>
      <c r="EP151" s="19">
        <v>1.0</v>
      </c>
      <c r="EQ151" s="19"/>
      <c r="ER151" s="19"/>
      <c r="ES151" s="19"/>
      <c r="ET151" s="19">
        <v>1.0</v>
      </c>
      <c r="EU151" s="19"/>
      <c r="EV151" s="19"/>
      <c r="EW151" s="19"/>
      <c r="EX151" s="19"/>
      <c r="EY151" s="19"/>
      <c r="EZ151" s="19"/>
      <c r="FA151" s="19"/>
      <c r="FB151" s="19"/>
      <c r="FC151" s="19"/>
      <c r="FD151" s="19"/>
      <c r="FE151" s="19"/>
      <c r="FF151" s="19"/>
      <c r="FG151" s="19"/>
      <c r="FH151" s="19"/>
      <c r="FI151" s="19"/>
      <c r="FJ151" s="19"/>
      <c r="FK151" s="19"/>
      <c r="FL151" s="19"/>
      <c r="FM151" s="19"/>
      <c r="FN151" s="19"/>
      <c r="FO151" s="19"/>
      <c r="FP151" s="19"/>
      <c r="FQ151" s="19"/>
      <c r="FR151" s="19"/>
      <c r="FS151" s="19"/>
      <c r="FT151" s="19"/>
      <c r="FU151" s="19"/>
      <c r="FV151" s="19"/>
      <c r="FW151" s="19"/>
      <c r="FX151" s="19"/>
      <c r="FY151" s="19"/>
      <c r="FZ151" s="19"/>
      <c r="GA151" s="19"/>
      <c r="GB151" s="19"/>
      <c r="GC151" s="19"/>
      <c r="GD151" s="19"/>
      <c r="GE151" s="19"/>
      <c r="GF151" s="19"/>
      <c r="GG151" s="19"/>
      <c r="GH151" s="19"/>
      <c r="GI151" s="19"/>
      <c r="GJ151" s="19"/>
      <c r="GK151" s="19"/>
      <c r="GL151" s="19"/>
      <c r="GM151" s="19"/>
      <c r="GN151" s="19"/>
      <c r="GO151" s="19"/>
      <c r="GP151" s="19"/>
      <c r="GQ151" s="19"/>
      <c r="GR151" s="19"/>
      <c r="GS151" s="19"/>
      <c r="GT151" s="19"/>
      <c r="GU151" s="19"/>
      <c r="GV151" s="19"/>
      <c r="GW151" s="19"/>
      <c r="GX151" s="19"/>
      <c r="GY151" s="19"/>
      <c r="GZ151" s="19"/>
      <c r="HA151" s="19"/>
      <c r="HB151" s="19"/>
      <c r="HC151" s="19"/>
      <c r="HD151" s="19"/>
      <c r="HE151" s="19"/>
      <c r="HF151" s="19"/>
      <c r="HG151" s="19"/>
      <c r="HH151" s="19"/>
      <c r="HI151" s="19"/>
      <c r="HJ151" s="19"/>
      <c r="HK151" s="19"/>
      <c r="HL151" s="19"/>
      <c r="HM151" s="19"/>
      <c r="HN151" s="19"/>
      <c r="HO151" s="19"/>
      <c r="HP151" s="19"/>
      <c r="HQ151" s="19"/>
      <c r="HR151" s="19"/>
      <c r="HS151" s="19"/>
    </row>
    <row r="152">
      <c r="A152" s="19">
        <v>150.0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  <c r="EG152" s="19"/>
      <c r="EH152" s="19"/>
      <c r="EI152" s="19"/>
      <c r="EJ152" s="19"/>
      <c r="EK152" s="19"/>
      <c r="EL152" s="19"/>
      <c r="EM152" s="19"/>
      <c r="EN152" s="19"/>
      <c r="EO152" s="19"/>
      <c r="EP152" s="19"/>
      <c r="EQ152" s="19">
        <v>1.0</v>
      </c>
      <c r="ER152" s="19"/>
      <c r="ES152" s="19"/>
      <c r="ET152" s="19"/>
      <c r="EU152" s="19"/>
      <c r="EV152" s="19"/>
      <c r="EW152" s="19"/>
      <c r="EX152" s="19"/>
      <c r="EY152" s="19"/>
      <c r="EZ152" s="19"/>
      <c r="FA152" s="19"/>
      <c r="FB152" s="19"/>
      <c r="FC152" s="19"/>
      <c r="FD152" s="19"/>
      <c r="FE152" s="19"/>
      <c r="FF152" s="19"/>
      <c r="FG152" s="19"/>
      <c r="FH152" s="19"/>
      <c r="FI152" s="19"/>
      <c r="FJ152" s="19"/>
      <c r="FK152" s="19"/>
      <c r="FL152" s="19"/>
      <c r="FM152" s="19"/>
      <c r="FN152" s="19"/>
      <c r="FO152" s="19"/>
      <c r="FP152" s="19"/>
      <c r="FQ152" s="19"/>
      <c r="FR152" s="19"/>
      <c r="FS152" s="19"/>
      <c r="FT152" s="19"/>
      <c r="FU152" s="19"/>
      <c r="FV152" s="19"/>
      <c r="FW152" s="19"/>
      <c r="FX152" s="19"/>
      <c r="FY152" s="19"/>
      <c r="FZ152" s="19"/>
      <c r="GA152" s="19"/>
      <c r="GB152" s="19"/>
      <c r="GC152" s="19"/>
      <c r="GD152" s="19"/>
      <c r="GE152" s="19"/>
      <c r="GF152" s="19"/>
      <c r="GG152" s="19"/>
      <c r="GH152" s="19"/>
      <c r="GI152" s="19"/>
      <c r="GJ152" s="19"/>
      <c r="GK152" s="19">
        <v>1.0</v>
      </c>
      <c r="GL152" s="19"/>
      <c r="GM152" s="19"/>
      <c r="GN152" s="19"/>
      <c r="GO152" s="19"/>
      <c r="GP152" s="19"/>
      <c r="GQ152" s="19"/>
      <c r="GR152" s="19"/>
      <c r="GS152" s="19"/>
      <c r="GT152" s="19"/>
      <c r="GU152" s="19"/>
      <c r="GV152" s="19"/>
      <c r="GW152" s="19"/>
      <c r="GX152" s="19"/>
      <c r="GY152" s="19"/>
      <c r="GZ152" s="19"/>
      <c r="HA152" s="19"/>
      <c r="HB152" s="19"/>
      <c r="HC152" s="19"/>
      <c r="HD152" s="19"/>
      <c r="HE152" s="19"/>
      <c r="HF152" s="19"/>
      <c r="HG152" s="19"/>
      <c r="HH152" s="19"/>
      <c r="HI152" s="19"/>
      <c r="HJ152" s="19"/>
      <c r="HK152" s="19"/>
      <c r="HL152" s="19"/>
      <c r="HM152" s="19"/>
      <c r="HN152" s="19"/>
      <c r="HO152" s="19"/>
      <c r="HP152" s="19"/>
      <c r="HQ152" s="19"/>
      <c r="HR152" s="19"/>
      <c r="HS152" s="19"/>
    </row>
    <row r="153">
      <c r="A153" s="19">
        <v>151.0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  <c r="EG153" s="19"/>
      <c r="EH153" s="19"/>
      <c r="EI153" s="19"/>
      <c r="EJ153" s="19"/>
      <c r="EK153" s="19"/>
      <c r="EL153" s="19"/>
      <c r="EM153" s="19"/>
      <c r="EN153" s="19"/>
      <c r="EO153" s="19"/>
      <c r="EP153" s="19"/>
      <c r="EQ153" s="19"/>
      <c r="ER153" s="19"/>
      <c r="ES153" s="19"/>
      <c r="ET153" s="19"/>
      <c r="EU153" s="19"/>
      <c r="EV153" s="19"/>
      <c r="EW153" s="19"/>
      <c r="EX153" s="19">
        <v>1.0</v>
      </c>
      <c r="EY153" s="19"/>
      <c r="EZ153" s="19"/>
      <c r="FA153" s="19"/>
      <c r="FB153" s="19"/>
      <c r="FC153" s="19"/>
      <c r="FD153" s="19"/>
      <c r="FE153" s="19"/>
      <c r="FF153" s="19"/>
      <c r="FG153" s="19"/>
      <c r="FH153" s="19"/>
      <c r="FI153" s="19"/>
      <c r="FJ153" s="19"/>
      <c r="FK153" s="19"/>
      <c r="FL153" s="19"/>
      <c r="FM153" s="19"/>
      <c r="FN153" s="19"/>
      <c r="FO153" s="19"/>
      <c r="FP153" s="19"/>
      <c r="FQ153" s="19"/>
      <c r="FR153" s="19"/>
      <c r="FS153" s="19"/>
      <c r="FT153" s="19"/>
      <c r="FU153" s="19"/>
      <c r="FV153" s="19"/>
      <c r="FW153" s="19"/>
      <c r="FX153" s="19"/>
      <c r="FY153" s="19"/>
      <c r="FZ153" s="19"/>
      <c r="GA153" s="19">
        <v>1.0</v>
      </c>
      <c r="GB153" s="19"/>
      <c r="GC153" s="19"/>
      <c r="GD153" s="19"/>
      <c r="GE153" s="19"/>
      <c r="GF153" s="19"/>
      <c r="GG153" s="19"/>
      <c r="GH153" s="19"/>
      <c r="GI153" s="19"/>
      <c r="GJ153" s="19"/>
      <c r="GK153" s="19"/>
      <c r="GL153" s="19"/>
      <c r="GM153" s="19"/>
      <c r="GN153" s="19"/>
      <c r="GO153" s="19"/>
      <c r="GP153" s="19"/>
      <c r="GQ153" s="19"/>
      <c r="GR153" s="19"/>
      <c r="GS153" s="19"/>
      <c r="GT153" s="19"/>
      <c r="GU153" s="19"/>
      <c r="GV153" s="19"/>
      <c r="GW153" s="19"/>
      <c r="GX153" s="19"/>
      <c r="GY153" s="19"/>
      <c r="GZ153" s="19"/>
      <c r="HA153" s="19"/>
      <c r="HB153" s="19"/>
      <c r="HC153" s="19"/>
      <c r="HD153" s="19"/>
      <c r="HE153" s="19"/>
      <c r="HF153" s="19"/>
      <c r="HG153" s="19"/>
      <c r="HH153" s="19"/>
      <c r="HI153" s="19"/>
      <c r="HJ153" s="19"/>
      <c r="HK153" s="19"/>
      <c r="HL153" s="19"/>
      <c r="HM153" s="19"/>
      <c r="HN153" s="19"/>
      <c r="HO153" s="19"/>
      <c r="HP153" s="19"/>
      <c r="HQ153" s="19"/>
      <c r="HR153" s="19"/>
      <c r="HS153" s="19"/>
    </row>
    <row r="154">
      <c r="A154" s="19">
        <v>152.0</v>
      </c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>
        <v>1.0</v>
      </c>
      <c r="EX154" s="19"/>
      <c r="EY154" s="19"/>
      <c r="EZ154" s="19"/>
      <c r="FA154" s="19"/>
      <c r="FB154" s="19"/>
      <c r="FC154" s="19"/>
      <c r="FD154" s="19"/>
      <c r="FE154" s="19"/>
      <c r="FF154" s="19"/>
      <c r="FG154" s="19"/>
      <c r="FH154" s="19"/>
      <c r="FI154" s="19"/>
      <c r="FJ154" s="19"/>
      <c r="FK154" s="19"/>
      <c r="FL154" s="19"/>
      <c r="FM154" s="19"/>
      <c r="FN154" s="19"/>
      <c r="FO154" s="19"/>
      <c r="FP154" s="19"/>
      <c r="FQ154" s="19"/>
      <c r="FR154" s="19"/>
      <c r="FS154" s="19"/>
      <c r="FT154" s="19"/>
      <c r="FU154" s="19"/>
      <c r="FV154" s="19"/>
      <c r="FW154" s="19"/>
      <c r="FX154" s="19"/>
      <c r="FY154" s="19"/>
      <c r="FZ154" s="19"/>
      <c r="GA154" s="19"/>
      <c r="GB154" s="19"/>
      <c r="GC154" s="19"/>
      <c r="GD154" s="19"/>
      <c r="GE154" s="19"/>
      <c r="GF154" s="19"/>
      <c r="GG154" s="19"/>
      <c r="GH154" s="19"/>
      <c r="GI154" s="19"/>
      <c r="GJ154" s="19"/>
      <c r="GK154" s="19"/>
      <c r="GL154" s="19"/>
      <c r="GM154" s="19"/>
      <c r="GN154" s="19"/>
      <c r="GO154" s="19"/>
      <c r="GP154" s="19"/>
      <c r="GQ154" s="19"/>
      <c r="GR154" s="19"/>
      <c r="GS154" s="19"/>
      <c r="GT154" s="19"/>
      <c r="GU154" s="19"/>
      <c r="GV154" s="19"/>
      <c r="GW154" s="19"/>
      <c r="GX154" s="19"/>
      <c r="GY154" s="19"/>
      <c r="GZ154" s="19"/>
      <c r="HA154" s="19"/>
      <c r="HB154" s="19"/>
      <c r="HC154" s="19"/>
      <c r="HD154" s="19"/>
      <c r="HE154" s="19"/>
      <c r="HF154" s="19"/>
      <c r="HG154" s="19"/>
      <c r="HH154" s="19"/>
      <c r="HI154" s="19"/>
      <c r="HJ154" s="19"/>
      <c r="HK154" s="19"/>
      <c r="HL154" s="19"/>
      <c r="HM154" s="19"/>
      <c r="HN154" s="19"/>
      <c r="HO154" s="19"/>
      <c r="HP154" s="19"/>
      <c r="HQ154" s="19"/>
      <c r="HR154" s="19"/>
      <c r="HS154" s="19"/>
    </row>
    <row r="155">
      <c r="A155" s="19">
        <v>153.0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>
        <v>1.0</v>
      </c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>
        <v>1.0</v>
      </c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/>
      <c r="HO155" s="19"/>
      <c r="HP155" s="19"/>
      <c r="HQ155" s="19"/>
      <c r="HR155" s="19"/>
      <c r="HS155" s="19"/>
    </row>
    <row r="156">
      <c r="A156" s="19">
        <v>154.0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>
        <v>1.0</v>
      </c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  <c r="EG156" s="19"/>
      <c r="EH156" s="19"/>
      <c r="EI156" s="19"/>
      <c r="EJ156" s="19"/>
      <c r="EK156" s="19"/>
      <c r="EL156" s="19"/>
      <c r="EM156" s="19"/>
      <c r="EN156" s="19"/>
      <c r="EO156" s="19"/>
      <c r="EP156" s="19"/>
      <c r="EQ156" s="19"/>
      <c r="ER156" s="19"/>
      <c r="ES156" s="19"/>
      <c r="ET156" s="19"/>
      <c r="EU156" s="19"/>
      <c r="EV156" s="19"/>
      <c r="EW156" s="19"/>
      <c r="EX156" s="19"/>
      <c r="EY156" s="19">
        <v>1.0</v>
      </c>
      <c r="EZ156" s="19"/>
      <c r="FA156" s="19"/>
      <c r="FB156" s="19"/>
      <c r="FC156" s="19"/>
      <c r="FD156" s="19"/>
      <c r="FE156" s="19"/>
      <c r="FF156" s="19"/>
      <c r="FG156" s="19"/>
      <c r="FH156" s="19"/>
      <c r="FI156" s="19"/>
      <c r="FJ156" s="19"/>
      <c r="FK156" s="19"/>
      <c r="FL156" s="19"/>
      <c r="FM156" s="19"/>
      <c r="FN156" s="19"/>
      <c r="FO156" s="19"/>
      <c r="FP156" s="19"/>
      <c r="FQ156" s="19"/>
      <c r="FR156" s="19"/>
      <c r="FS156" s="19"/>
      <c r="FT156" s="19"/>
      <c r="FU156" s="19"/>
      <c r="FV156" s="19"/>
      <c r="FW156" s="19"/>
      <c r="FX156" s="19"/>
      <c r="FY156" s="19"/>
      <c r="FZ156" s="19"/>
      <c r="GA156" s="19"/>
      <c r="GB156" s="19"/>
      <c r="GC156" s="19"/>
      <c r="GD156" s="19"/>
      <c r="GE156" s="19"/>
      <c r="GF156" s="19"/>
      <c r="GG156" s="19"/>
      <c r="GH156" s="19"/>
      <c r="GI156" s="19"/>
      <c r="GJ156" s="19"/>
      <c r="GK156" s="19"/>
      <c r="GL156" s="19"/>
      <c r="GM156" s="19"/>
      <c r="GN156" s="19"/>
      <c r="GO156" s="19"/>
      <c r="GP156" s="19"/>
      <c r="GQ156" s="19"/>
      <c r="GR156" s="19"/>
      <c r="GS156" s="19"/>
      <c r="GT156" s="19"/>
      <c r="GU156" s="19"/>
      <c r="GV156" s="19"/>
      <c r="GW156" s="19"/>
      <c r="GX156" s="19"/>
      <c r="GY156" s="19"/>
      <c r="GZ156" s="19"/>
      <c r="HA156" s="19"/>
      <c r="HB156" s="19"/>
      <c r="HC156" s="19"/>
      <c r="HD156" s="19"/>
      <c r="HE156" s="19"/>
      <c r="HF156" s="19"/>
      <c r="HG156" s="19"/>
      <c r="HH156" s="19"/>
      <c r="HI156" s="19"/>
      <c r="HJ156" s="19"/>
      <c r="HK156" s="19"/>
      <c r="HL156" s="19"/>
      <c r="HM156" s="19"/>
      <c r="HN156" s="19"/>
      <c r="HO156" s="19"/>
      <c r="HP156" s="19"/>
      <c r="HQ156" s="19"/>
      <c r="HR156" s="19"/>
      <c r="HS156" s="19"/>
    </row>
    <row r="157">
      <c r="A157" s="19">
        <v>155.0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  <c r="EX157" s="19"/>
      <c r="EY157" s="19"/>
      <c r="EZ157" s="19"/>
      <c r="FA157" s="19"/>
      <c r="FB157" s="19">
        <v>1.0</v>
      </c>
      <c r="FC157" s="19"/>
      <c r="FD157" s="19"/>
      <c r="FE157" s="19"/>
      <c r="FF157" s="19"/>
      <c r="FG157" s="19"/>
      <c r="FH157" s="19"/>
      <c r="FI157" s="19"/>
      <c r="FJ157" s="19"/>
      <c r="FK157" s="19"/>
      <c r="FL157" s="19"/>
      <c r="FM157" s="19"/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/>
      <c r="GH157" s="19"/>
      <c r="GI157" s="19"/>
      <c r="GJ157" s="19"/>
      <c r="GK157" s="19"/>
      <c r="GL157" s="19"/>
      <c r="GM157" s="19"/>
      <c r="GN157" s="19"/>
      <c r="GO157" s="19"/>
      <c r="GP157" s="19"/>
      <c r="GQ157" s="19"/>
      <c r="GR157" s="19"/>
      <c r="GS157" s="19"/>
      <c r="GT157" s="19"/>
      <c r="GU157" s="19"/>
      <c r="GV157" s="19"/>
      <c r="GW157" s="19"/>
      <c r="GX157" s="19"/>
      <c r="GY157" s="19"/>
      <c r="GZ157" s="19"/>
      <c r="HA157" s="19"/>
      <c r="HB157" s="19"/>
      <c r="HC157" s="19"/>
      <c r="HD157" s="19"/>
      <c r="HE157" s="19"/>
      <c r="HF157" s="19"/>
      <c r="HG157" s="19"/>
      <c r="HH157" s="19"/>
      <c r="HI157" s="19"/>
      <c r="HJ157" s="19"/>
      <c r="HK157" s="19"/>
      <c r="HL157" s="19"/>
      <c r="HM157" s="19"/>
      <c r="HN157" s="19">
        <v>1.0</v>
      </c>
      <c r="HO157" s="19"/>
      <c r="HP157" s="19"/>
      <c r="HQ157" s="19"/>
      <c r="HR157" s="19"/>
      <c r="HS157" s="19"/>
    </row>
    <row r="158">
      <c r="A158" s="19">
        <v>156.0</v>
      </c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  <c r="EX158" s="19"/>
      <c r="EY158" s="19"/>
      <c r="EZ158" s="19"/>
      <c r="FA158" s="19">
        <v>1.0</v>
      </c>
      <c r="FB158" s="19"/>
      <c r="FC158" s="19">
        <v>1.0</v>
      </c>
      <c r="FD158" s="19"/>
      <c r="FE158" s="19"/>
      <c r="FF158" s="19"/>
      <c r="FG158" s="19"/>
      <c r="FH158" s="19"/>
      <c r="FI158" s="19"/>
      <c r="FJ158" s="19"/>
      <c r="FK158" s="19"/>
      <c r="FL158" s="19"/>
      <c r="FM158" s="19"/>
      <c r="FN158" s="19"/>
      <c r="FO158" s="19"/>
      <c r="FP158" s="19"/>
      <c r="FQ158" s="19"/>
      <c r="FR158" s="19"/>
      <c r="FS158" s="19"/>
      <c r="FT158" s="19"/>
      <c r="FU158" s="19"/>
      <c r="FV158" s="19"/>
      <c r="FW158" s="19"/>
      <c r="FX158" s="19"/>
      <c r="FY158" s="19"/>
      <c r="FZ158" s="19"/>
      <c r="GA158" s="19"/>
      <c r="GB158" s="19"/>
      <c r="GC158" s="19"/>
      <c r="GD158" s="19"/>
      <c r="GE158" s="19"/>
      <c r="GF158" s="19"/>
      <c r="GG158" s="19"/>
      <c r="GH158" s="19"/>
      <c r="GI158" s="19"/>
      <c r="GJ158" s="19"/>
      <c r="GK158" s="19"/>
      <c r="GL158" s="19"/>
      <c r="GM158" s="19"/>
      <c r="GN158" s="19"/>
      <c r="GO158" s="19"/>
      <c r="GP158" s="19"/>
      <c r="GQ158" s="19"/>
      <c r="GR158" s="19"/>
      <c r="GS158" s="19"/>
      <c r="GT158" s="19"/>
      <c r="GU158" s="19"/>
      <c r="GV158" s="19"/>
      <c r="GW158" s="19"/>
      <c r="GX158" s="19"/>
      <c r="GY158" s="19"/>
      <c r="GZ158" s="19"/>
      <c r="HA158" s="19"/>
      <c r="HB158" s="19"/>
      <c r="HC158" s="19"/>
      <c r="HD158" s="19"/>
      <c r="HE158" s="19"/>
      <c r="HF158" s="19"/>
      <c r="HG158" s="19"/>
      <c r="HH158" s="19"/>
      <c r="HI158" s="19"/>
      <c r="HJ158" s="19"/>
      <c r="HK158" s="19"/>
      <c r="HL158" s="19"/>
      <c r="HM158" s="19"/>
      <c r="HN158" s="19"/>
      <c r="HO158" s="19"/>
      <c r="HP158" s="19"/>
      <c r="HQ158" s="19"/>
      <c r="HR158" s="19"/>
      <c r="HS158" s="19"/>
    </row>
    <row r="159">
      <c r="A159" s="19">
        <v>157.0</v>
      </c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>
        <v>1.0</v>
      </c>
      <c r="EB159" s="19"/>
      <c r="EC159" s="19"/>
      <c r="ED159" s="19"/>
      <c r="EE159" s="19"/>
      <c r="EF159" s="19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  <c r="EX159" s="19"/>
      <c r="EY159" s="19"/>
      <c r="EZ159" s="19"/>
      <c r="FA159" s="19"/>
      <c r="FB159" s="19">
        <v>1.0</v>
      </c>
      <c r="FC159" s="19"/>
      <c r="FD159" s="19"/>
      <c r="FE159" s="19"/>
      <c r="FF159" s="19"/>
      <c r="FG159" s="19"/>
      <c r="FH159" s="19"/>
      <c r="FI159" s="19"/>
      <c r="FJ159" s="19"/>
      <c r="FK159" s="19"/>
      <c r="FL159" s="19"/>
      <c r="FM159" s="19"/>
      <c r="FN159" s="19"/>
      <c r="FO159" s="19"/>
      <c r="FP159" s="19"/>
      <c r="FQ159" s="19"/>
      <c r="FR159" s="19"/>
      <c r="FS159" s="19"/>
      <c r="FT159" s="19"/>
      <c r="FU159" s="19"/>
      <c r="FV159" s="19"/>
      <c r="FW159" s="19"/>
      <c r="FX159" s="19"/>
      <c r="FY159" s="19"/>
      <c r="FZ159" s="19"/>
      <c r="GA159" s="19"/>
      <c r="GB159" s="19"/>
      <c r="GC159" s="19"/>
      <c r="GD159" s="19"/>
      <c r="GE159" s="19"/>
      <c r="GF159" s="19"/>
      <c r="GG159" s="19"/>
      <c r="GH159" s="19"/>
      <c r="GI159" s="19"/>
      <c r="GJ159" s="19"/>
      <c r="GK159" s="19"/>
      <c r="GL159" s="19"/>
      <c r="GM159" s="19"/>
      <c r="GN159" s="19"/>
      <c r="GO159" s="19"/>
      <c r="GP159" s="19"/>
      <c r="GQ159" s="19"/>
      <c r="GR159" s="19"/>
      <c r="GS159" s="19"/>
      <c r="GT159" s="19"/>
      <c r="GU159" s="19"/>
      <c r="GV159" s="19"/>
      <c r="GW159" s="19"/>
      <c r="GX159" s="19"/>
      <c r="GY159" s="19"/>
      <c r="GZ159" s="19"/>
      <c r="HA159" s="19"/>
      <c r="HB159" s="19"/>
      <c r="HC159" s="19"/>
      <c r="HD159" s="19"/>
      <c r="HE159" s="19"/>
      <c r="HF159" s="19"/>
      <c r="HG159" s="19"/>
      <c r="HH159" s="19"/>
      <c r="HI159" s="19"/>
      <c r="HJ159" s="19"/>
      <c r="HK159" s="19"/>
      <c r="HL159" s="19"/>
      <c r="HM159" s="19"/>
      <c r="HN159" s="19"/>
      <c r="HO159" s="19"/>
      <c r="HP159" s="19"/>
      <c r="HQ159" s="19"/>
      <c r="HR159" s="19"/>
      <c r="HS159" s="19"/>
    </row>
    <row r="160">
      <c r="A160" s="19">
        <v>158.0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>
        <v>1.0</v>
      </c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>
        <v>1.0</v>
      </c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  <c r="HI160" s="19"/>
      <c r="HJ160" s="19"/>
      <c r="HK160" s="19"/>
      <c r="HL160" s="19"/>
      <c r="HM160" s="19"/>
      <c r="HN160" s="19"/>
      <c r="HO160" s="19"/>
      <c r="HP160" s="19"/>
      <c r="HQ160" s="19"/>
      <c r="HR160" s="19"/>
      <c r="HS160" s="19"/>
    </row>
    <row r="161">
      <c r="A161" s="19">
        <v>159.0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  <c r="EX161" s="19"/>
      <c r="EY161" s="19"/>
      <c r="EZ161" s="19"/>
      <c r="FA161" s="19"/>
      <c r="FB161" s="19"/>
      <c r="FC161" s="19"/>
      <c r="FD161" s="19">
        <v>1.0</v>
      </c>
      <c r="FE161" s="19"/>
      <c r="FF161" s="19">
        <v>1.0</v>
      </c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9"/>
      <c r="FV161" s="19"/>
      <c r="FW161" s="19"/>
      <c r="FX161" s="19"/>
      <c r="FY161" s="19"/>
      <c r="FZ161" s="19"/>
      <c r="GA161" s="19"/>
      <c r="GB161" s="19"/>
      <c r="GC161" s="19"/>
      <c r="GD161" s="19"/>
      <c r="GE161" s="19"/>
      <c r="GF161" s="19"/>
      <c r="GG161" s="19"/>
      <c r="GH161" s="19"/>
      <c r="GI161" s="19"/>
      <c r="GJ161" s="19"/>
      <c r="GK161" s="19"/>
      <c r="GL161" s="19"/>
      <c r="GM161" s="19"/>
      <c r="GN161" s="19"/>
      <c r="GO161" s="19"/>
      <c r="GP161" s="19"/>
      <c r="GQ161" s="19"/>
      <c r="GR161" s="19"/>
      <c r="GS161" s="19"/>
      <c r="GT161" s="19"/>
      <c r="GU161" s="19"/>
      <c r="GV161" s="19"/>
      <c r="GW161" s="19"/>
      <c r="GX161" s="19"/>
      <c r="GY161" s="19"/>
      <c r="GZ161" s="19"/>
      <c r="HA161" s="19"/>
      <c r="HB161" s="19"/>
      <c r="HC161" s="19"/>
      <c r="HD161" s="19"/>
      <c r="HE161" s="19"/>
      <c r="HF161" s="19"/>
      <c r="HG161" s="19"/>
      <c r="HH161" s="19"/>
      <c r="HI161" s="19"/>
      <c r="HJ161" s="19"/>
      <c r="HK161" s="19"/>
      <c r="HL161" s="19"/>
      <c r="HM161" s="19"/>
      <c r="HN161" s="19"/>
      <c r="HO161" s="19"/>
      <c r="HP161" s="19"/>
      <c r="HQ161" s="19"/>
      <c r="HR161" s="19"/>
      <c r="HS161" s="19"/>
    </row>
    <row r="162">
      <c r="A162" s="19">
        <v>160.0</v>
      </c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>
        <v>1.0</v>
      </c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  <c r="EX162" s="19"/>
      <c r="EY162" s="19"/>
      <c r="EZ162" s="19"/>
      <c r="FA162" s="19"/>
      <c r="FB162" s="19"/>
      <c r="FC162" s="19"/>
      <c r="FD162" s="19"/>
      <c r="FE162" s="19">
        <v>1.0</v>
      </c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  <c r="HI162" s="19"/>
      <c r="HJ162" s="19"/>
      <c r="HK162" s="19"/>
      <c r="HL162" s="19"/>
      <c r="HM162" s="19"/>
      <c r="HN162" s="19"/>
      <c r="HO162" s="19"/>
      <c r="HP162" s="19"/>
      <c r="HQ162" s="19"/>
      <c r="HR162" s="19"/>
      <c r="HS162" s="19"/>
    </row>
    <row r="163">
      <c r="A163" s="19">
        <v>161.0</v>
      </c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>
        <v>1.0</v>
      </c>
      <c r="AV163" s="19">
        <v>1.0</v>
      </c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>
        <v>1.0</v>
      </c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/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/>
      <c r="GH163" s="19"/>
      <c r="GI163" s="19"/>
      <c r="GJ163" s="19"/>
      <c r="GK163" s="19"/>
      <c r="GL163" s="19"/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/>
      <c r="HA163" s="19"/>
      <c r="HB163" s="19"/>
      <c r="HC163" s="19"/>
      <c r="HD163" s="19"/>
      <c r="HE163" s="19"/>
      <c r="HF163" s="19"/>
      <c r="HG163" s="19"/>
      <c r="HH163" s="19"/>
      <c r="HI163" s="19"/>
      <c r="HJ163" s="19"/>
      <c r="HK163" s="19"/>
      <c r="HL163" s="19"/>
      <c r="HM163" s="19"/>
      <c r="HN163" s="19"/>
      <c r="HO163" s="19"/>
      <c r="HP163" s="19"/>
      <c r="HQ163" s="19"/>
      <c r="HR163" s="19"/>
      <c r="HS163" s="19"/>
    </row>
    <row r="164">
      <c r="A164" s="19">
        <v>162.0</v>
      </c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  <c r="EW164" s="19"/>
      <c r="EX164" s="19"/>
      <c r="EY164" s="19"/>
      <c r="EZ164" s="19"/>
      <c r="FA164" s="19"/>
      <c r="FB164" s="19"/>
      <c r="FC164" s="19"/>
      <c r="FD164" s="19"/>
      <c r="FE164" s="19"/>
      <c r="FF164" s="19"/>
      <c r="FG164" s="19">
        <v>1.0</v>
      </c>
      <c r="FH164" s="19"/>
      <c r="FI164" s="19">
        <v>1.0</v>
      </c>
      <c r="FJ164" s="19"/>
      <c r="FK164" s="19"/>
      <c r="FL164" s="19"/>
      <c r="FM164" s="19"/>
      <c r="FN164" s="19"/>
      <c r="FO164" s="19"/>
      <c r="FP164" s="19"/>
      <c r="FQ164" s="19"/>
      <c r="FR164" s="19"/>
      <c r="FS164" s="19"/>
      <c r="FT164" s="19"/>
      <c r="FU164" s="19"/>
      <c r="FV164" s="19"/>
      <c r="FW164" s="19"/>
      <c r="FX164" s="19"/>
      <c r="FY164" s="19"/>
      <c r="FZ164" s="19"/>
      <c r="GA164" s="19"/>
      <c r="GB164" s="19"/>
      <c r="GC164" s="19"/>
      <c r="GD164" s="19"/>
      <c r="GE164" s="19"/>
      <c r="GF164" s="19"/>
      <c r="GG164" s="19"/>
      <c r="GH164" s="19"/>
      <c r="GI164" s="19"/>
      <c r="GJ164" s="19"/>
      <c r="GK164" s="19"/>
      <c r="GL164" s="19"/>
      <c r="GM164" s="19"/>
      <c r="GN164" s="19"/>
      <c r="GO164" s="19"/>
      <c r="GP164" s="19"/>
      <c r="GQ164" s="19"/>
      <c r="GR164" s="19"/>
      <c r="GS164" s="19"/>
      <c r="GT164" s="19"/>
      <c r="GU164" s="19"/>
      <c r="GV164" s="19"/>
      <c r="GW164" s="19"/>
      <c r="GX164" s="19"/>
      <c r="GY164" s="19"/>
      <c r="GZ164" s="19"/>
      <c r="HA164" s="19"/>
      <c r="HB164" s="19"/>
      <c r="HC164" s="19"/>
      <c r="HD164" s="19"/>
      <c r="HE164" s="19"/>
      <c r="HF164" s="19"/>
      <c r="HG164" s="19"/>
      <c r="HH164" s="19"/>
      <c r="HI164" s="19"/>
      <c r="HJ164" s="19"/>
      <c r="HK164" s="19"/>
      <c r="HL164" s="19"/>
      <c r="HM164" s="19"/>
      <c r="HN164" s="19"/>
      <c r="HO164" s="19"/>
      <c r="HP164" s="19"/>
      <c r="HQ164" s="19"/>
      <c r="HR164" s="19"/>
      <c r="HS164" s="19"/>
    </row>
    <row r="165">
      <c r="A165" s="19">
        <v>163.0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  <c r="EX165" s="19"/>
      <c r="EY165" s="19"/>
      <c r="EZ165" s="19"/>
      <c r="FA165" s="19"/>
      <c r="FB165" s="19"/>
      <c r="FC165" s="19"/>
      <c r="FD165" s="19"/>
      <c r="FE165" s="19"/>
      <c r="FF165" s="19"/>
      <c r="FG165" s="19"/>
      <c r="FH165" s="19">
        <v>1.0</v>
      </c>
      <c r="FI165" s="19"/>
      <c r="FJ165" s="19">
        <v>1.0</v>
      </c>
      <c r="FK165" s="19"/>
      <c r="FL165" s="19"/>
      <c r="FM165" s="19"/>
      <c r="FN165" s="19"/>
      <c r="FO165" s="19"/>
      <c r="FP165" s="19"/>
      <c r="FQ165" s="19"/>
      <c r="FR165" s="19"/>
      <c r="FS165" s="19"/>
      <c r="FT165" s="19"/>
      <c r="FU165" s="19"/>
      <c r="FV165" s="19"/>
      <c r="FW165" s="19"/>
      <c r="FX165" s="19"/>
      <c r="FY165" s="19"/>
      <c r="FZ165" s="19"/>
      <c r="GA165" s="19"/>
      <c r="GB165" s="19"/>
      <c r="GC165" s="19"/>
      <c r="GD165" s="19"/>
      <c r="GE165" s="19"/>
      <c r="GF165" s="19"/>
      <c r="GG165" s="19"/>
      <c r="GH165" s="19"/>
      <c r="GI165" s="19"/>
      <c r="GJ165" s="19"/>
      <c r="GK165" s="19"/>
      <c r="GL165" s="19"/>
      <c r="GM165" s="19"/>
      <c r="GN165" s="19"/>
      <c r="GO165" s="19"/>
      <c r="GP165" s="19"/>
      <c r="GQ165" s="19"/>
      <c r="GR165" s="19"/>
      <c r="GS165" s="19"/>
      <c r="GT165" s="19"/>
      <c r="GU165" s="19"/>
      <c r="GV165" s="19"/>
      <c r="GW165" s="19"/>
      <c r="GX165" s="19"/>
      <c r="GY165" s="19"/>
      <c r="GZ165" s="19"/>
      <c r="HA165" s="19"/>
      <c r="HB165" s="19"/>
      <c r="HC165" s="19"/>
      <c r="HD165" s="19"/>
      <c r="HE165" s="19"/>
      <c r="HF165" s="19"/>
      <c r="HG165" s="19"/>
      <c r="HH165" s="19"/>
      <c r="HI165" s="19"/>
      <c r="HJ165" s="19"/>
      <c r="HK165" s="19"/>
      <c r="HL165" s="19"/>
      <c r="HM165" s="19"/>
      <c r="HN165" s="19"/>
      <c r="HO165" s="19"/>
      <c r="HP165" s="19"/>
      <c r="HQ165" s="19"/>
      <c r="HR165" s="19"/>
      <c r="HS165" s="19"/>
    </row>
    <row r="166">
      <c r="A166" s="19">
        <v>164.0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  <c r="EG166" s="19"/>
      <c r="EH166" s="19"/>
      <c r="EI166" s="19"/>
      <c r="EJ166" s="19"/>
      <c r="EK166" s="19"/>
      <c r="EL166" s="19"/>
      <c r="EM166" s="19"/>
      <c r="EN166" s="19"/>
      <c r="EO166" s="19"/>
      <c r="EP166" s="19"/>
      <c r="EQ166" s="19"/>
      <c r="ER166" s="19"/>
      <c r="ES166" s="19"/>
      <c r="ET166" s="19"/>
      <c r="EU166" s="19"/>
      <c r="EV166" s="19"/>
      <c r="EW166" s="19"/>
      <c r="EX166" s="19"/>
      <c r="EY166" s="19"/>
      <c r="EZ166" s="19"/>
      <c r="FA166" s="19"/>
      <c r="FB166" s="19"/>
      <c r="FC166" s="19"/>
      <c r="FD166" s="19"/>
      <c r="FE166" s="19"/>
      <c r="FF166" s="19"/>
      <c r="FG166" s="19"/>
      <c r="FH166" s="19"/>
      <c r="FI166" s="19">
        <v>1.0</v>
      </c>
      <c r="FJ166" s="19"/>
      <c r="FK166" s="19">
        <v>1.0</v>
      </c>
      <c r="FL166" s="19"/>
      <c r="FM166" s="19"/>
      <c r="FN166" s="19"/>
      <c r="FO166" s="19"/>
      <c r="FP166" s="19"/>
      <c r="FQ166" s="19"/>
      <c r="FR166" s="19"/>
      <c r="FS166" s="19"/>
      <c r="FT166" s="19"/>
      <c r="FU166" s="19"/>
      <c r="FV166" s="19"/>
      <c r="FW166" s="19"/>
      <c r="FX166" s="19"/>
      <c r="FY166" s="19"/>
      <c r="FZ166" s="19"/>
      <c r="GA166" s="19"/>
      <c r="GB166" s="19"/>
      <c r="GC166" s="19"/>
      <c r="GD166" s="19"/>
      <c r="GE166" s="19"/>
      <c r="GF166" s="19"/>
      <c r="GG166" s="19"/>
      <c r="GH166" s="19"/>
      <c r="GI166" s="19"/>
      <c r="GJ166" s="19"/>
      <c r="GK166" s="19"/>
      <c r="GL166" s="19"/>
      <c r="GM166" s="19"/>
      <c r="GN166" s="19"/>
      <c r="GO166" s="19"/>
      <c r="GP166" s="19"/>
      <c r="GQ166" s="19"/>
      <c r="GR166" s="19"/>
      <c r="GS166" s="19"/>
      <c r="GT166" s="19"/>
      <c r="GU166" s="19"/>
      <c r="GV166" s="19"/>
      <c r="GW166" s="19"/>
      <c r="GX166" s="19"/>
      <c r="GY166" s="19"/>
      <c r="GZ166" s="19"/>
      <c r="HA166" s="19"/>
      <c r="HB166" s="19"/>
      <c r="HC166" s="19"/>
      <c r="HD166" s="19"/>
      <c r="HE166" s="19"/>
      <c r="HF166" s="19"/>
      <c r="HG166" s="19"/>
      <c r="HH166" s="19"/>
      <c r="HI166" s="19"/>
      <c r="HJ166" s="19"/>
      <c r="HK166" s="19"/>
      <c r="HL166" s="19"/>
      <c r="HM166" s="19"/>
      <c r="HN166" s="19"/>
      <c r="HO166" s="19"/>
      <c r="HP166" s="19"/>
      <c r="HQ166" s="19"/>
      <c r="HR166" s="19"/>
      <c r="HS166" s="19"/>
    </row>
    <row r="167">
      <c r="A167" s="19">
        <v>165.0</v>
      </c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>
        <v>1.0</v>
      </c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  <c r="EX167" s="19"/>
      <c r="EY167" s="19"/>
      <c r="EZ167" s="19"/>
      <c r="FA167" s="19"/>
      <c r="FB167" s="19"/>
      <c r="FC167" s="19"/>
      <c r="FD167" s="19"/>
      <c r="FE167" s="19"/>
      <c r="FF167" s="19"/>
      <c r="FG167" s="19"/>
      <c r="FH167" s="19"/>
      <c r="FI167" s="19"/>
      <c r="FJ167" s="19">
        <v>1.0</v>
      </c>
      <c r="FK167" s="19"/>
      <c r="FL167" s="19"/>
      <c r="FM167" s="19"/>
      <c r="FN167" s="19"/>
      <c r="FO167" s="19"/>
      <c r="FP167" s="19"/>
      <c r="FQ167" s="19"/>
      <c r="FR167" s="19"/>
      <c r="FS167" s="19"/>
      <c r="FT167" s="19"/>
      <c r="FU167" s="19"/>
      <c r="FV167" s="19"/>
      <c r="FW167" s="19"/>
      <c r="FX167" s="19"/>
      <c r="FY167" s="19"/>
      <c r="FZ167" s="19"/>
      <c r="GA167" s="19"/>
      <c r="GB167" s="19"/>
      <c r="GC167" s="19"/>
      <c r="GD167" s="19"/>
      <c r="GE167" s="19"/>
      <c r="GF167" s="19"/>
      <c r="GG167" s="19"/>
      <c r="GH167" s="19"/>
      <c r="GI167" s="19"/>
      <c r="GJ167" s="19"/>
      <c r="GK167" s="19"/>
      <c r="GL167" s="19"/>
      <c r="GM167" s="19"/>
      <c r="GN167" s="19"/>
      <c r="GO167" s="19"/>
      <c r="GP167" s="19"/>
      <c r="GQ167" s="19"/>
      <c r="GR167" s="19"/>
      <c r="GS167" s="19"/>
      <c r="GT167" s="19"/>
      <c r="GU167" s="19"/>
      <c r="GV167" s="19"/>
      <c r="GW167" s="19"/>
      <c r="GX167" s="19"/>
      <c r="GY167" s="19"/>
      <c r="GZ167" s="19"/>
      <c r="HA167" s="19"/>
      <c r="HB167" s="19"/>
      <c r="HC167" s="19"/>
      <c r="HD167" s="19"/>
      <c r="HE167" s="19"/>
      <c r="HF167" s="19"/>
      <c r="HG167" s="19"/>
      <c r="HH167" s="19"/>
      <c r="HI167" s="19"/>
      <c r="HJ167" s="19"/>
      <c r="HK167" s="19"/>
      <c r="HL167" s="19"/>
      <c r="HM167" s="19"/>
      <c r="HN167" s="19"/>
      <c r="HO167" s="19"/>
      <c r="HP167" s="19"/>
      <c r="HQ167" s="19"/>
      <c r="HR167" s="19"/>
      <c r="HS167" s="19"/>
    </row>
    <row r="168">
      <c r="A168" s="19">
        <v>166.0</v>
      </c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>
        <v>1.0</v>
      </c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  <c r="EG168" s="19"/>
      <c r="EH168" s="19"/>
      <c r="EI168" s="19"/>
      <c r="EJ168" s="19"/>
      <c r="EK168" s="19"/>
      <c r="EL168" s="19"/>
      <c r="EM168" s="19"/>
      <c r="EN168" s="19"/>
      <c r="EO168" s="19"/>
      <c r="EP168" s="19"/>
      <c r="EQ168" s="19"/>
      <c r="ER168" s="19"/>
      <c r="ES168" s="19"/>
      <c r="ET168" s="19"/>
      <c r="EU168" s="19"/>
      <c r="EV168" s="19"/>
      <c r="EW168" s="19"/>
      <c r="EX168" s="19"/>
      <c r="EY168" s="19"/>
      <c r="EZ168" s="19"/>
      <c r="FA168" s="19"/>
      <c r="FB168" s="19"/>
      <c r="FC168" s="19"/>
      <c r="FD168" s="19"/>
      <c r="FE168" s="19"/>
      <c r="FF168" s="19"/>
      <c r="FG168" s="19"/>
      <c r="FH168" s="19"/>
      <c r="FI168" s="19"/>
      <c r="FJ168" s="19"/>
      <c r="FK168" s="19"/>
      <c r="FL168" s="19"/>
      <c r="FM168" s="19">
        <v>1.0</v>
      </c>
      <c r="FN168" s="19"/>
      <c r="FO168" s="19"/>
      <c r="FP168" s="19"/>
      <c r="FQ168" s="19"/>
      <c r="FR168" s="19"/>
      <c r="FS168" s="19"/>
      <c r="FT168" s="19"/>
      <c r="FU168" s="19"/>
      <c r="FV168" s="19"/>
      <c r="FW168" s="19"/>
      <c r="FX168" s="19"/>
      <c r="FY168" s="19"/>
      <c r="FZ168" s="19"/>
      <c r="GA168" s="19"/>
      <c r="GB168" s="19"/>
      <c r="GC168" s="19"/>
      <c r="GD168" s="19"/>
      <c r="GE168" s="19"/>
      <c r="GF168" s="19"/>
      <c r="GG168" s="19">
        <v>1.0</v>
      </c>
      <c r="GH168" s="19"/>
      <c r="GI168" s="19"/>
      <c r="GJ168" s="19"/>
      <c r="GK168" s="19"/>
      <c r="GL168" s="19"/>
      <c r="GM168" s="19"/>
      <c r="GN168" s="19"/>
      <c r="GO168" s="19"/>
      <c r="GP168" s="19"/>
      <c r="GQ168" s="19"/>
      <c r="GR168" s="19"/>
      <c r="GS168" s="19"/>
      <c r="GT168" s="19"/>
      <c r="GU168" s="19"/>
      <c r="GV168" s="19"/>
      <c r="GW168" s="19"/>
      <c r="GX168" s="19"/>
      <c r="GY168" s="19"/>
      <c r="GZ168" s="19"/>
      <c r="HA168" s="19"/>
      <c r="HB168" s="19"/>
      <c r="HC168" s="19"/>
      <c r="HD168" s="19"/>
      <c r="HE168" s="19"/>
      <c r="HF168" s="19"/>
      <c r="HG168" s="19"/>
      <c r="HH168" s="19"/>
      <c r="HI168" s="19"/>
      <c r="HJ168" s="19"/>
      <c r="HK168" s="19"/>
      <c r="HL168" s="19"/>
      <c r="HM168" s="19"/>
      <c r="HN168" s="19"/>
      <c r="HO168" s="19"/>
      <c r="HP168" s="19"/>
      <c r="HQ168" s="19"/>
      <c r="HR168" s="19"/>
      <c r="HS168" s="19"/>
    </row>
    <row r="169">
      <c r="A169" s="19">
        <v>167.0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>
        <v>1.0</v>
      </c>
      <c r="FM169" s="19"/>
      <c r="FN169" s="19">
        <v>1.0</v>
      </c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19"/>
      <c r="GC169" s="19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19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/>
      <c r="HH169" s="19"/>
      <c r="HI169" s="19"/>
      <c r="HJ169" s="19"/>
      <c r="HK169" s="19"/>
      <c r="HL169" s="19"/>
      <c r="HM169" s="19"/>
      <c r="HN169" s="19"/>
      <c r="HO169" s="19"/>
      <c r="HP169" s="19"/>
      <c r="HQ169" s="19"/>
      <c r="HR169" s="19"/>
      <c r="HS169" s="19"/>
    </row>
    <row r="170">
      <c r="A170" s="19">
        <v>168.0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>
        <v>1.0</v>
      </c>
      <c r="AW170" s="19">
        <v>1.0</v>
      </c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  <c r="EG170" s="19"/>
      <c r="EH170" s="19"/>
      <c r="EI170" s="19"/>
      <c r="EJ170" s="19"/>
      <c r="EK170" s="19"/>
      <c r="EL170" s="19"/>
      <c r="EM170" s="19"/>
      <c r="EN170" s="19"/>
      <c r="EO170" s="19"/>
      <c r="EP170" s="19"/>
      <c r="EQ170" s="19"/>
      <c r="ER170" s="19"/>
      <c r="ES170" s="19"/>
      <c r="ET170" s="19"/>
      <c r="EU170" s="19"/>
      <c r="EV170" s="19"/>
      <c r="EW170" s="19"/>
      <c r="EX170" s="19"/>
      <c r="EY170" s="19"/>
      <c r="EZ170" s="19"/>
      <c r="FA170" s="19"/>
      <c r="FB170" s="19"/>
      <c r="FC170" s="19"/>
      <c r="FD170" s="19"/>
      <c r="FE170" s="19"/>
      <c r="FF170" s="19"/>
      <c r="FG170" s="19"/>
      <c r="FH170" s="19"/>
      <c r="FI170" s="19"/>
      <c r="FJ170" s="19"/>
      <c r="FK170" s="19"/>
      <c r="FL170" s="19"/>
      <c r="FM170" s="19">
        <v>1.0</v>
      </c>
      <c r="FN170" s="19"/>
      <c r="FO170" s="19"/>
      <c r="FP170" s="19"/>
      <c r="FQ170" s="19"/>
      <c r="FR170" s="19"/>
      <c r="FS170" s="19"/>
      <c r="FT170" s="19"/>
      <c r="FU170" s="19"/>
      <c r="FV170" s="19"/>
      <c r="FW170" s="19"/>
      <c r="FX170" s="19"/>
      <c r="FY170" s="19"/>
      <c r="FZ170" s="19"/>
      <c r="GA170" s="19"/>
      <c r="GB170" s="19"/>
      <c r="GC170" s="19"/>
      <c r="GD170" s="19"/>
      <c r="GE170" s="19"/>
      <c r="GF170" s="19"/>
      <c r="GG170" s="19"/>
      <c r="GH170" s="19"/>
      <c r="GI170" s="19"/>
      <c r="GJ170" s="19"/>
      <c r="GK170" s="19"/>
      <c r="GL170" s="19"/>
      <c r="GM170" s="19"/>
      <c r="GN170" s="19"/>
      <c r="GO170" s="19"/>
      <c r="GP170" s="19"/>
      <c r="GQ170" s="19"/>
      <c r="GR170" s="19"/>
      <c r="GS170" s="19"/>
      <c r="GT170" s="19"/>
      <c r="GU170" s="19"/>
      <c r="GV170" s="19"/>
      <c r="GW170" s="19"/>
      <c r="GX170" s="19"/>
      <c r="GY170" s="19"/>
      <c r="GZ170" s="19"/>
      <c r="HA170" s="19"/>
      <c r="HB170" s="19"/>
      <c r="HC170" s="19"/>
      <c r="HD170" s="19"/>
      <c r="HE170" s="19"/>
      <c r="HF170" s="19"/>
      <c r="HG170" s="19"/>
      <c r="HH170" s="19"/>
      <c r="HI170" s="19"/>
      <c r="HJ170" s="19"/>
      <c r="HK170" s="19"/>
      <c r="HL170" s="19"/>
      <c r="HM170" s="19"/>
      <c r="HN170" s="19"/>
      <c r="HO170" s="19"/>
      <c r="HP170" s="19"/>
      <c r="HQ170" s="19"/>
      <c r="HR170" s="19"/>
      <c r="HS170" s="19"/>
    </row>
    <row r="171">
      <c r="A171" s="19">
        <v>169.0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>
        <v>1.0</v>
      </c>
      <c r="AC171" s="19">
        <v>1.0</v>
      </c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  <c r="EG171" s="19"/>
      <c r="EH171" s="19"/>
      <c r="EI171" s="19"/>
      <c r="EJ171" s="19"/>
      <c r="EK171" s="19"/>
      <c r="EL171" s="19"/>
      <c r="EM171" s="19"/>
      <c r="EN171" s="19"/>
      <c r="EO171" s="19"/>
      <c r="EP171" s="19"/>
      <c r="EQ171" s="19"/>
      <c r="ER171" s="19"/>
      <c r="ES171" s="19"/>
      <c r="ET171" s="19"/>
      <c r="EU171" s="19"/>
      <c r="EV171" s="19"/>
      <c r="EW171" s="19"/>
      <c r="EX171" s="19"/>
      <c r="EY171" s="19"/>
      <c r="EZ171" s="19"/>
      <c r="FA171" s="19"/>
      <c r="FB171" s="19"/>
      <c r="FC171" s="19"/>
      <c r="FD171" s="19"/>
      <c r="FE171" s="19"/>
      <c r="FF171" s="19"/>
      <c r="FG171" s="19"/>
      <c r="FH171" s="19"/>
      <c r="FI171" s="19"/>
      <c r="FJ171" s="19"/>
      <c r="FK171" s="19"/>
      <c r="FL171" s="19"/>
      <c r="FM171" s="19"/>
      <c r="FN171" s="19"/>
      <c r="FO171" s="19"/>
      <c r="FP171" s="19">
        <v>1.0</v>
      </c>
      <c r="FQ171" s="19"/>
      <c r="FR171" s="19"/>
      <c r="FS171" s="19"/>
      <c r="FT171" s="19"/>
      <c r="FU171" s="19"/>
      <c r="FV171" s="19"/>
      <c r="FW171" s="19"/>
      <c r="FX171" s="19"/>
      <c r="FY171" s="19"/>
      <c r="FZ171" s="19"/>
      <c r="GA171" s="19"/>
      <c r="GB171" s="19"/>
      <c r="GC171" s="19"/>
      <c r="GD171" s="19"/>
      <c r="GE171" s="19"/>
      <c r="GF171" s="19"/>
      <c r="GG171" s="19"/>
      <c r="GH171" s="19"/>
      <c r="GI171" s="19"/>
      <c r="GJ171" s="19"/>
      <c r="GK171" s="19"/>
      <c r="GL171" s="19"/>
      <c r="GM171" s="19"/>
      <c r="GN171" s="19"/>
      <c r="GO171" s="19"/>
      <c r="GP171" s="19"/>
      <c r="GQ171" s="19"/>
      <c r="GR171" s="19"/>
      <c r="GS171" s="19"/>
      <c r="GT171" s="19"/>
      <c r="GU171" s="19"/>
      <c r="GV171" s="19"/>
      <c r="GW171" s="19"/>
      <c r="GX171" s="19"/>
      <c r="GY171" s="19"/>
      <c r="GZ171" s="19"/>
      <c r="HA171" s="19"/>
      <c r="HB171" s="19"/>
      <c r="HC171" s="19"/>
      <c r="HD171" s="19"/>
      <c r="HE171" s="19"/>
      <c r="HF171" s="19"/>
      <c r="HG171" s="19"/>
      <c r="HH171" s="19"/>
      <c r="HI171" s="19"/>
      <c r="HJ171" s="19"/>
      <c r="HK171" s="19"/>
      <c r="HL171" s="19"/>
      <c r="HM171" s="19"/>
      <c r="HN171" s="19"/>
      <c r="HO171" s="19"/>
      <c r="HP171" s="19"/>
      <c r="HQ171" s="19"/>
      <c r="HR171" s="19"/>
      <c r="HS171" s="19"/>
    </row>
    <row r="172">
      <c r="A172" s="19">
        <v>170.0</v>
      </c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>
        <v>1.0</v>
      </c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  <c r="EX172" s="19"/>
      <c r="EY172" s="19"/>
      <c r="EZ172" s="19"/>
      <c r="FA172" s="19"/>
      <c r="FB172" s="19"/>
      <c r="FC172" s="19"/>
      <c r="FD172" s="19"/>
      <c r="FE172" s="19"/>
      <c r="FF172" s="19"/>
      <c r="FG172" s="19"/>
      <c r="FH172" s="19"/>
      <c r="FI172" s="19"/>
      <c r="FJ172" s="19"/>
      <c r="FK172" s="19"/>
      <c r="FL172" s="19"/>
      <c r="FM172" s="19"/>
      <c r="FN172" s="19"/>
      <c r="FO172" s="19">
        <v>1.0</v>
      </c>
      <c r="FP172" s="19"/>
      <c r="FQ172" s="19"/>
      <c r="FR172" s="19"/>
      <c r="FS172" s="19"/>
      <c r="FT172" s="19"/>
      <c r="FU172" s="19"/>
      <c r="FV172" s="19"/>
      <c r="FW172" s="19"/>
      <c r="FX172" s="19"/>
      <c r="FY172" s="19"/>
      <c r="FZ172" s="19"/>
      <c r="GA172" s="19"/>
      <c r="GB172" s="19"/>
      <c r="GC172" s="19"/>
      <c r="GD172" s="19"/>
      <c r="GE172" s="19"/>
      <c r="GF172" s="19"/>
      <c r="GG172" s="19"/>
      <c r="GH172" s="19"/>
      <c r="GI172" s="19"/>
      <c r="GJ172" s="19"/>
      <c r="GK172" s="19"/>
      <c r="GL172" s="19"/>
      <c r="GM172" s="19"/>
      <c r="GN172" s="19"/>
      <c r="GO172" s="19"/>
      <c r="GP172" s="19"/>
      <c r="GQ172" s="19"/>
      <c r="GR172" s="1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  <c r="HI172" s="19"/>
      <c r="HJ172" s="19"/>
      <c r="HK172" s="19"/>
      <c r="HL172" s="19"/>
      <c r="HM172" s="19"/>
      <c r="HN172" s="19"/>
      <c r="HO172" s="19"/>
      <c r="HP172" s="19"/>
      <c r="HQ172" s="19"/>
      <c r="HR172" s="19"/>
      <c r="HS172" s="19"/>
    </row>
    <row r="173">
      <c r="A173" s="19">
        <v>171.0</v>
      </c>
      <c r="B173" s="19"/>
      <c r="C173" s="19"/>
      <c r="D173" s="19"/>
      <c r="E173" s="19"/>
      <c r="F173" s="19">
        <v>1.0</v>
      </c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>
        <v>1.0</v>
      </c>
      <c r="AY173" s="19">
        <v>1.0</v>
      </c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>
        <v>1.0</v>
      </c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</row>
    <row r="174">
      <c r="A174" s="19">
        <v>172.0</v>
      </c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>
        <v>1.0</v>
      </c>
      <c r="AY174" s="19"/>
      <c r="AZ174" s="19"/>
      <c r="BA174" s="19">
        <v>1.0</v>
      </c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>
        <v>1.0</v>
      </c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</row>
    <row r="175">
      <c r="A175" s="19">
        <v>173.0</v>
      </c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>
        <v>1.0</v>
      </c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  <c r="EG175" s="19"/>
      <c r="EH175" s="19"/>
      <c r="EI175" s="19"/>
      <c r="EJ175" s="19"/>
      <c r="EK175" s="19"/>
      <c r="EL175" s="19"/>
      <c r="EM175" s="19"/>
      <c r="EN175" s="19"/>
      <c r="EO175" s="19"/>
      <c r="EP175" s="19"/>
      <c r="EQ175" s="19"/>
      <c r="ER175" s="19"/>
      <c r="ES175" s="19"/>
      <c r="ET175" s="19"/>
      <c r="EU175" s="19"/>
      <c r="EV175" s="19"/>
      <c r="EW175" s="19"/>
      <c r="EX175" s="19"/>
      <c r="EY175" s="19"/>
      <c r="EZ175" s="19"/>
      <c r="FA175" s="19"/>
      <c r="FB175" s="19"/>
      <c r="FC175" s="19"/>
      <c r="FD175" s="19"/>
      <c r="FE175" s="19"/>
      <c r="FF175" s="19"/>
      <c r="FG175" s="19"/>
      <c r="FH175" s="19"/>
      <c r="FI175" s="19"/>
      <c r="FJ175" s="19"/>
      <c r="FK175" s="19"/>
      <c r="FL175" s="19"/>
      <c r="FM175" s="19"/>
      <c r="FN175" s="19"/>
      <c r="FO175" s="19"/>
      <c r="FP175" s="19"/>
      <c r="FQ175" s="19"/>
      <c r="FR175" s="19"/>
      <c r="FS175" s="19"/>
      <c r="FT175" s="19">
        <v>1.0</v>
      </c>
      <c r="FU175" s="19"/>
      <c r="FV175" s="19"/>
      <c r="FW175" s="19"/>
      <c r="FX175" s="19"/>
      <c r="FY175" s="19"/>
      <c r="FZ175" s="19"/>
      <c r="GA175" s="19"/>
      <c r="GB175" s="19"/>
      <c r="GC175" s="19"/>
      <c r="GD175" s="19"/>
      <c r="GE175" s="19"/>
      <c r="GF175" s="19"/>
      <c r="GG175" s="19"/>
      <c r="GH175" s="19"/>
      <c r="GI175" s="19"/>
      <c r="GJ175" s="19"/>
      <c r="GK175" s="19"/>
      <c r="GL175" s="19"/>
      <c r="GM175" s="19"/>
      <c r="GN175" s="19"/>
      <c r="GO175" s="19"/>
      <c r="GP175" s="19"/>
      <c r="GQ175" s="19"/>
      <c r="GR175" s="19"/>
      <c r="GS175" s="19"/>
      <c r="GT175" s="19"/>
      <c r="GU175" s="19"/>
      <c r="GV175" s="19"/>
      <c r="GW175" s="19"/>
      <c r="GX175" s="19"/>
      <c r="GY175" s="19"/>
      <c r="GZ175" s="19"/>
      <c r="HA175" s="19"/>
      <c r="HB175" s="19"/>
      <c r="HC175" s="19"/>
      <c r="HD175" s="19"/>
      <c r="HE175" s="19"/>
      <c r="HF175" s="19"/>
      <c r="HG175" s="19"/>
      <c r="HH175" s="19"/>
      <c r="HI175" s="19"/>
      <c r="HJ175" s="19"/>
      <c r="HK175" s="19"/>
      <c r="HL175" s="19"/>
      <c r="HM175" s="19"/>
      <c r="HN175" s="19"/>
      <c r="HO175" s="19"/>
      <c r="HP175" s="19"/>
      <c r="HQ175" s="19"/>
      <c r="HR175" s="19"/>
      <c r="HS175" s="19"/>
    </row>
    <row r="176">
      <c r="A176" s="19">
        <v>174.0</v>
      </c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  <c r="EF176" s="19"/>
      <c r="EG176" s="19"/>
      <c r="EH176" s="19"/>
      <c r="EI176" s="19"/>
      <c r="EJ176" s="19"/>
      <c r="EK176" s="19"/>
      <c r="EL176" s="19"/>
      <c r="EM176" s="19"/>
      <c r="EN176" s="19"/>
      <c r="EO176" s="19"/>
      <c r="EP176" s="19"/>
      <c r="EQ176" s="19"/>
      <c r="ER176" s="19"/>
      <c r="ES176" s="19"/>
      <c r="ET176" s="19"/>
      <c r="EU176" s="19"/>
      <c r="EV176" s="19"/>
      <c r="EW176" s="19"/>
      <c r="EX176" s="19"/>
      <c r="EY176" s="19"/>
      <c r="EZ176" s="19"/>
      <c r="FA176" s="19"/>
      <c r="FB176" s="19"/>
      <c r="FC176" s="19"/>
      <c r="FD176" s="19"/>
      <c r="FE176" s="19"/>
      <c r="FF176" s="19"/>
      <c r="FG176" s="19"/>
      <c r="FH176" s="19"/>
      <c r="FI176" s="19"/>
      <c r="FJ176" s="19"/>
      <c r="FK176" s="19"/>
      <c r="FL176" s="19"/>
      <c r="FM176" s="19"/>
      <c r="FN176" s="19"/>
      <c r="FO176" s="19"/>
      <c r="FP176" s="19"/>
      <c r="FQ176" s="19"/>
      <c r="FR176" s="19"/>
      <c r="FS176" s="19">
        <v>1.0</v>
      </c>
      <c r="FT176" s="19"/>
      <c r="FU176" s="19">
        <v>1.0</v>
      </c>
      <c r="FV176" s="19"/>
      <c r="FW176" s="19"/>
      <c r="FX176" s="19"/>
      <c r="FY176" s="19"/>
      <c r="FZ176" s="19"/>
      <c r="GA176" s="19"/>
      <c r="GB176" s="19"/>
      <c r="GC176" s="19"/>
      <c r="GD176" s="19"/>
      <c r="GE176" s="19"/>
      <c r="GF176" s="19"/>
      <c r="GG176" s="19"/>
      <c r="GH176" s="19"/>
      <c r="GI176" s="19"/>
      <c r="GJ176" s="19"/>
      <c r="GK176" s="19"/>
      <c r="GL176" s="19"/>
      <c r="GM176" s="19"/>
      <c r="GN176" s="19"/>
      <c r="GO176" s="19"/>
      <c r="GP176" s="19"/>
      <c r="GQ176" s="19"/>
      <c r="GR176" s="19"/>
      <c r="GS176" s="19"/>
      <c r="GT176" s="19"/>
      <c r="GU176" s="19"/>
      <c r="GV176" s="19"/>
      <c r="GW176" s="19"/>
      <c r="GX176" s="19"/>
      <c r="GY176" s="19"/>
      <c r="GZ176" s="19"/>
      <c r="HA176" s="19"/>
      <c r="HB176" s="19"/>
      <c r="HC176" s="19"/>
      <c r="HD176" s="19"/>
      <c r="HE176" s="19"/>
      <c r="HF176" s="19"/>
      <c r="HG176" s="19"/>
      <c r="HH176" s="19"/>
      <c r="HI176" s="19"/>
      <c r="HJ176" s="19"/>
      <c r="HK176" s="19"/>
      <c r="HL176" s="19"/>
      <c r="HM176" s="19"/>
      <c r="HN176" s="19"/>
      <c r="HO176" s="19"/>
      <c r="HP176" s="19"/>
      <c r="HQ176" s="19"/>
      <c r="HR176" s="19"/>
      <c r="HS176" s="19"/>
    </row>
    <row r="177">
      <c r="A177" s="19">
        <v>175.0</v>
      </c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  <c r="EG177" s="19"/>
      <c r="EH177" s="19"/>
      <c r="EI177" s="19"/>
      <c r="EJ177" s="19"/>
      <c r="EK177" s="19"/>
      <c r="EL177" s="19"/>
      <c r="EM177" s="19"/>
      <c r="EN177" s="19"/>
      <c r="EO177" s="19"/>
      <c r="EP177" s="19"/>
      <c r="EQ177" s="19"/>
      <c r="ER177" s="19"/>
      <c r="ES177" s="19"/>
      <c r="ET177" s="19"/>
      <c r="EU177" s="19"/>
      <c r="EV177" s="19"/>
      <c r="EW177" s="19"/>
      <c r="EX177" s="19"/>
      <c r="EY177" s="19"/>
      <c r="EZ177" s="19"/>
      <c r="FA177" s="19"/>
      <c r="FB177" s="19"/>
      <c r="FC177" s="19"/>
      <c r="FD177" s="19"/>
      <c r="FE177" s="19"/>
      <c r="FF177" s="19"/>
      <c r="FG177" s="19"/>
      <c r="FH177" s="19"/>
      <c r="FI177" s="19"/>
      <c r="FJ177" s="19"/>
      <c r="FK177" s="19"/>
      <c r="FL177" s="19"/>
      <c r="FM177" s="19"/>
      <c r="FN177" s="19"/>
      <c r="FO177" s="19"/>
      <c r="FP177" s="19"/>
      <c r="FQ177" s="19"/>
      <c r="FR177" s="19"/>
      <c r="FS177" s="19"/>
      <c r="FT177" s="19">
        <v>1.0</v>
      </c>
      <c r="FU177" s="19"/>
      <c r="FV177" s="19">
        <v>1.0</v>
      </c>
      <c r="FW177" s="19"/>
      <c r="FX177" s="19"/>
      <c r="FY177" s="19"/>
      <c r="FZ177" s="19"/>
      <c r="GA177" s="19"/>
      <c r="GB177" s="19"/>
      <c r="GC177" s="19"/>
      <c r="GD177" s="19"/>
      <c r="GE177" s="19"/>
      <c r="GF177" s="19"/>
      <c r="GG177" s="19"/>
      <c r="GH177" s="19"/>
      <c r="GI177" s="19"/>
      <c r="GJ177" s="19"/>
      <c r="GK177" s="19"/>
      <c r="GL177" s="19"/>
      <c r="GM177" s="19"/>
      <c r="GN177" s="19"/>
      <c r="GO177" s="19"/>
      <c r="GP177" s="19"/>
      <c r="GQ177" s="19"/>
      <c r="GR177" s="19"/>
      <c r="GS177" s="19"/>
      <c r="GT177" s="19"/>
      <c r="GU177" s="19"/>
      <c r="GV177" s="19"/>
      <c r="GW177" s="19"/>
      <c r="GX177" s="19"/>
      <c r="GY177" s="19"/>
      <c r="GZ177" s="19"/>
      <c r="HA177" s="19"/>
      <c r="HB177" s="19"/>
      <c r="HC177" s="19"/>
      <c r="HD177" s="19"/>
      <c r="HE177" s="19"/>
      <c r="HF177" s="19"/>
      <c r="HG177" s="19"/>
      <c r="HH177" s="19"/>
      <c r="HI177" s="19"/>
      <c r="HJ177" s="19"/>
      <c r="HK177" s="19"/>
      <c r="HL177" s="19"/>
      <c r="HM177" s="19"/>
      <c r="HN177" s="19"/>
      <c r="HO177" s="19"/>
      <c r="HP177" s="19"/>
      <c r="HQ177" s="19"/>
      <c r="HR177" s="19"/>
      <c r="HS177" s="19"/>
    </row>
    <row r="178">
      <c r="A178" s="19">
        <v>176.0</v>
      </c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>
        <v>1.0</v>
      </c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  <c r="EG178" s="19"/>
      <c r="EH178" s="19"/>
      <c r="EI178" s="19"/>
      <c r="EJ178" s="19"/>
      <c r="EK178" s="19"/>
      <c r="EL178" s="19"/>
      <c r="EM178" s="19"/>
      <c r="EN178" s="19"/>
      <c r="EO178" s="19"/>
      <c r="EP178" s="19"/>
      <c r="EQ178" s="19"/>
      <c r="ER178" s="19"/>
      <c r="ES178" s="19"/>
      <c r="ET178" s="19"/>
      <c r="EU178" s="19"/>
      <c r="EV178" s="19"/>
      <c r="EW178" s="19"/>
      <c r="EX178" s="19"/>
      <c r="EY178" s="19"/>
      <c r="EZ178" s="19"/>
      <c r="FA178" s="19"/>
      <c r="FB178" s="19"/>
      <c r="FC178" s="19"/>
      <c r="FD178" s="19"/>
      <c r="FE178" s="19"/>
      <c r="FF178" s="19"/>
      <c r="FG178" s="19"/>
      <c r="FH178" s="19"/>
      <c r="FI178" s="19"/>
      <c r="FJ178" s="19"/>
      <c r="FK178" s="19"/>
      <c r="FL178" s="19"/>
      <c r="FM178" s="19"/>
      <c r="FN178" s="19"/>
      <c r="FO178" s="19"/>
      <c r="FP178" s="19"/>
      <c r="FQ178" s="19"/>
      <c r="FR178" s="19"/>
      <c r="FS178" s="19"/>
      <c r="FT178" s="19"/>
      <c r="FU178" s="19">
        <v>1.0</v>
      </c>
      <c r="FV178" s="19"/>
      <c r="FW178" s="19"/>
      <c r="FX178" s="19"/>
      <c r="FY178" s="19"/>
      <c r="FZ178" s="19"/>
      <c r="GA178" s="19"/>
      <c r="GB178" s="19"/>
      <c r="GC178" s="19"/>
      <c r="GD178" s="19"/>
      <c r="GE178" s="19"/>
      <c r="GF178" s="19"/>
      <c r="GG178" s="19"/>
      <c r="GH178" s="19"/>
      <c r="GI178" s="19"/>
      <c r="GJ178" s="19"/>
      <c r="GK178" s="19"/>
      <c r="GL178" s="19"/>
      <c r="GM178" s="19"/>
      <c r="GN178" s="19"/>
      <c r="GO178" s="19"/>
      <c r="GP178" s="19"/>
      <c r="GQ178" s="19"/>
      <c r="GR178" s="19"/>
      <c r="GS178" s="19"/>
      <c r="GT178" s="19"/>
      <c r="GU178" s="19"/>
      <c r="GV178" s="19"/>
      <c r="GW178" s="19"/>
      <c r="GX178" s="19"/>
      <c r="GY178" s="19"/>
      <c r="GZ178" s="19"/>
      <c r="HA178" s="19"/>
      <c r="HB178" s="19"/>
      <c r="HC178" s="19"/>
      <c r="HD178" s="19"/>
      <c r="HE178" s="19"/>
      <c r="HF178" s="19"/>
      <c r="HG178" s="19"/>
      <c r="HH178" s="19"/>
      <c r="HI178" s="19"/>
      <c r="HJ178" s="19"/>
      <c r="HK178" s="19"/>
      <c r="HL178" s="19"/>
      <c r="HM178" s="19"/>
      <c r="HN178" s="19"/>
      <c r="HO178" s="19"/>
      <c r="HP178" s="19"/>
      <c r="HQ178" s="19"/>
      <c r="HR178" s="19"/>
      <c r="HS178" s="19"/>
    </row>
    <row r="179">
      <c r="A179" s="19">
        <v>177.0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>
        <v>1.0</v>
      </c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19"/>
      <c r="FS179" s="19"/>
      <c r="FT179" s="19"/>
      <c r="FU179" s="19"/>
      <c r="FV179" s="19"/>
      <c r="FW179" s="19"/>
      <c r="FX179" s="19">
        <v>1.0</v>
      </c>
      <c r="FY179" s="19"/>
      <c r="FZ179" s="19"/>
      <c r="GA179" s="19"/>
      <c r="GB179" s="19"/>
      <c r="GC179" s="19"/>
      <c r="GD179" s="19"/>
      <c r="GE179" s="19"/>
      <c r="GF179" s="19"/>
      <c r="GG179" s="19"/>
      <c r="GH179" s="19"/>
      <c r="GI179" s="19"/>
      <c r="GJ179" s="19"/>
      <c r="GK179" s="19"/>
      <c r="GL179" s="19"/>
      <c r="GM179" s="19"/>
      <c r="GN179" s="19"/>
      <c r="GO179" s="19"/>
      <c r="GP179" s="19"/>
      <c r="GQ179" s="19"/>
      <c r="GR179" s="19"/>
      <c r="GS179" s="19"/>
      <c r="GT179" s="19"/>
      <c r="GU179" s="19"/>
      <c r="GV179" s="19"/>
      <c r="GW179" s="19"/>
      <c r="GX179" s="19"/>
      <c r="GY179" s="19"/>
      <c r="GZ179" s="19"/>
      <c r="HA179" s="19"/>
      <c r="HB179" s="19"/>
      <c r="HC179" s="19"/>
      <c r="HD179" s="19"/>
      <c r="HE179" s="19"/>
      <c r="HF179" s="19"/>
      <c r="HG179" s="19"/>
      <c r="HH179" s="19"/>
      <c r="HI179" s="19"/>
      <c r="HJ179" s="19"/>
      <c r="HK179" s="19"/>
      <c r="HL179" s="19"/>
      <c r="HM179" s="19"/>
      <c r="HN179" s="19"/>
      <c r="HO179" s="19"/>
      <c r="HP179" s="19"/>
      <c r="HQ179" s="19"/>
      <c r="HR179" s="19"/>
      <c r="HS179" s="19"/>
    </row>
    <row r="180">
      <c r="A180" s="19">
        <v>178.0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  <c r="EG180" s="19"/>
      <c r="EH180" s="19"/>
      <c r="EI180" s="19"/>
      <c r="EJ180" s="19"/>
      <c r="EK180" s="19"/>
      <c r="EL180" s="19"/>
      <c r="EM180" s="19"/>
      <c r="EN180" s="19"/>
      <c r="EO180" s="19"/>
      <c r="EP180" s="19"/>
      <c r="EQ180" s="19"/>
      <c r="ER180" s="19"/>
      <c r="ES180" s="19"/>
      <c r="ET180" s="19"/>
      <c r="EU180" s="19"/>
      <c r="EV180" s="19"/>
      <c r="EW180" s="19"/>
      <c r="EX180" s="19"/>
      <c r="EY180" s="19"/>
      <c r="EZ180" s="19"/>
      <c r="FA180" s="19"/>
      <c r="FB180" s="19"/>
      <c r="FC180" s="19"/>
      <c r="FD180" s="19"/>
      <c r="FE180" s="19"/>
      <c r="FF180" s="19"/>
      <c r="FG180" s="19"/>
      <c r="FH180" s="19"/>
      <c r="FI180" s="19"/>
      <c r="FJ180" s="19"/>
      <c r="FK180" s="19"/>
      <c r="FL180" s="19"/>
      <c r="FM180" s="19"/>
      <c r="FN180" s="19"/>
      <c r="FO180" s="19"/>
      <c r="FP180" s="19"/>
      <c r="FQ180" s="19"/>
      <c r="FR180" s="19"/>
      <c r="FS180" s="19"/>
      <c r="FT180" s="19"/>
      <c r="FU180" s="19"/>
      <c r="FV180" s="19"/>
      <c r="FW180" s="19">
        <v>1.0</v>
      </c>
      <c r="FX180" s="19"/>
      <c r="FY180" s="19">
        <v>1.0</v>
      </c>
      <c r="FZ180" s="19"/>
      <c r="GA180" s="19"/>
      <c r="GB180" s="19"/>
      <c r="GC180" s="19"/>
      <c r="GD180" s="19"/>
      <c r="GE180" s="19"/>
      <c r="GF180" s="19"/>
      <c r="GG180" s="19"/>
      <c r="GH180" s="19"/>
      <c r="GI180" s="19"/>
      <c r="GJ180" s="19"/>
      <c r="GK180" s="19"/>
      <c r="GL180" s="19"/>
      <c r="GM180" s="19"/>
      <c r="GN180" s="19"/>
      <c r="GO180" s="19"/>
      <c r="GP180" s="19"/>
      <c r="GQ180" s="19"/>
      <c r="GR180" s="19"/>
      <c r="GS180" s="19"/>
      <c r="GT180" s="19"/>
      <c r="GU180" s="19"/>
      <c r="GV180" s="19"/>
      <c r="GW180" s="19"/>
      <c r="GX180" s="19"/>
      <c r="GY180" s="19"/>
      <c r="GZ180" s="19"/>
      <c r="HA180" s="19"/>
      <c r="HB180" s="19"/>
      <c r="HC180" s="19"/>
      <c r="HD180" s="19"/>
      <c r="HE180" s="19"/>
      <c r="HF180" s="19"/>
      <c r="HG180" s="19"/>
      <c r="HH180" s="19"/>
      <c r="HI180" s="19"/>
      <c r="HJ180" s="19"/>
      <c r="HK180" s="19"/>
      <c r="HL180" s="19"/>
      <c r="HM180" s="19"/>
      <c r="HN180" s="19"/>
      <c r="HO180" s="19"/>
      <c r="HP180" s="19"/>
      <c r="HQ180" s="19"/>
      <c r="HR180" s="19"/>
      <c r="HS180" s="19"/>
    </row>
    <row r="181">
      <c r="A181" s="19">
        <v>179.0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  <c r="EG181" s="19"/>
      <c r="EH181" s="19">
        <v>1.0</v>
      </c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  <c r="EX181" s="19"/>
      <c r="EY181" s="19"/>
      <c r="EZ181" s="19"/>
      <c r="FA181" s="19"/>
      <c r="FB181" s="19"/>
      <c r="FC181" s="19"/>
      <c r="FD181" s="19"/>
      <c r="FE181" s="19"/>
      <c r="FF181" s="19"/>
      <c r="FG181" s="19"/>
      <c r="FH181" s="19"/>
      <c r="FI181" s="19"/>
      <c r="FJ181" s="19"/>
      <c r="FK181" s="19"/>
      <c r="FL181" s="19"/>
      <c r="FM181" s="19"/>
      <c r="FN181" s="19"/>
      <c r="FO181" s="19"/>
      <c r="FP181" s="19"/>
      <c r="FQ181" s="19"/>
      <c r="FR181" s="19"/>
      <c r="FS181" s="19"/>
      <c r="FT181" s="19"/>
      <c r="FU181" s="19"/>
      <c r="FV181" s="19"/>
      <c r="FW181" s="19"/>
      <c r="FX181" s="19">
        <v>1.0</v>
      </c>
      <c r="FY181" s="19"/>
      <c r="FZ181" s="19"/>
      <c r="GA181" s="19"/>
      <c r="GB181" s="19"/>
      <c r="GC181" s="19"/>
      <c r="GD181" s="19"/>
      <c r="GE181" s="19"/>
      <c r="GF181" s="19"/>
      <c r="GG181" s="19"/>
      <c r="GH181" s="19"/>
      <c r="GI181" s="19"/>
      <c r="GJ181" s="19"/>
      <c r="GK181" s="19"/>
      <c r="GL181" s="19"/>
      <c r="GM181" s="19"/>
      <c r="GN181" s="19"/>
      <c r="GO181" s="19"/>
      <c r="GP181" s="19"/>
      <c r="GQ181" s="19"/>
      <c r="GR181" s="19"/>
      <c r="GS181" s="19"/>
      <c r="GT181" s="19"/>
      <c r="GU181" s="19"/>
      <c r="GV181" s="19"/>
      <c r="GW181" s="19"/>
      <c r="GX181" s="19"/>
      <c r="GY181" s="19"/>
      <c r="GZ181" s="19"/>
      <c r="HA181" s="19"/>
      <c r="HB181" s="19"/>
      <c r="HC181" s="19"/>
      <c r="HD181" s="19"/>
      <c r="HE181" s="19"/>
      <c r="HF181" s="19"/>
      <c r="HG181" s="19"/>
      <c r="HH181" s="19"/>
      <c r="HI181" s="19"/>
      <c r="HJ181" s="19"/>
      <c r="HK181" s="19"/>
      <c r="HL181" s="19"/>
      <c r="HM181" s="19"/>
      <c r="HN181" s="19"/>
      <c r="HO181" s="19"/>
      <c r="HP181" s="19"/>
      <c r="HQ181" s="19"/>
      <c r="HR181" s="19"/>
      <c r="HS181" s="19"/>
    </row>
    <row r="182">
      <c r="A182" s="19">
        <v>180.0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  <c r="EJ182" s="19"/>
      <c r="EK182" s="19"/>
      <c r="EL182" s="19"/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  <c r="EW182" s="19"/>
      <c r="EX182" s="19"/>
      <c r="EY182" s="19"/>
      <c r="EZ182" s="19"/>
      <c r="FA182" s="19"/>
      <c r="FB182" s="19"/>
      <c r="FC182" s="19"/>
      <c r="FD182" s="19"/>
      <c r="FE182" s="19"/>
      <c r="FF182" s="19"/>
      <c r="FG182" s="19"/>
      <c r="FH182" s="19"/>
      <c r="FI182" s="19"/>
      <c r="FJ182" s="19"/>
      <c r="FK182" s="19"/>
      <c r="FL182" s="19"/>
      <c r="FM182" s="19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19"/>
      <c r="FY182" s="19"/>
      <c r="FZ182" s="19"/>
      <c r="GA182" s="19">
        <v>1.0</v>
      </c>
      <c r="GB182" s="19">
        <v>1.0</v>
      </c>
      <c r="GC182" s="19"/>
      <c r="GD182" s="19"/>
      <c r="GE182" s="19"/>
      <c r="GF182" s="19"/>
      <c r="GG182" s="19"/>
      <c r="GH182" s="19"/>
      <c r="GI182" s="19"/>
      <c r="GJ182" s="19"/>
      <c r="GK182" s="19"/>
      <c r="GL182" s="19"/>
      <c r="GM182" s="19"/>
      <c r="GN182" s="19"/>
      <c r="GO182" s="19"/>
      <c r="GP182" s="19"/>
      <c r="GQ182" s="19"/>
      <c r="GR182" s="19"/>
      <c r="GS182" s="19"/>
      <c r="GT182" s="19"/>
      <c r="GU182" s="19"/>
      <c r="GV182" s="19"/>
      <c r="GW182" s="19"/>
      <c r="GX182" s="19"/>
      <c r="GY182" s="19"/>
      <c r="GZ182" s="19"/>
      <c r="HA182" s="19"/>
      <c r="HB182" s="19"/>
      <c r="HC182" s="19"/>
      <c r="HD182" s="19"/>
      <c r="HE182" s="19"/>
      <c r="HF182" s="19"/>
      <c r="HG182" s="19"/>
      <c r="HH182" s="19"/>
      <c r="HI182" s="19"/>
      <c r="HJ182" s="19"/>
      <c r="HK182" s="19"/>
      <c r="HL182" s="19"/>
      <c r="HM182" s="19"/>
      <c r="HN182" s="19"/>
      <c r="HO182" s="19"/>
      <c r="HP182" s="19"/>
      <c r="HQ182" s="19"/>
      <c r="HR182" s="19"/>
      <c r="HS182" s="19">
        <v>1.0</v>
      </c>
    </row>
    <row r="183">
      <c r="A183" s="19">
        <v>181.0</v>
      </c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>
        <v>1.0</v>
      </c>
      <c r="EX183" s="19"/>
      <c r="EY183" s="19"/>
      <c r="EZ183" s="19"/>
      <c r="FA183" s="19"/>
      <c r="FB183" s="19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>
        <v>1.0</v>
      </c>
      <c r="GA183" s="19"/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/>
      <c r="GQ183" s="19"/>
      <c r="GR183" s="19"/>
      <c r="GS183" s="19"/>
      <c r="GT183" s="19"/>
      <c r="GU183" s="19"/>
      <c r="GV183" s="19"/>
      <c r="GW183" s="19"/>
      <c r="GX183" s="19"/>
      <c r="GY183" s="19"/>
      <c r="GZ183" s="19"/>
      <c r="HA183" s="19"/>
      <c r="HB183" s="19"/>
      <c r="HC183" s="19"/>
      <c r="HD183" s="19"/>
      <c r="HE183" s="19"/>
      <c r="HF183" s="19"/>
      <c r="HG183" s="19"/>
      <c r="HH183" s="19"/>
      <c r="HI183" s="19"/>
      <c r="HJ183" s="19"/>
      <c r="HK183" s="19"/>
      <c r="HL183" s="19"/>
      <c r="HM183" s="19"/>
      <c r="HN183" s="19"/>
      <c r="HO183" s="19"/>
      <c r="HP183" s="19"/>
      <c r="HQ183" s="19"/>
      <c r="HR183" s="19"/>
      <c r="HS183" s="19"/>
    </row>
    <row r="184">
      <c r="A184" s="19">
        <v>182.0</v>
      </c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>
        <v>1.0</v>
      </c>
      <c r="GA184" s="19"/>
      <c r="GB184" s="19"/>
      <c r="GC184" s="19">
        <v>1.0</v>
      </c>
      <c r="GD184" s="19"/>
      <c r="GE184" s="19"/>
      <c r="GF184" s="19"/>
      <c r="GG184" s="19"/>
      <c r="GH184" s="19"/>
      <c r="GI184" s="19"/>
      <c r="GJ184" s="19"/>
      <c r="GK184" s="19"/>
      <c r="GL184" s="19"/>
      <c r="GM184" s="19"/>
      <c r="GN184" s="19"/>
      <c r="GO184" s="19"/>
      <c r="GP184" s="19"/>
      <c r="GQ184" s="19"/>
      <c r="GR184" s="19"/>
      <c r="GS184" s="19"/>
      <c r="GT184" s="19"/>
      <c r="GU184" s="19"/>
      <c r="GV184" s="19"/>
      <c r="GW184" s="19"/>
      <c r="GX184" s="19"/>
      <c r="GY184" s="19"/>
      <c r="GZ184" s="19"/>
      <c r="HA184" s="19"/>
      <c r="HB184" s="19"/>
      <c r="HC184" s="19"/>
      <c r="HD184" s="19"/>
      <c r="HE184" s="19"/>
      <c r="HF184" s="19"/>
      <c r="HG184" s="19"/>
      <c r="HH184" s="19"/>
      <c r="HI184" s="19"/>
      <c r="HJ184" s="19"/>
      <c r="HK184" s="19"/>
      <c r="HL184" s="19"/>
      <c r="HM184" s="19"/>
      <c r="HN184" s="19"/>
      <c r="HO184" s="19"/>
      <c r="HP184" s="19"/>
      <c r="HQ184" s="19"/>
      <c r="HR184" s="19"/>
      <c r="HS184" s="19">
        <v>1.0</v>
      </c>
    </row>
    <row r="185">
      <c r="A185" s="19">
        <v>183.0</v>
      </c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>
        <v>1.0</v>
      </c>
      <c r="GC185" s="19"/>
      <c r="GD185" s="19">
        <v>1.0</v>
      </c>
      <c r="GE185" s="19"/>
      <c r="GF185" s="19"/>
      <c r="GG185" s="19"/>
      <c r="GH185" s="19"/>
      <c r="GI185" s="19"/>
      <c r="GJ185" s="19"/>
      <c r="GK185" s="19"/>
      <c r="GL185" s="19"/>
      <c r="GM185" s="19"/>
      <c r="GN185" s="19"/>
      <c r="GO185" s="19"/>
      <c r="GP185" s="19"/>
      <c r="GQ185" s="19"/>
      <c r="GR185" s="19"/>
      <c r="GS185" s="19"/>
      <c r="GT185" s="19"/>
      <c r="GU185" s="19"/>
      <c r="GV185" s="19"/>
      <c r="GW185" s="19"/>
      <c r="GX185" s="19"/>
      <c r="GY185" s="19"/>
      <c r="GZ185" s="19"/>
      <c r="HA185" s="19"/>
      <c r="HB185" s="19"/>
      <c r="HC185" s="19"/>
      <c r="HD185" s="19"/>
      <c r="HE185" s="19"/>
      <c r="HF185" s="19"/>
      <c r="HG185" s="19"/>
      <c r="HH185" s="19"/>
      <c r="HI185" s="19"/>
      <c r="HJ185" s="19"/>
      <c r="HK185" s="19"/>
      <c r="HL185" s="19"/>
      <c r="HM185" s="19"/>
      <c r="HN185" s="19"/>
      <c r="HO185" s="19"/>
      <c r="HP185" s="19"/>
      <c r="HQ185" s="19"/>
      <c r="HR185" s="19"/>
      <c r="HS185" s="19"/>
    </row>
    <row r="186">
      <c r="A186" s="19">
        <v>184.0</v>
      </c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  <c r="GC186" s="19">
        <v>1.0</v>
      </c>
      <c r="GD186" s="19"/>
      <c r="GE186" s="19"/>
      <c r="GF186" s="19"/>
      <c r="GG186" s="19"/>
      <c r="GH186" s="19"/>
      <c r="GI186" s="19"/>
      <c r="GJ186" s="19"/>
      <c r="GK186" s="19"/>
      <c r="GL186" s="19"/>
      <c r="GM186" s="19"/>
      <c r="GN186" s="19"/>
      <c r="GO186" s="19"/>
      <c r="GP186" s="19"/>
      <c r="GQ186" s="19"/>
      <c r="GR186" s="19"/>
      <c r="GS186" s="19"/>
      <c r="GT186" s="19"/>
      <c r="GU186" s="19"/>
      <c r="GV186" s="19"/>
      <c r="GW186" s="19"/>
      <c r="GX186" s="19"/>
      <c r="GY186" s="19"/>
      <c r="GZ186" s="19"/>
      <c r="HA186" s="19"/>
      <c r="HB186" s="19"/>
      <c r="HC186" s="19"/>
      <c r="HD186" s="19"/>
      <c r="HE186" s="19"/>
      <c r="HF186" s="19"/>
      <c r="HG186" s="19"/>
      <c r="HH186" s="19"/>
      <c r="HI186" s="19"/>
      <c r="HJ186" s="19"/>
      <c r="HK186" s="19"/>
      <c r="HL186" s="19"/>
      <c r="HM186" s="19"/>
      <c r="HN186" s="19"/>
      <c r="HO186" s="19"/>
      <c r="HP186" s="19"/>
      <c r="HQ186" s="19"/>
      <c r="HR186" s="19"/>
      <c r="HS186" s="19"/>
    </row>
    <row r="187">
      <c r="A187" s="19">
        <v>185.0</v>
      </c>
      <c r="B187" s="19"/>
      <c r="C187" s="19"/>
      <c r="D187" s="19">
        <v>1.0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>
        <v>1.0</v>
      </c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>
        <v>1.0</v>
      </c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</row>
    <row r="188">
      <c r="A188" s="19">
        <v>186.0</v>
      </c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>
        <v>1.0</v>
      </c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  <c r="GC188" s="19"/>
      <c r="GD188" s="19"/>
      <c r="GE188" s="19">
        <v>1.0</v>
      </c>
      <c r="GF188" s="19"/>
      <c r="GG188" s="19"/>
      <c r="GH188" s="19"/>
      <c r="GI188" s="19"/>
      <c r="GJ188" s="19"/>
      <c r="GK188" s="19"/>
      <c r="GL188" s="19"/>
      <c r="GM188" s="19"/>
      <c r="GN188" s="19"/>
      <c r="GO188" s="19"/>
      <c r="GP188" s="19"/>
      <c r="GQ188" s="19"/>
      <c r="GR188" s="19"/>
      <c r="GS188" s="19"/>
      <c r="GT188" s="19"/>
      <c r="GU188" s="19"/>
      <c r="GV188" s="19"/>
      <c r="GW188" s="19"/>
      <c r="GX188" s="19"/>
      <c r="GY188" s="19"/>
      <c r="GZ188" s="19"/>
      <c r="HA188" s="19"/>
      <c r="HB188" s="19"/>
      <c r="HC188" s="19"/>
      <c r="HD188" s="19"/>
      <c r="HE188" s="19"/>
      <c r="HF188" s="19"/>
      <c r="HG188" s="19"/>
      <c r="HH188" s="19"/>
      <c r="HI188" s="19"/>
      <c r="HJ188" s="19"/>
      <c r="HK188" s="19"/>
      <c r="HL188" s="19"/>
      <c r="HM188" s="19"/>
      <c r="HN188" s="19"/>
      <c r="HO188" s="19"/>
      <c r="HP188" s="19"/>
      <c r="HQ188" s="19"/>
      <c r="HR188" s="19"/>
      <c r="HS188" s="19"/>
    </row>
    <row r="189">
      <c r="A189" s="19">
        <v>187.0</v>
      </c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>
        <v>1.0</v>
      </c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>
        <v>1.0</v>
      </c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  <c r="GC189" s="19"/>
      <c r="GD189" s="19"/>
      <c r="GE189" s="19"/>
      <c r="GF189" s="19"/>
      <c r="GG189" s="19"/>
      <c r="GH189" s="19">
        <v>1.0</v>
      </c>
      <c r="GI189" s="19"/>
      <c r="GJ189" s="19"/>
      <c r="GK189" s="19"/>
      <c r="GL189" s="19"/>
      <c r="GM189" s="19"/>
      <c r="GN189" s="19"/>
      <c r="GO189" s="19"/>
      <c r="GP189" s="19"/>
      <c r="GQ189" s="19"/>
      <c r="GR189" s="19"/>
      <c r="GS189" s="19"/>
      <c r="GT189" s="19"/>
      <c r="GU189" s="19"/>
      <c r="GV189" s="19"/>
      <c r="GW189" s="19"/>
      <c r="GX189" s="19"/>
      <c r="GY189" s="19"/>
      <c r="GZ189" s="19"/>
      <c r="HA189" s="19"/>
      <c r="HB189" s="19"/>
      <c r="HC189" s="19"/>
      <c r="HD189" s="19"/>
      <c r="HE189" s="19"/>
      <c r="HF189" s="19"/>
      <c r="HG189" s="19"/>
      <c r="HH189" s="19"/>
      <c r="HI189" s="19"/>
      <c r="HJ189" s="19"/>
      <c r="HK189" s="19"/>
      <c r="HL189" s="19"/>
      <c r="HM189" s="19"/>
      <c r="HN189" s="19"/>
      <c r="HO189" s="19"/>
      <c r="HP189" s="19"/>
      <c r="HQ189" s="19"/>
      <c r="HR189" s="19"/>
      <c r="HS189" s="19"/>
    </row>
    <row r="190">
      <c r="A190" s="19">
        <v>188.0</v>
      </c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  <c r="GC190" s="19"/>
      <c r="GD190" s="19"/>
      <c r="GE190" s="19"/>
      <c r="GF190" s="19"/>
      <c r="GG190" s="19">
        <v>1.0</v>
      </c>
      <c r="GH190" s="19"/>
      <c r="GI190" s="19">
        <v>1.0</v>
      </c>
      <c r="GJ190" s="19"/>
      <c r="GK190" s="19"/>
      <c r="GL190" s="19"/>
      <c r="GM190" s="19"/>
      <c r="GN190" s="19"/>
      <c r="GO190" s="19"/>
      <c r="GP190" s="19"/>
      <c r="GQ190" s="19"/>
      <c r="GR190" s="19"/>
      <c r="GS190" s="19"/>
      <c r="GT190" s="19"/>
      <c r="GU190" s="19"/>
      <c r="GV190" s="19"/>
      <c r="GW190" s="19"/>
      <c r="GX190" s="19"/>
      <c r="GY190" s="19"/>
      <c r="GZ190" s="19"/>
      <c r="HA190" s="19"/>
      <c r="HB190" s="19"/>
      <c r="HC190" s="19"/>
      <c r="HD190" s="19"/>
      <c r="HE190" s="19"/>
      <c r="HF190" s="19"/>
      <c r="HG190" s="19"/>
      <c r="HH190" s="19"/>
      <c r="HI190" s="19"/>
      <c r="HJ190" s="19"/>
      <c r="HK190" s="19"/>
      <c r="HL190" s="19"/>
      <c r="HM190" s="19"/>
      <c r="HN190" s="19"/>
      <c r="HO190" s="19"/>
      <c r="HP190" s="19"/>
      <c r="HQ190" s="19"/>
      <c r="HR190" s="19"/>
      <c r="HS190" s="19"/>
    </row>
    <row r="191">
      <c r="A191" s="19">
        <v>189.0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  <c r="GC191" s="19"/>
      <c r="GD191" s="19"/>
      <c r="GE191" s="19"/>
      <c r="GF191" s="19"/>
      <c r="GG191" s="19"/>
      <c r="GH191" s="19">
        <v>1.0</v>
      </c>
      <c r="GI191" s="19"/>
      <c r="GJ191" s="19">
        <v>1.0</v>
      </c>
      <c r="GK191" s="19"/>
      <c r="GL191" s="19"/>
      <c r="GM191" s="19"/>
      <c r="GN191" s="19"/>
      <c r="GO191" s="19"/>
      <c r="GP191" s="19"/>
      <c r="GQ191" s="19"/>
      <c r="GR191" s="19"/>
      <c r="GS191" s="19"/>
      <c r="GT191" s="19"/>
      <c r="GU191" s="19"/>
      <c r="GV191" s="19"/>
      <c r="GW191" s="19"/>
      <c r="GX191" s="19"/>
      <c r="GY191" s="19"/>
      <c r="GZ191" s="19"/>
      <c r="HA191" s="19"/>
      <c r="HB191" s="19"/>
      <c r="HC191" s="19"/>
      <c r="HD191" s="19"/>
      <c r="HE191" s="19"/>
      <c r="HF191" s="19"/>
      <c r="HG191" s="19"/>
      <c r="HH191" s="19"/>
      <c r="HI191" s="19"/>
      <c r="HJ191" s="19"/>
      <c r="HK191" s="19"/>
      <c r="HL191" s="19"/>
      <c r="HM191" s="19"/>
      <c r="HN191" s="19"/>
      <c r="HO191" s="19"/>
      <c r="HP191" s="19"/>
      <c r="HQ191" s="19"/>
      <c r="HR191" s="19"/>
      <c r="HS191" s="19"/>
    </row>
    <row r="192">
      <c r="A192" s="19">
        <v>190.0</v>
      </c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  <c r="GC192" s="19"/>
      <c r="GD192" s="19"/>
      <c r="GE192" s="19"/>
      <c r="GF192" s="19"/>
      <c r="GG192" s="19"/>
      <c r="GH192" s="19"/>
      <c r="GI192" s="19">
        <v>1.0</v>
      </c>
      <c r="GJ192" s="19"/>
      <c r="GK192" s="19">
        <v>1.0</v>
      </c>
      <c r="GL192" s="19"/>
      <c r="GM192" s="19"/>
      <c r="GN192" s="19"/>
      <c r="GO192" s="19"/>
      <c r="GP192" s="19"/>
      <c r="GQ192" s="19"/>
      <c r="GR192" s="19"/>
      <c r="GS192" s="19"/>
      <c r="GT192" s="19"/>
      <c r="GU192" s="19"/>
      <c r="GV192" s="19"/>
      <c r="GW192" s="19"/>
      <c r="GX192" s="19"/>
      <c r="GY192" s="19"/>
      <c r="GZ192" s="19"/>
      <c r="HA192" s="19"/>
      <c r="HB192" s="19"/>
      <c r="HC192" s="19"/>
      <c r="HD192" s="19"/>
      <c r="HE192" s="19"/>
      <c r="HF192" s="19"/>
      <c r="HG192" s="19"/>
      <c r="HH192" s="19"/>
      <c r="HI192" s="19"/>
      <c r="HJ192" s="19"/>
      <c r="HK192" s="19"/>
      <c r="HL192" s="19"/>
      <c r="HM192" s="19"/>
      <c r="HN192" s="19"/>
      <c r="HO192" s="19"/>
      <c r="HP192" s="19"/>
      <c r="HQ192" s="19"/>
      <c r="HR192" s="19"/>
      <c r="HS192" s="19"/>
    </row>
    <row r="193">
      <c r="A193" s="19">
        <v>191.0</v>
      </c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>
        <v>1.0</v>
      </c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>
        <v>1.0</v>
      </c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  <c r="HH193" s="19"/>
      <c r="HI193" s="19"/>
      <c r="HJ193" s="19"/>
      <c r="HK193" s="19"/>
      <c r="HL193" s="19"/>
      <c r="HM193" s="19"/>
      <c r="HN193" s="19"/>
      <c r="HO193" s="19"/>
      <c r="HP193" s="19"/>
      <c r="HQ193" s="19"/>
      <c r="HR193" s="19"/>
      <c r="HS193" s="19"/>
    </row>
    <row r="194">
      <c r="A194" s="19">
        <v>192.0</v>
      </c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>
        <v>1.0</v>
      </c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  <c r="EG194" s="19"/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  <c r="EX194" s="19"/>
      <c r="EY194" s="19"/>
      <c r="EZ194" s="19"/>
      <c r="FA194" s="19"/>
      <c r="FB194" s="19"/>
      <c r="FC194" s="19"/>
      <c r="FD194" s="19"/>
      <c r="FE194" s="19"/>
      <c r="FF194" s="19"/>
      <c r="FG194" s="19"/>
      <c r="FH194" s="19"/>
      <c r="FI194" s="19"/>
      <c r="FJ194" s="19"/>
      <c r="FK194" s="19"/>
      <c r="FL194" s="19"/>
      <c r="FM194" s="19"/>
      <c r="FN194" s="19"/>
      <c r="FO194" s="19"/>
      <c r="FP194" s="19"/>
      <c r="FQ194" s="19"/>
      <c r="FR194" s="19"/>
      <c r="FS194" s="19"/>
      <c r="FT194" s="19"/>
      <c r="FU194" s="19"/>
      <c r="FV194" s="19"/>
      <c r="FW194" s="19"/>
      <c r="FX194" s="19"/>
      <c r="FY194" s="19"/>
      <c r="FZ194" s="19"/>
      <c r="GA194" s="19"/>
      <c r="GB194" s="19"/>
      <c r="GC194" s="19"/>
      <c r="GD194" s="19"/>
      <c r="GE194" s="19"/>
      <c r="GF194" s="19"/>
      <c r="GG194" s="19"/>
      <c r="GH194" s="19"/>
      <c r="GI194" s="19"/>
      <c r="GJ194" s="19"/>
      <c r="GK194" s="19"/>
      <c r="GL194" s="19"/>
      <c r="GM194" s="19">
        <v>1.0</v>
      </c>
      <c r="GN194" s="19"/>
      <c r="GO194" s="19"/>
      <c r="GP194" s="19"/>
      <c r="GQ194" s="19"/>
      <c r="GR194" s="19"/>
      <c r="GS194" s="19"/>
      <c r="GT194" s="19"/>
      <c r="GU194" s="19"/>
      <c r="GV194" s="19"/>
      <c r="GW194" s="19"/>
      <c r="GX194" s="19"/>
      <c r="GY194" s="19"/>
      <c r="GZ194" s="19"/>
      <c r="HA194" s="19"/>
      <c r="HB194" s="19"/>
      <c r="HC194" s="19"/>
      <c r="HD194" s="19"/>
      <c r="HE194" s="19"/>
      <c r="HF194" s="19"/>
      <c r="HG194" s="19"/>
      <c r="HH194" s="19"/>
      <c r="HI194" s="19"/>
      <c r="HJ194" s="19"/>
      <c r="HK194" s="19"/>
      <c r="HL194" s="19"/>
      <c r="HM194" s="19"/>
      <c r="HN194" s="19"/>
      <c r="HO194" s="19"/>
      <c r="HP194" s="19"/>
      <c r="HQ194" s="19"/>
      <c r="HR194" s="19"/>
      <c r="HS194" s="19"/>
    </row>
    <row r="195">
      <c r="A195" s="19">
        <v>193.0</v>
      </c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>
        <v>1.0</v>
      </c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>
        <v>1.0</v>
      </c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  <c r="EX195" s="19"/>
      <c r="EY195" s="19"/>
      <c r="EZ195" s="19"/>
      <c r="FA195" s="19"/>
      <c r="FB195" s="19"/>
      <c r="FC195" s="19"/>
      <c r="FD195" s="19"/>
      <c r="FE195" s="19"/>
      <c r="FF195" s="19"/>
      <c r="FG195" s="19"/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  <c r="FU195" s="19"/>
      <c r="FV195" s="19"/>
      <c r="FW195" s="19"/>
      <c r="FX195" s="19"/>
      <c r="FY195" s="19"/>
      <c r="FZ195" s="19"/>
      <c r="GA195" s="19"/>
      <c r="GB195" s="19"/>
      <c r="GC195" s="19"/>
      <c r="GD195" s="19"/>
      <c r="GE195" s="19"/>
      <c r="GF195" s="19"/>
      <c r="GG195" s="19"/>
      <c r="GH195" s="19"/>
      <c r="GI195" s="19"/>
      <c r="GJ195" s="19"/>
      <c r="GK195" s="19"/>
      <c r="GL195" s="19">
        <v>1.0</v>
      </c>
      <c r="GM195" s="19"/>
      <c r="GN195" s="19"/>
      <c r="GO195" s="19"/>
      <c r="GP195" s="19"/>
      <c r="GQ195" s="19"/>
      <c r="GR195" s="19"/>
      <c r="GS195" s="19"/>
      <c r="GT195" s="19"/>
      <c r="GU195" s="19"/>
      <c r="GV195" s="19"/>
      <c r="GW195" s="19"/>
      <c r="GX195" s="19"/>
      <c r="GY195" s="19"/>
      <c r="GZ195" s="19"/>
      <c r="HA195" s="19"/>
      <c r="HB195" s="19"/>
      <c r="HC195" s="19"/>
      <c r="HD195" s="19"/>
      <c r="HE195" s="19"/>
      <c r="HF195" s="19"/>
      <c r="HG195" s="19"/>
      <c r="HH195" s="19"/>
      <c r="HI195" s="19"/>
      <c r="HJ195" s="19"/>
      <c r="HK195" s="19"/>
      <c r="HL195" s="19"/>
      <c r="HM195" s="19"/>
      <c r="HN195" s="19"/>
      <c r="HO195" s="19"/>
      <c r="HP195" s="19"/>
      <c r="HQ195" s="19"/>
      <c r="HR195" s="19"/>
      <c r="HS195" s="19"/>
    </row>
    <row r="196">
      <c r="A196" s="19">
        <v>194.0</v>
      </c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>
        <v>1.0</v>
      </c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/>
      <c r="FT196" s="19"/>
      <c r="FU196" s="19"/>
      <c r="FV196" s="19"/>
      <c r="FW196" s="19"/>
      <c r="FX196" s="19"/>
      <c r="FY196" s="19"/>
      <c r="FZ196" s="19"/>
      <c r="GA196" s="19"/>
      <c r="GB196" s="19"/>
      <c r="GC196" s="19"/>
      <c r="GD196" s="19"/>
      <c r="GE196" s="19"/>
      <c r="GF196" s="19"/>
      <c r="GG196" s="19"/>
      <c r="GH196" s="19"/>
      <c r="GI196" s="19"/>
      <c r="GJ196" s="19"/>
      <c r="GK196" s="19"/>
      <c r="GL196" s="19"/>
      <c r="GM196" s="19"/>
      <c r="GN196" s="19"/>
      <c r="GO196" s="19">
        <v>1.0</v>
      </c>
      <c r="GP196" s="19"/>
      <c r="GQ196" s="19"/>
      <c r="GR196" s="19"/>
      <c r="GS196" s="19"/>
      <c r="GT196" s="19"/>
      <c r="GU196" s="19"/>
      <c r="GV196" s="19"/>
      <c r="GW196" s="19"/>
      <c r="GX196" s="19"/>
      <c r="GY196" s="19"/>
      <c r="GZ196" s="19"/>
      <c r="HA196" s="19"/>
      <c r="HB196" s="19"/>
      <c r="HC196" s="19"/>
      <c r="HD196" s="19"/>
      <c r="HE196" s="19"/>
      <c r="HF196" s="19"/>
      <c r="HG196" s="19"/>
      <c r="HH196" s="19"/>
      <c r="HI196" s="19"/>
      <c r="HJ196" s="19"/>
      <c r="HK196" s="19"/>
      <c r="HL196" s="19"/>
      <c r="HM196" s="19"/>
      <c r="HN196" s="19"/>
      <c r="HO196" s="19"/>
      <c r="HP196" s="19"/>
      <c r="HQ196" s="19"/>
      <c r="HR196" s="19"/>
      <c r="HS196" s="19"/>
    </row>
    <row r="197">
      <c r="A197" s="19">
        <v>195.0</v>
      </c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  <c r="EX197" s="19"/>
      <c r="EY197" s="19"/>
      <c r="EZ197" s="19"/>
      <c r="FA197" s="19"/>
      <c r="FB197" s="19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/>
      <c r="FP197" s="19"/>
      <c r="FQ197" s="19"/>
      <c r="FR197" s="19"/>
      <c r="FS197" s="19"/>
      <c r="FT197" s="19"/>
      <c r="FU197" s="19"/>
      <c r="FV197" s="19"/>
      <c r="FW197" s="19"/>
      <c r="FX197" s="19"/>
      <c r="FY197" s="19"/>
      <c r="FZ197" s="19"/>
      <c r="GA197" s="19"/>
      <c r="GB197" s="19"/>
      <c r="GC197" s="19"/>
      <c r="GD197" s="19"/>
      <c r="GE197" s="19"/>
      <c r="GF197" s="19"/>
      <c r="GG197" s="19"/>
      <c r="GH197" s="19"/>
      <c r="GI197" s="19"/>
      <c r="GJ197" s="19"/>
      <c r="GK197" s="19"/>
      <c r="GL197" s="19"/>
      <c r="GM197" s="19"/>
      <c r="GN197" s="19">
        <v>1.0</v>
      </c>
      <c r="GO197" s="19"/>
      <c r="GP197" s="19">
        <v>1.0</v>
      </c>
      <c r="GQ197" s="19"/>
      <c r="GR197" s="19"/>
      <c r="GS197" s="19"/>
      <c r="GT197" s="19"/>
      <c r="GU197" s="19"/>
      <c r="GV197" s="19"/>
      <c r="GW197" s="19"/>
      <c r="GX197" s="19"/>
      <c r="GY197" s="19"/>
      <c r="GZ197" s="19"/>
      <c r="HA197" s="19"/>
      <c r="HB197" s="19"/>
      <c r="HC197" s="19"/>
      <c r="HD197" s="19"/>
      <c r="HE197" s="19"/>
      <c r="HF197" s="19"/>
      <c r="HG197" s="19"/>
      <c r="HH197" s="19"/>
      <c r="HI197" s="19"/>
      <c r="HJ197" s="19"/>
      <c r="HK197" s="19"/>
      <c r="HL197" s="19"/>
      <c r="HM197" s="19"/>
      <c r="HN197" s="19"/>
      <c r="HO197" s="19"/>
      <c r="HP197" s="19"/>
      <c r="HQ197" s="19"/>
      <c r="HR197" s="19"/>
      <c r="HS197" s="19"/>
    </row>
    <row r="198">
      <c r="A198" s="19">
        <v>196.0</v>
      </c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/>
      <c r="ET198" s="19"/>
      <c r="EU198" s="19"/>
      <c r="EV198" s="19"/>
      <c r="EW198" s="19"/>
      <c r="EX198" s="19"/>
      <c r="EY198" s="19"/>
      <c r="EZ198" s="19"/>
      <c r="FA198" s="19"/>
      <c r="FB198" s="19"/>
      <c r="FC198" s="19"/>
      <c r="FD198" s="19"/>
      <c r="FE198" s="19"/>
      <c r="FF198" s="19"/>
      <c r="FG198" s="19"/>
      <c r="FH198" s="19"/>
      <c r="FI198" s="19"/>
      <c r="FJ198" s="19"/>
      <c r="FK198" s="19"/>
      <c r="FL198" s="19"/>
      <c r="FM198" s="19"/>
      <c r="FN198" s="19"/>
      <c r="FO198" s="19"/>
      <c r="FP198" s="19"/>
      <c r="FQ198" s="19"/>
      <c r="FR198" s="19"/>
      <c r="FS198" s="19"/>
      <c r="FT198" s="19"/>
      <c r="FU198" s="19"/>
      <c r="FV198" s="19"/>
      <c r="FW198" s="19"/>
      <c r="FX198" s="19"/>
      <c r="FY198" s="19"/>
      <c r="FZ198" s="19"/>
      <c r="GA198" s="19"/>
      <c r="GB198" s="19"/>
      <c r="GC198" s="19"/>
      <c r="GD198" s="19"/>
      <c r="GE198" s="19"/>
      <c r="GF198" s="19"/>
      <c r="GG198" s="19"/>
      <c r="GH198" s="19"/>
      <c r="GI198" s="19"/>
      <c r="GJ198" s="19"/>
      <c r="GK198" s="19"/>
      <c r="GL198" s="19"/>
      <c r="GM198" s="19"/>
      <c r="GN198" s="19"/>
      <c r="GO198" s="19">
        <v>1.0</v>
      </c>
      <c r="GP198" s="19"/>
      <c r="GQ198" s="19">
        <v>1.0</v>
      </c>
      <c r="GR198" s="19"/>
      <c r="GS198" s="19"/>
      <c r="GT198" s="19"/>
      <c r="GU198" s="19"/>
      <c r="GV198" s="19"/>
      <c r="GW198" s="19"/>
      <c r="GX198" s="19"/>
      <c r="GY198" s="19"/>
      <c r="GZ198" s="19"/>
      <c r="HA198" s="19"/>
      <c r="HB198" s="19"/>
      <c r="HC198" s="19"/>
      <c r="HD198" s="19"/>
      <c r="HE198" s="19"/>
      <c r="HF198" s="19"/>
      <c r="HG198" s="19"/>
      <c r="HH198" s="19"/>
      <c r="HI198" s="19"/>
      <c r="HJ198" s="19"/>
      <c r="HK198" s="19"/>
      <c r="HL198" s="19"/>
      <c r="HM198" s="19"/>
      <c r="HN198" s="19"/>
      <c r="HO198" s="19"/>
      <c r="HP198" s="19"/>
      <c r="HQ198" s="19"/>
      <c r="HR198" s="19"/>
      <c r="HS198" s="19"/>
    </row>
    <row r="199">
      <c r="A199" s="19">
        <v>197.0</v>
      </c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9"/>
      <c r="EV199" s="19"/>
      <c r="EW199" s="19"/>
      <c r="EX199" s="19"/>
      <c r="EY199" s="19"/>
      <c r="EZ199" s="19"/>
      <c r="FA199" s="19"/>
      <c r="FB199" s="19"/>
      <c r="FC199" s="19"/>
      <c r="FD199" s="19"/>
      <c r="FE199" s="19"/>
      <c r="FF199" s="19"/>
      <c r="FG199" s="19"/>
      <c r="FH199" s="19"/>
      <c r="FI199" s="19"/>
      <c r="FJ199" s="19"/>
      <c r="FK199" s="19"/>
      <c r="FL199" s="19"/>
      <c r="FM199" s="19"/>
      <c r="FN199" s="19"/>
      <c r="FO199" s="19"/>
      <c r="FP199" s="19"/>
      <c r="FQ199" s="19"/>
      <c r="FR199" s="19"/>
      <c r="FS199" s="19"/>
      <c r="FT199" s="19"/>
      <c r="FU199" s="19"/>
      <c r="FV199" s="19"/>
      <c r="FW199" s="19"/>
      <c r="FX199" s="19"/>
      <c r="FY199" s="19"/>
      <c r="FZ199" s="19"/>
      <c r="GA199" s="19"/>
      <c r="GB199" s="19"/>
      <c r="GC199" s="19"/>
      <c r="GD199" s="19"/>
      <c r="GE199" s="19"/>
      <c r="GF199" s="19"/>
      <c r="GG199" s="19"/>
      <c r="GH199" s="19"/>
      <c r="GI199" s="19"/>
      <c r="GJ199" s="19"/>
      <c r="GK199" s="19"/>
      <c r="GL199" s="19"/>
      <c r="GM199" s="19"/>
      <c r="GN199" s="19"/>
      <c r="GO199" s="19"/>
      <c r="GP199" s="19">
        <v>1.0</v>
      </c>
      <c r="GQ199" s="19"/>
      <c r="GR199" s="19">
        <v>1.0</v>
      </c>
      <c r="GS199" s="19"/>
      <c r="GT199" s="19"/>
      <c r="GU199" s="19"/>
      <c r="GV199" s="19"/>
      <c r="GW199" s="19"/>
      <c r="GX199" s="19"/>
      <c r="GY199" s="19"/>
      <c r="GZ199" s="19"/>
      <c r="HA199" s="19"/>
      <c r="HB199" s="19"/>
      <c r="HC199" s="19"/>
      <c r="HD199" s="19"/>
      <c r="HE199" s="19"/>
      <c r="HF199" s="19"/>
      <c r="HG199" s="19"/>
      <c r="HH199" s="19"/>
      <c r="HI199" s="19"/>
      <c r="HJ199" s="19"/>
      <c r="HK199" s="19"/>
      <c r="HL199" s="19"/>
      <c r="HM199" s="19"/>
      <c r="HN199" s="19"/>
      <c r="HO199" s="19"/>
      <c r="HP199" s="19"/>
      <c r="HQ199" s="19"/>
      <c r="HR199" s="19"/>
      <c r="HS199" s="19"/>
    </row>
    <row r="200">
      <c r="A200" s="19">
        <v>198.0</v>
      </c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>
        <v>1.0</v>
      </c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  <c r="EG200" s="19"/>
      <c r="EH200" s="19"/>
      <c r="EI200" s="19"/>
      <c r="EJ200" s="19"/>
      <c r="EK200" s="19"/>
      <c r="EL200" s="19"/>
      <c r="EM200" s="19"/>
      <c r="EN200" s="19"/>
      <c r="EO200" s="19"/>
      <c r="EP200" s="19"/>
      <c r="EQ200" s="19"/>
      <c r="ER200" s="19"/>
      <c r="ES200" s="19"/>
      <c r="ET200" s="19"/>
      <c r="EU200" s="19"/>
      <c r="EV200" s="19"/>
      <c r="EW200" s="19"/>
      <c r="EX200" s="19"/>
      <c r="EY200" s="19"/>
      <c r="EZ200" s="19"/>
      <c r="FA200" s="19"/>
      <c r="FB200" s="19"/>
      <c r="FC200" s="19"/>
      <c r="FD200" s="19"/>
      <c r="FE200" s="19"/>
      <c r="FF200" s="19"/>
      <c r="FG200" s="19"/>
      <c r="FH200" s="19"/>
      <c r="FI200" s="19"/>
      <c r="FJ200" s="19"/>
      <c r="FK200" s="19"/>
      <c r="FL200" s="19"/>
      <c r="FM200" s="19"/>
      <c r="FN200" s="19"/>
      <c r="FO200" s="19"/>
      <c r="FP200" s="19"/>
      <c r="FQ200" s="19"/>
      <c r="FR200" s="19"/>
      <c r="FS200" s="19"/>
      <c r="FT200" s="19"/>
      <c r="FU200" s="19"/>
      <c r="FV200" s="19"/>
      <c r="FW200" s="19"/>
      <c r="FX200" s="19"/>
      <c r="FY200" s="19"/>
      <c r="FZ200" s="19"/>
      <c r="GA200" s="19"/>
      <c r="GB200" s="19"/>
      <c r="GC200" s="19"/>
      <c r="GD200" s="19"/>
      <c r="GE200" s="19"/>
      <c r="GF200" s="19"/>
      <c r="GG200" s="19"/>
      <c r="GH200" s="19"/>
      <c r="GI200" s="19"/>
      <c r="GJ200" s="19"/>
      <c r="GK200" s="19"/>
      <c r="GL200" s="19"/>
      <c r="GM200" s="19"/>
      <c r="GN200" s="19"/>
      <c r="GO200" s="19"/>
      <c r="GP200" s="19"/>
      <c r="GQ200" s="19">
        <v>1.0</v>
      </c>
      <c r="GR200" s="19"/>
      <c r="GS200" s="19"/>
      <c r="GT200" s="19"/>
      <c r="GU200" s="19"/>
      <c r="GV200" s="19"/>
      <c r="GW200" s="19"/>
      <c r="GX200" s="19"/>
      <c r="GY200" s="19"/>
      <c r="GZ200" s="19"/>
      <c r="HA200" s="19"/>
      <c r="HB200" s="19"/>
      <c r="HC200" s="19"/>
      <c r="HD200" s="19"/>
      <c r="HE200" s="19"/>
      <c r="HF200" s="19"/>
      <c r="HG200" s="19"/>
      <c r="HH200" s="19"/>
      <c r="HI200" s="19"/>
      <c r="HJ200" s="19"/>
      <c r="HK200" s="19"/>
      <c r="HL200" s="19"/>
      <c r="HM200" s="19"/>
      <c r="HN200" s="19"/>
      <c r="HO200" s="19"/>
      <c r="HP200" s="19"/>
      <c r="HQ200" s="19"/>
      <c r="HR200" s="19"/>
      <c r="HS200" s="19"/>
    </row>
    <row r="201">
      <c r="A201" s="19">
        <v>199.0</v>
      </c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>
        <v>1.0</v>
      </c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  <c r="EF201" s="19"/>
      <c r="EG201" s="19"/>
      <c r="EH201" s="19"/>
      <c r="EI201" s="19"/>
      <c r="EJ201" s="19"/>
      <c r="EK201" s="19"/>
      <c r="EL201" s="19"/>
      <c r="EM201" s="19"/>
      <c r="EN201" s="19"/>
      <c r="EO201" s="19"/>
      <c r="EP201" s="19"/>
      <c r="EQ201" s="19"/>
      <c r="ER201" s="19"/>
      <c r="ES201" s="19"/>
      <c r="ET201" s="19"/>
      <c r="EU201" s="19"/>
      <c r="EV201" s="19"/>
      <c r="EW201" s="19"/>
      <c r="EX201" s="19"/>
      <c r="EY201" s="19"/>
      <c r="EZ201" s="19"/>
      <c r="FA201" s="19"/>
      <c r="FB201" s="19"/>
      <c r="FC201" s="19"/>
      <c r="FD201" s="19"/>
      <c r="FE201" s="19"/>
      <c r="FF201" s="19"/>
      <c r="FG201" s="19"/>
      <c r="FH201" s="19"/>
      <c r="FI201" s="19"/>
      <c r="FJ201" s="19"/>
      <c r="FK201" s="19"/>
      <c r="FL201" s="19"/>
      <c r="FM201" s="19"/>
      <c r="FN201" s="19"/>
      <c r="FO201" s="19"/>
      <c r="FP201" s="19"/>
      <c r="FQ201" s="19"/>
      <c r="FR201" s="19"/>
      <c r="FS201" s="19"/>
      <c r="FT201" s="19"/>
      <c r="FU201" s="19"/>
      <c r="FV201" s="19"/>
      <c r="FW201" s="19"/>
      <c r="FX201" s="19"/>
      <c r="FY201" s="19"/>
      <c r="FZ201" s="19"/>
      <c r="GA201" s="19"/>
      <c r="GB201" s="19"/>
      <c r="GC201" s="19"/>
      <c r="GD201" s="19"/>
      <c r="GE201" s="19"/>
      <c r="GF201" s="19"/>
      <c r="GG201" s="19"/>
      <c r="GH201" s="19"/>
      <c r="GI201" s="19"/>
      <c r="GJ201" s="19"/>
      <c r="GK201" s="19"/>
      <c r="GL201" s="19"/>
      <c r="GM201" s="19"/>
      <c r="GN201" s="19"/>
      <c r="GO201" s="19"/>
      <c r="GP201" s="19"/>
      <c r="GQ201" s="19"/>
      <c r="GR201" s="19"/>
      <c r="GS201" s="19"/>
      <c r="GT201" s="19">
        <v>1.0</v>
      </c>
      <c r="GU201" s="19"/>
      <c r="GV201" s="19"/>
      <c r="GW201" s="19"/>
      <c r="GX201" s="19"/>
      <c r="GY201" s="19"/>
      <c r="GZ201" s="19"/>
      <c r="HA201" s="19"/>
      <c r="HB201" s="19"/>
      <c r="HC201" s="19"/>
      <c r="HD201" s="19"/>
      <c r="HE201" s="19"/>
      <c r="HF201" s="19"/>
      <c r="HG201" s="19"/>
      <c r="HH201" s="19"/>
      <c r="HI201" s="19"/>
      <c r="HJ201" s="19"/>
      <c r="HK201" s="19"/>
      <c r="HL201" s="19"/>
      <c r="HM201" s="19"/>
      <c r="HN201" s="19"/>
      <c r="HO201" s="19"/>
      <c r="HP201" s="19"/>
      <c r="HQ201" s="19"/>
      <c r="HR201" s="19"/>
      <c r="HS201" s="19"/>
    </row>
    <row r="202">
      <c r="A202" s="19">
        <v>200.0</v>
      </c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>
        <v>1.0</v>
      </c>
      <c r="GT202" s="19"/>
      <c r="GU202" s="19">
        <v>1.0</v>
      </c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  <c r="HH202" s="19"/>
      <c r="HI202" s="19"/>
      <c r="HJ202" s="19"/>
      <c r="HK202" s="19"/>
      <c r="HL202" s="19"/>
      <c r="HM202" s="19"/>
      <c r="HN202" s="19"/>
      <c r="HO202" s="19"/>
      <c r="HP202" s="19"/>
      <c r="HQ202" s="19"/>
      <c r="HR202" s="19"/>
      <c r="HS202" s="19"/>
    </row>
    <row r="203">
      <c r="A203" s="19">
        <v>201.0</v>
      </c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  <c r="EX203" s="19"/>
      <c r="EY203" s="19"/>
      <c r="EZ203" s="19"/>
      <c r="FA203" s="19"/>
      <c r="FB203" s="19"/>
      <c r="FC203" s="19"/>
      <c r="FD203" s="19"/>
      <c r="FE203" s="19"/>
      <c r="FF203" s="19"/>
      <c r="FG203" s="19"/>
      <c r="FH203" s="19"/>
      <c r="FI203" s="19"/>
      <c r="FJ203" s="19"/>
      <c r="FK203" s="19"/>
      <c r="FL203" s="19"/>
      <c r="FM203" s="19"/>
      <c r="FN203" s="19"/>
      <c r="FO203" s="19"/>
      <c r="FP203" s="19"/>
      <c r="FQ203" s="19"/>
      <c r="FR203" s="19"/>
      <c r="FS203" s="19"/>
      <c r="FT203" s="19"/>
      <c r="FU203" s="19"/>
      <c r="FV203" s="19"/>
      <c r="FW203" s="19"/>
      <c r="FX203" s="19"/>
      <c r="FY203" s="19"/>
      <c r="FZ203" s="19"/>
      <c r="GA203" s="19"/>
      <c r="GB203" s="19"/>
      <c r="GC203" s="19"/>
      <c r="GD203" s="19"/>
      <c r="GE203" s="19"/>
      <c r="GF203" s="19"/>
      <c r="GG203" s="19"/>
      <c r="GH203" s="19"/>
      <c r="GI203" s="19"/>
      <c r="GJ203" s="19"/>
      <c r="GK203" s="19"/>
      <c r="GL203" s="19"/>
      <c r="GM203" s="19"/>
      <c r="GN203" s="19"/>
      <c r="GO203" s="19"/>
      <c r="GP203" s="19"/>
      <c r="GQ203" s="19"/>
      <c r="GR203" s="19"/>
      <c r="GS203" s="19"/>
      <c r="GT203" s="19">
        <v>1.0</v>
      </c>
      <c r="GU203" s="19"/>
      <c r="GV203" s="19">
        <v>1.0</v>
      </c>
      <c r="GW203" s="19"/>
      <c r="GX203" s="19"/>
      <c r="GY203" s="19"/>
      <c r="GZ203" s="19"/>
      <c r="HA203" s="19"/>
      <c r="HB203" s="19"/>
      <c r="HC203" s="19"/>
      <c r="HD203" s="19"/>
      <c r="HE203" s="19"/>
      <c r="HF203" s="19"/>
      <c r="HG203" s="19"/>
      <c r="HH203" s="19"/>
      <c r="HI203" s="19"/>
      <c r="HJ203" s="19"/>
      <c r="HK203" s="19"/>
      <c r="HL203" s="19"/>
      <c r="HM203" s="19"/>
      <c r="HN203" s="19"/>
      <c r="HO203" s="19"/>
      <c r="HP203" s="19"/>
      <c r="HQ203" s="19"/>
      <c r="HR203" s="19"/>
      <c r="HS203" s="19"/>
    </row>
    <row r="204">
      <c r="A204" s="19">
        <v>202.0</v>
      </c>
      <c r="B204" s="19"/>
      <c r="C204" s="19"/>
      <c r="D204" s="19"/>
      <c r="E204" s="19"/>
      <c r="F204" s="19"/>
      <c r="G204" s="19">
        <v>1.0</v>
      </c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>
        <v>1.0</v>
      </c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>
        <v>1.0</v>
      </c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19"/>
      <c r="HO204" s="19"/>
      <c r="HP204" s="19"/>
      <c r="HQ204" s="19"/>
      <c r="HR204" s="19"/>
      <c r="HS204" s="19"/>
    </row>
    <row r="205">
      <c r="A205" s="19">
        <v>203.0</v>
      </c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>
        <v>1.0</v>
      </c>
      <c r="CT205" s="19">
        <v>1.0</v>
      </c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  <c r="EX205" s="19"/>
      <c r="EY205" s="19"/>
      <c r="EZ205" s="19"/>
      <c r="FA205" s="19"/>
      <c r="FB205" s="19"/>
      <c r="FC205" s="19"/>
      <c r="FD205" s="19"/>
      <c r="FE205" s="19"/>
      <c r="FF205" s="19"/>
      <c r="FG205" s="19"/>
      <c r="FH205" s="19"/>
      <c r="FI205" s="19"/>
      <c r="FJ205" s="19"/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9"/>
      <c r="FV205" s="19"/>
      <c r="FW205" s="19"/>
      <c r="FX205" s="19"/>
      <c r="FY205" s="19"/>
      <c r="FZ205" s="19"/>
      <c r="GA205" s="19"/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/>
      <c r="GQ205" s="19"/>
      <c r="GR205" s="19"/>
      <c r="GS205" s="19"/>
      <c r="GT205" s="19"/>
      <c r="GU205" s="19"/>
      <c r="GV205" s="19"/>
      <c r="GW205" s="19"/>
      <c r="GX205" s="19">
        <v>1.0</v>
      </c>
      <c r="GY205" s="19"/>
      <c r="GZ205" s="19"/>
      <c r="HA205" s="19"/>
      <c r="HB205" s="19"/>
      <c r="HC205" s="19"/>
      <c r="HD205" s="19"/>
      <c r="HE205" s="19"/>
      <c r="HF205" s="19"/>
      <c r="HG205" s="19"/>
      <c r="HH205" s="19"/>
      <c r="HI205" s="19"/>
      <c r="HJ205" s="19"/>
      <c r="HK205" s="19"/>
      <c r="HL205" s="19"/>
      <c r="HM205" s="19"/>
      <c r="HN205" s="19"/>
      <c r="HO205" s="19"/>
      <c r="HP205" s="19"/>
      <c r="HQ205" s="19"/>
      <c r="HR205" s="19"/>
      <c r="HS205" s="19"/>
    </row>
    <row r="206">
      <c r="A206" s="19">
        <v>204.0</v>
      </c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  <c r="EX206" s="19"/>
      <c r="EY206" s="19"/>
      <c r="EZ206" s="19"/>
      <c r="FA206" s="19"/>
      <c r="FB206" s="19"/>
      <c r="FC206" s="19"/>
      <c r="FD206" s="19"/>
      <c r="FE206" s="19"/>
      <c r="FF206" s="19"/>
      <c r="FG206" s="19"/>
      <c r="FH206" s="19"/>
      <c r="FI206" s="19"/>
      <c r="FJ206" s="19"/>
      <c r="FK206" s="19"/>
      <c r="FL206" s="19"/>
      <c r="FM206" s="19"/>
      <c r="FN206" s="19"/>
      <c r="FO206" s="19"/>
      <c r="FP206" s="19"/>
      <c r="FQ206" s="19"/>
      <c r="FR206" s="19"/>
      <c r="FS206" s="19"/>
      <c r="FT206" s="19"/>
      <c r="FU206" s="19"/>
      <c r="FV206" s="19"/>
      <c r="FW206" s="19"/>
      <c r="FX206" s="19"/>
      <c r="FY206" s="19"/>
      <c r="FZ206" s="19"/>
      <c r="GA206" s="19"/>
      <c r="GB206" s="19"/>
      <c r="GC206" s="19"/>
      <c r="GD206" s="19"/>
      <c r="GE206" s="19"/>
      <c r="GF206" s="19"/>
      <c r="GG206" s="19"/>
      <c r="GH206" s="19"/>
      <c r="GI206" s="19"/>
      <c r="GJ206" s="19"/>
      <c r="GK206" s="19"/>
      <c r="GL206" s="19"/>
      <c r="GM206" s="19"/>
      <c r="GN206" s="19"/>
      <c r="GO206" s="19"/>
      <c r="GP206" s="19"/>
      <c r="GQ206" s="19"/>
      <c r="GR206" s="19"/>
      <c r="GS206" s="19"/>
      <c r="GT206" s="19"/>
      <c r="GU206" s="19"/>
      <c r="GV206" s="19"/>
      <c r="GW206" s="19">
        <v>1.0</v>
      </c>
      <c r="GX206" s="19"/>
      <c r="GY206" s="19">
        <v>1.0</v>
      </c>
      <c r="GZ206" s="19"/>
      <c r="HA206" s="19"/>
      <c r="HB206" s="19"/>
      <c r="HC206" s="19"/>
      <c r="HD206" s="19"/>
      <c r="HE206" s="19"/>
      <c r="HF206" s="19"/>
      <c r="HG206" s="19"/>
      <c r="HH206" s="19"/>
      <c r="HI206" s="19"/>
      <c r="HJ206" s="19"/>
      <c r="HK206" s="19"/>
      <c r="HL206" s="19"/>
      <c r="HM206" s="19"/>
      <c r="HN206" s="19"/>
      <c r="HO206" s="19"/>
      <c r="HP206" s="19"/>
      <c r="HQ206" s="19"/>
      <c r="HR206" s="19"/>
      <c r="HS206" s="19"/>
    </row>
    <row r="207">
      <c r="A207" s="19">
        <v>205.0</v>
      </c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>
        <v>1.0</v>
      </c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19"/>
      <c r="EX207" s="19"/>
      <c r="EY207" s="19"/>
      <c r="EZ207" s="19"/>
      <c r="FA207" s="19"/>
      <c r="FB207" s="19"/>
      <c r="FC207" s="19"/>
      <c r="FD207" s="19"/>
      <c r="FE207" s="19"/>
      <c r="FF207" s="19"/>
      <c r="FG207" s="19"/>
      <c r="FH207" s="19"/>
      <c r="FI207" s="19"/>
      <c r="FJ207" s="19"/>
      <c r="FK207" s="19"/>
      <c r="FL207" s="19"/>
      <c r="FM207" s="19"/>
      <c r="FN207" s="19"/>
      <c r="FO207" s="19"/>
      <c r="FP207" s="19"/>
      <c r="FQ207" s="19"/>
      <c r="FR207" s="19"/>
      <c r="FS207" s="19"/>
      <c r="FT207" s="19"/>
      <c r="FU207" s="19"/>
      <c r="FV207" s="19"/>
      <c r="FW207" s="19"/>
      <c r="FX207" s="19"/>
      <c r="FY207" s="19"/>
      <c r="FZ207" s="19"/>
      <c r="GA207" s="19"/>
      <c r="GB207" s="19"/>
      <c r="GC207" s="19"/>
      <c r="GD207" s="19"/>
      <c r="GE207" s="19"/>
      <c r="GF207" s="19"/>
      <c r="GG207" s="19"/>
      <c r="GH207" s="19"/>
      <c r="GI207" s="19"/>
      <c r="GJ207" s="19"/>
      <c r="GK207" s="19"/>
      <c r="GL207" s="19"/>
      <c r="GM207" s="19"/>
      <c r="GN207" s="19"/>
      <c r="GO207" s="19"/>
      <c r="GP207" s="19"/>
      <c r="GQ207" s="19"/>
      <c r="GR207" s="19"/>
      <c r="GS207" s="19"/>
      <c r="GT207" s="19"/>
      <c r="GU207" s="19"/>
      <c r="GV207" s="19"/>
      <c r="GW207" s="19"/>
      <c r="GX207" s="19">
        <v>1.0</v>
      </c>
      <c r="GY207" s="19"/>
      <c r="GZ207" s="19"/>
      <c r="HA207" s="19"/>
      <c r="HB207" s="19"/>
      <c r="HC207" s="19"/>
      <c r="HD207" s="19"/>
      <c r="HE207" s="19"/>
      <c r="HF207" s="19"/>
      <c r="HG207" s="19"/>
      <c r="HH207" s="19"/>
      <c r="HI207" s="19"/>
      <c r="HJ207" s="19"/>
      <c r="HK207" s="19"/>
      <c r="HL207" s="19"/>
      <c r="HM207" s="19"/>
      <c r="HN207" s="19"/>
      <c r="HO207" s="19"/>
      <c r="HP207" s="19"/>
      <c r="HQ207" s="19"/>
      <c r="HR207" s="19"/>
      <c r="HS207" s="19"/>
    </row>
    <row r="208">
      <c r="A208" s="19">
        <v>206.0</v>
      </c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>
        <v>1.0</v>
      </c>
      <c r="EF208" s="19"/>
      <c r="EG208" s="19"/>
      <c r="EH208" s="19"/>
      <c r="EI208" s="19"/>
      <c r="EJ208" s="19"/>
      <c r="EK208" s="19"/>
      <c r="EL208" s="19"/>
      <c r="EM208" s="19"/>
      <c r="EN208" s="19"/>
      <c r="EO208" s="19"/>
      <c r="EP208" s="19"/>
      <c r="EQ208" s="19"/>
      <c r="ER208" s="19"/>
      <c r="ES208" s="19"/>
      <c r="ET208" s="19"/>
      <c r="EU208" s="19"/>
      <c r="EV208" s="19"/>
      <c r="EW208" s="19"/>
      <c r="EX208" s="19"/>
      <c r="EY208" s="19"/>
      <c r="EZ208" s="19"/>
      <c r="FA208" s="19"/>
      <c r="FB208" s="19"/>
      <c r="FC208" s="19"/>
      <c r="FD208" s="19"/>
      <c r="FE208" s="19"/>
      <c r="FF208" s="19"/>
      <c r="FG208" s="19"/>
      <c r="FH208" s="19"/>
      <c r="FI208" s="19"/>
      <c r="FJ208" s="19"/>
      <c r="FK208" s="19"/>
      <c r="FL208" s="19"/>
      <c r="FM208" s="19"/>
      <c r="FN208" s="19"/>
      <c r="FO208" s="19"/>
      <c r="FP208" s="19"/>
      <c r="FQ208" s="19"/>
      <c r="FR208" s="19"/>
      <c r="FS208" s="19"/>
      <c r="FT208" s="19"/>
      <c r="FU208" s="19"/>
      <c r="FV208" s="19"/>
      <c r="FW208" s="19"/>
      <c r="FX208" s="19"/>
      <c r="FY208" s="19"/>
      <c r="FZ208" s="19"/>
      <c r="GA208" s="19"/>
      <c r="GB208" s="19"/>
      <c r="GC208" s="19"/>
      <c r="GD208" s="19"/>
      <c r="GE208" s="19"/>
      <c r="GF208" s="19"/>
      <c r="GG208" s="19"/>
      <c r="GH208" s="19"/>
      <c r="GI208" s="19"/>
      <c r="GJ208" s="19"/>
      <c r="GK208" s="19"/>
      <c r="GL208" s="19"/>
      <c r="GM208" s="19"/>
      <c r="GN208" s="19"/>
      <c r="GO208" s="19"/>
      <c r="GP208" s="19"/>
      <c r="GQ208" s="19"/>
      <c r="GR208" s="19"/>
      <c r="GS208" s="19"/>
      <c r="GT208" s="19"/>
      <c r="GU208" s="19"/>
      <c r="GV208" s="19"/>
      <c r="GW208" s="19"/>
      <c r="GX208" s="19"/>
      <c r="GY208" s="19"/>
      <c r="GZ208" s="19"/>
      <c r="HA208" s="19">
        <v>1.0</v>
      </c>
      <c r="HB208" s="19"/>
      <c r="HC208" s="19"/>
      <c r="HD208" s="19"/>
      <c r="HE208" s="19"/>
      <c r="HF208" s="19"/>
      <c r="HG208" s="19"/>
      <c r="HH208" s="19"/>
      <c r="HI208" s="19"/>
      <c r="HJ208" s="19"/>
      <c r="HK208" s="19"/>
      <c r="HL208" s="19"/>
      <c r="HM208" s="19"/>
      <c r="HN208" s="19"/>
      <c r="HO208" s="19"/>
      <c r="HP208" s="19"/>
      <c r="HQ208" s="19"/>
      <c r="HR208" s="19"/>
      <c r="HS208" s="19"/>
    </row>
    <row r="209">
      <c r="A209" s="19">
        <v>207.0</v>
      </c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  <c r="GC209" s="19"/>
      <c r="GD209" s="19"/>
      <c r="GE209" s="19"/>
      <c r="GF209" s="19"/>
      <c r="GG209" s="19"/>
      <c r="GH209" s="19"/>
      <c r="GI209" s="19"/>
      <c r="GJ209" s="19"/>
      <c r="GK209" s="19"/>
      <c r="GL209" s="19"/>
      <c r="GM209" s="19"/>
      <c r="GN209" s="19"/>
      <c r="GO209" s="19"/>
      <c r="GP209" s="19"/>
      <c r="GQ209" s="19"/>
      <c r="GR209" s="19"/>
      <c r="GS209" s="19"/>
      <c r="GT209" s="19"/>
      <c r="GU209" s="19"/>
      <c r="GV209" s="19"/>
      <c r="GW209" s="19"/>
      <c r="GX209" s="19"/>
      <c r="GY209" s="19"/>
      <c r="GZ209" s="19">
        <v>1.0</v>
      </c>
      <c r="HA209" s="19"/>
      <c r="HB209" s="19">
        <v>1.0</v>
      </c>
      <c r="HC209" s="19"/>
      <c r="HD209" s="19"/>
      <c r="HE209" s="19"/>
      <c r="HF209" s="19"/>
      <c r="HG209" s="19"/>
      <c r="HH209" s="19"/>
      <c r="HI209" s="19"/>
      <c r="HJ209" s="19"/>
      <c r="HK209" s="19"/>
      <c r="HL209" s="19"/>
      <c r="HM209" s="19"/>
      <c r="HN209" s="19"/>
      <c r="HO209" s="19"/>
      <c r="HP209" s="19"/>
      <c r="HQ209" s="19"/>
      <c r="HR209" s="19"/>
      <c r="HS209" s="19"/>
    </row>
    <row r="210">
      <c r="A210" s="19">
        <v>208.0</v>
      </c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>
        <v>1.0</v>
      </c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/>
      <c r="GF210" s="19"/>
      <c r="GG210" s="19"/>
      <c r="GH210" s="19"/>
      <c r="GI210" s="19"/>
      <c r="GJ210" s="19"/>
      <c r="GK210" s="19"/>
      <c r="GL210" s="19"/>
      <c r="GM210" s="19"/>
      <c r="GN210" s="19"/>
      <c r="GO210" s="19"/>
      <c r="GP210" s="19"/>
      <c r="GQ210" s="19"/>
      <c r="GR210" s="19"/>
      <c r="GS210" s="19"/>
      <c r="GT210" s="19"/>
      <c r="GU210" s="19"/>
      <c r="GV210" s="19"/>
      <c r="GW210" s="19"/>
      <c r="GX210" s="19"/>
      <c r="GY210" s="19"/>
      <c r="GZ210" s="19"/>
      <c r="HA210" s="19">
        <v>1.0</v>
      </c>
      <c r="HB210" s="19"/>
      <c r="HC210" s="19"/>
      <c r="HD210" s="19"/>
      <c r="HE210" s="19"/>
      <c r="HF210" s="19"/>
      <c r="HG210" s="19"/>
      <c r="HH210" s="19"/>
      <c r="HI210" s="19"/>
      <c r="HJ210" s="19"/>
      <c r="HK210" s="19"/>
      <c r="HL210" s="19"/>
      <c r="HM210" s="19"/>
      <c r="HN210" s="19"/>
      <c r="HO210" s="19"/>
      <c r="HP210" s="19"/>
      <c r="HQ210" s="19"/>
      <c r="HR210" s="19"/>
      <c r="HS210" s="19"/>
    </row>
    <row r="211">
      <c r="A211" s="19">
        <v>209.0</v>
      </c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>
        <v>1.0</v>
      </c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  <c r="GC211" s="19"/>
      <c r="GD211" s="19"/>
      <c r="GE211" s="19"/>
      <c r="GF211" s="19"/>
      <c r="GG211" s="19"/>
      <c r="GH211" s="19"/>
      <c r="GI211" s="19"/>
      <c r="GJ211" s="19"/>
      <c r="GK211" s="19"/>
      <c r="GL211" s="19"/>
      <c r="GM211" s="19"/>
      <c r="GN211" s="19"/>
      <c r="GO211" s="19"/>
      <c r="GP211" s="19"/>
      <c r="GQ211" s="19"/>
      <c r="GR211" s="19"/>
      <c r="GS211" s="19"/>
      <c r="GT211" s="19"/>
      <c r="GU211" s="19"/>
      <c r="GV211" s="19"/>
      <c r="GW211" s="19"/>
      <c r="GX211" s="19"/>
      <c r="GY211" s="19"/>
      <c r="GZ211" s="19"/>
      <c r="HA211" s="19"/>
      <c r="HB211" s="19"/>
      <c r="HC211" s="19"/>
      <c r="HD211" s="19">
        <v>1.0</v>
      </c>
      <c r="HE211" s="19"/>
      <c r="HF211" s="19"/>
      <c r="HG211" s="19"/>
      <c r="HH211" s="19"/>
      <c r="HI211" s="19"/>
      <c r="HJ211" s="19"/>
      <c r="HK211" s="19"/>
      <c r="HL211" s="19"/>
      <c r="HM211" s="19"/>
      <c r="HN211" s="19"/>
      <c r="HO211" s="19"/>
      <c r="HP211" s="19"/>
      <c r="HQ211" s="19"/>
      <c r="HR211" s="19"/>
      <c r="HS211" s="19"/>
    </row>
    <row r="212">
      <c r="A212" s="19">
        <v>210.0</v>
      </c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  <c r="GC212" s="19"/>
      <c r="GD212" s="19"/>
      <c r="GE212" s="19"/>
      <c r="GF212" s="19"/>
      <c r="GG212" s="19"/>
      <c r="GH212" s="19"/>
      <c r="GI212" s="19"/>
      <c r="GJ212" s="19"/>
      <c r="GK212" s="19"/>
      <c r="GL212" s="19"/>
      <c r="GM212" s="19"/>
      <c r="GN212" s="19"/>
      <c r="GO212" s="19"/>
      <c r="GP212" s="19"/>
      <c r="GQ212" s="19"/>
      <c r="GR212" s="19"/>
      <c r="GS212" s="19"/>
      <c r="GT212" s="19"/>
      <c r="GU212" s="19"/>
      <c r="GV212" s="19"/>
      <c r="GW212" s="19"/>
      <c r="GX212" s="19"/>
      <c r="GY212" s="19"/>
      <c r="GZ212" s="19"/>
      <c r="HA212" s="19"/>
      <c r="HB212" s="19"/>
      <c r="HC212" s="19">
        <v>1.0</v>
      </c>
      <c r="HD212" s="19"/>
      <c r="HE212" s="19">
        <v>1.0</v>
      </c>
      <c r="HF212" s="19"/>
      <c r="HG212" s="19"/>
      <c r="HH212" s="19"/>
      <c r="HI212" s="19"/>
      <c r="HJ212" s="19"/>
      <c r="HK212" s="19"/>
      <c r="HL212" s="19"/>
      <c r="HM212" s="19"/>
      <c r="HN212" s="19"/>
      <c r="HO212" s="19"/>
      <c r="HP212" s="19"/>
      <c r="HQ212" s="19"/>
      <c r="HR212" s="19"/>
      <c r="HS212" s="19"/>
    </row>
    <row r="213">
      <c r="A213" s="19">
        <v>211.0</v>
      </c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  <c r="GC213" s="19"/>
      <c r="GD213" s="19"/>
      <c r="GE213" s="19"/>
      <c r="GF213" s="19"/>
      <c r="GG213" s="19"/>
      <c r="GH213" s="19"/>
      <c r="GI213" s="19"/>
      <c r="GJ213" s="19"/>
      <c r="GK213" s="19"/>
      <c r="GL213" s="19"/>
      <c r="GM213" s="19"/>
      <c r="GN213" s="19"/>
      <c r="GO213" s="19"/>
      <c r="GP213" s="19"/>
      <c r="GQ213" s="19"/>
      <c r="GR213" s="19"/>
      <c r="GS213" s="19"/>
      <c r="GT213" s="19"/>
      <c r="GU213" s="19"/>
      <c r="GV213" s="19"/>
      <c r="GW213" s="19"/>
      <c r="GX213" s="19"/>
      <c r="GY213" s="19"/>
      <c r="GZ213" s="19"/>
      <c r="HA213" s="19"/>
      <c r="HB213" s="19"/>
      <c r="HC213" s="19"/>
      <c r="HD213" s="19">
        <v>1.0</v>
      </c>
      <c r="HE213" s="19"/>
      <c r="HF213" s="19">
        <v>1.0</v>
      </c>
      <c r="HG213" s="19"/>
      <c r="HH213" s="19"/>
      <c r="HI213" s="19"/>
      <c r="HJ213" s="19"/>
      <c r="HK213" s="19"/>
      <c r="HL213" s="19"/>
      <c r="HM213" s="19"/>
      <c r="HN213" s="19"/>
      <c r="HO213" s="19"/>
      <c r="HP213" s="19"/>
      <c r="HQ213" s="19"/>
      <c r="HR213" s="19"/>
      <c r="HS213" s="19"/>
    </row>
    <row r="214">
      <c r="A214" s="19">
        <v>212.0</v>
      </c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>
        <v>1.0</v>
      </c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  <c r="GC214" s="19"/>
      <c r="GD214" s="19"/>
      <c r="GE214" s="19"/>
      <c r="GF214" s="19"/>
      <c r="GG214" s="19"/>
      <c r="GH214" s="19"/>
      <c r="GI214" s="19"/>
      <c r="GJ214" s="19"/>
      <c r="GK214" s="19"/>
      <c r="GL214" s="19"/>
      <c r="GM214" s="19"/>
      <c r="GN214" s="19"/>
      <c r="GO214" s="19"/>
      <c r="GP214" s="19"/>
      <c r="GQ214" s="19"/>
      <c r="GR214" s="19"/>
      <c r="GS214" s="19"/>
      <c r="GT214" s="19"/>
      <c r="GU214" s="19"/>
      <c r="GV214" s="19"/>
      <c r="GW214" s="19"/>
      <c r="GX214" s="19"/>
      <c r="GY214" s="19"/>
      <c r="GZ214" s="19"/>
      <c r="HA214" s="19"/>
      <c r="HB214" s="19"/>
      <c r="HC214" s="19"/>
      <c r="HD214" s="19"/>
      <c r="HE214" s="19">
        <v>1.0</v>
      </c>
      <c r="HF214" s="19"/>
      <c r="HG214" s="19"/>
      <c r="HH214" s="19"/>
      <c r="HI214" s="19"/>
      <c r="HJ214" s="19"/>
      <c r="HK214" s="19"/>
      <c r="HL214" s="19"/>
      <c r="HM214" s="19"/>
      <c r="HN214" s="19"/>
      <c r="HO214" s="19"/>
      <c r="HP214" s="19"/>
      <c r="HQ214" s="19"/>
      <c r="HR214" s="19"/>
      <c r="HS214" s="19"/>
    </row>
    <row r="215">
      <c r="A215" s="19">
        <v>213.0</v>
      </c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>
        <v>1.0</v>
      </c>
      <c r="CN215" s="19">
        <v>1.0</v>
      </c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  <c r="GC215" s="19"/>
      <c r="GD215" s="19"/>
      <c r="GE215" s="19"/>
      <c r="GF215" s="19"/>
      <c r="GG215" s="19"/>
      <c r="GH215" s="19"/>
      <c r="GI215" s="19"/>
      <c r="GJ215" s="19"/>
      <c r="GK215" s="19"/>
      <c r="GL215" s="19"/>
      <c r="GM215" s="19"/>
      <c r="GN215" s="19"/>
      <c r="GO215" s="19"/>
      <c r="GP215" s="19"/>
      <c r="GQ215" s="19"/>
      <c r="GR215" s="19"/>
      <c r="GS215" s="19"/>
      <c r="GT215" s="19"/>
      <c r="GU215" s="19"/>
      <c r="GV215" s="19"/>
      <c r="GW215" s="19"/>
      <c r="GX215" s="19"/>
      <c r="GY215" s="19"/>
      <c r="GZ215" s="19"/>
      <c r="HA215" s="19"/>
      <c r="HB215" s="19"/>
      <c r="HC215" s="19"/>
      <c r="HD215" s="19"/>
      <c r="HE215" s="19"/>
      <c r="HF215" s="19"/>
      <c r="HG215" s="19"/>
      <c r="HH215" s="19">
        <v>1.0</v>
      </c>
      <c r="HI215" s="19"/>
      <c r="HJ215" s="19"/>
      <c r="HK215" s="19"/>
      <c r="HL215" s="19"/>
      <c r="HM215" s="19"/>
      <c r="HN215" s="19"/>
      <c r="HO215" s="19"/>
      <c r="HP215" s="19"/>
      <c r="HQ215" s="19"/>
      <c r="HR215" s="19"/>
      <c r="HS215" s="19"/>
    </row>
    <row r="216">
      <c r="A216" s="19">
        <v>214.0</v>
      </c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  <c r="GC216" s="19"/>
      <c r="GD216" s="19"/>
      <c r="GE216" s="19"/>
      <c r="GF216" s="19"/>
      <c r="GG216" s="19"/>
      <c r="GH216" s="19"/>
      <c r="GI216" s="19"/>
      <c r="GJ216" s="19"/>
      <c r="GK216" s="19"/>
      <c r="GL216" s="19"/>
      <c r="GM216" s="19"/>
      <c r="GN216" s="19"/>
      <c r="GO216" s="19"/>
      <c r="GP216" s="19"/>
      <c r="GQ216" s="19"/>
      <c r="GR216" s="19"/>
      <c r="GS216" s="19"/>
      <c r="GT216" s="19"/>
      <c r="GU216" s="19"/>
      <c r="GV216" s="19"/>
      <c r="GW216" s="19"/>
      <c r="GX216" s="19"/>
      <c r="GY216" s="19"/>
      <c r="GZ216" s="19"/>
      <c r="HA216" s="19"/>
      <c r="HB216" s="19"/>
      <c r="HC216" s="19"/>
      <c r="HD216" s="19"/>
      <c r="HE216" s="19"/>
      <c r="HF216" s="19"/>
      <c r="HG216" s="19">
        <v>1.0</v>
      </c>
      <c r="HH216" s="19"/>
      <c r="HI216" s="19">
        <v>1.0</v>
      </c>
      <c r="HJ216" s="19"/>
      <c r="HK216" s="19"/>
      <c r="HL216" s="19"/>
      <c r="HM216" s="19"/>
      <c r="HN216" s="19"/>
      <c r="HO216" s="19"/>
      <c r="HP216" s="19"/>
      <c r="HQ216" s="19"/>
      <c r="HR216" s="19"/>
      <c r="HS216" s="19"/>
    </row>
    <row r="217">
      <c r="A217" s="19">
        <v>215.0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>
        <v>1.0</v>
      </c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  <c r="GC217" s="19"/>
      <c r="GD217" s="19"/>
      <c r="GE217" s="19"/>
      <c r="GF217" s="19"/>
      <c r="GG217" s="19"/>
      <c r="GH217" s="19"/>
      <c r="GI217" s="19"/>
      <c r="GJ217" s="19"/>
      <c r="GK217" s="19"/>
      <c r="GL217" s="19"/>
      <c r="GM217" s="19"/>
      <c r="GN217" s="19"/>
      <c r="GO217" s="19"/>
      <c r="GP217" s="19"/>
      <c r="GQ217" s="19"/>
      <c r="GR217" s="19"/>
      <c r="GS217" s="19"/>
      <c r="GT217" s="19"/>
      <c r="GU217" s="19"/>
      <c r="GV217" s="19"/>
      <c r="GW217" s="19"/>
      <c r="GX217" s="19"/>
      <c r="GY217" s="19"/>
      <c r="GZ217" s="19"/>
      <c r="HA217" s="19"/>
      <c r="HB217" s="19"/>
      <c r="HC217" s="19"/>
      <c r="HD217" s="19"/>
      <c r="HE217" s="19"/>
      <c r="HF217" s="19"/>
      <c r="HG217" s="19"/>
      <c r="HH217" s="19">
        <v>1.0</v>
      </c>
      <c r="HI217" s="19"/>
      <c r="HJ217" s="19">
        <v>1.0</v>
      </c>
      <c r="HK217" s="19"/>
      <c r="HL217" s="19"/>
      <c r="HM217" s="19"/>
      <c r="HN217" s="19"/>
      <c r="HO217" s="19"/>
      <c r="HP217" s="19"/>
      <c r="HQ217" s="19"/>
      <c r="HR217" s="19"/>
      <c r="HS217" s="19"/>
    </row>
    <row r="218">
      <c r="A218" s="19">
        <v>216.0</v>
      </c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>
        <v>1.0</v>
      </c>
      <c r="EF218" s="19">
        <v>1.0</v>
      </c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  <c r="GC218" s="19"/>
      <c r="GD218" s="19"/>
      <c r="GE218" s="19"/>
      <c r="GF218" s="19"/>
      <c r="GG218" s="19"/>
      <c r="GH218" s="19"/>
      <c r="GI218" s="19"/>
      <c r="GJ218" s="19"/>
      <c r="GK218" s="19"/>
      <c r="GL218" s="19"/>
      <c r="GM218" s="19"/>
      <c r="GN218" s="19"/>
      <c r="GO218" s="19"/>
      <c r="GP218" s="19"/>
      <c r="GQ218" s="19"/>
      <c r="GR218" s="19"/>
      <c r="GS218" s="19"/>
      <c r="GT218" s="19"/>
      <c r="GU218" s="19"/>
      <c r="GV218" s="19"/>
      <c r="GW218" s="19"/>
      <c r="GX218" s="19"/>
      <c r="GY218" s="19"/>
      <c r="GZ218" s="19"/>
      <c r="HA218" s="19"/>
      <c r="HB218" s="19"/>
      <c r="HC218" s="19"/>
      <c r="HD218" s="19"/>
      <c r="HE218" s="19"/>
      <c r="HF218" s="19"/>
      <c r="HG218" s="19"/>
      <c r="HH218" s="19"/>
      <c r="HI218" s="19">
        <v>1.0</v>
      </c>
      <c r="HJ218" s="19"/>
      <c r="HK218" s="19"/>
      <c r="HL218" s="19"/>
      <c r="HM218" s="19"/>
      <c r="HN218" s="19"/>
      <c r="HO218" s="19"/>
      <c r="HP218" s="19"/>
      <c r="HQ218" s="19"/>
      <c r="HR218" s="19"/>
      <c r="HS218" s="19"/>
    </row>
    <row r="219">
      <c r="A219" s="19">
        <v>217.0</v>
      </c>
      <c r="B219" s="19">
        <v>1.0</v>
      </c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>
        <v>1.0</v>
      </c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  <c r="GC219" s="19"/>
      <c r="GD219" s="19"/>
      <c r="GE219" s="19"/>
      <c r="GF219" s="19"/>
      <c r="GG219" s="19"/>
      <c r="GH219" s="19"/>
      <c r="GI219" s="19"/>
      <c r="GJ219" s="19"/>
      <c r="GK219" s="19"/>
      <c r="GL219" s="19"/>
      <c r="GM219" s="19"/>
      <c r="GN219" s="19"/>
      <c r="GO219" s="19"/>
      <c r="GP219" s="19"/>
      <c r="GQ219" s="19"/>
      <c r="GR219" s="19"/>
      <c r="GS219" s="19"/>
      <c r="GT219" s="19"/>
      <c r="GU219" s="19"/>
      <c r="GV219" s="19"/>
      <c r="GW219" s="19"/>
      <c r="GX219" s="19"/>
      <c r="GY219" s="19"/>
      <c r="GZ219" s="19"/>
      <c r="HA219" s="19"/>
      <c r="HB219" s="19"/>
      <c r="HC219" s="19"/>
      <c r="HD219" s="19"/>
      <c r="HE219" s="19"/>
      <c r="HF219" s="19"/>
      <c r="HG219" s="19"/>
      <c r="HH219" s="19"/>
      <c r="HI219" s="19"/>
      <c r="HJ219" s="19"/>
      <c r="HK219" s="19"/>
      <c r="HL219" s="19">
        <v>1.0</v>
      </c>
      <c r="HM219" s="19"/>
      <c r="HN219" s="19"/>
      <c r="HO219" s="19"/>
      <c r="HP219" s="19"/>
      <c r="HQ219" s="19"/>
      <c r="HR219" s="19"/>
      <c r="HS219" s="19"/>
    </row>
    <row r="220">
      <c r="A220" s="19">
        <v>218.0</v>
      </c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  <c r="GC220" s="19"/>
      <c r="GD220" s="19"/>
      <c r="GE220" s="19"/>
      <c r="GF220" s="19"/>
      <c r="GG220" s="19"/>
      <c r="GH220" s="19"/>
      <c r="GI220" s="19"/>
      <c r="GJ220" s="19"/>
      <c r="GK220" s="19"/>
      <c r="GL220" s="19"/>
      <c r="GM220" s="19"/>
      <c r="GN220" s="19"/>
      <c r="GO220" s="19"/>
      <c r="GP220" s="19"/>
      <c r="GQ220" s="19"/>
      <c r="GR220" s="19"/>
      <c r="GS220" s="19"/>
      <c r="GT220" s="19"/>
      <c r="GU220" s="19"/>
      <c r="GV220" s="19"/>
      <c r="GW220" s="19"/>
      <c r="GX220" s="19"/>
      <c r="GY220" s="19"/>
      <c r="GZ220" s="19"/>
      <c r="HA220" s="19"/>
      <c r="HB220" s="19"/>
      <c r="HC220" s="19"/>
      <c r="HD220" s="19"/>
      <c r="HE220" s="19"/>
      <c r="HF220" s="19"/>
      <c r="HG220" s="19"/>
      <c r="HH220" s="19"/>
      <c r="HI220" s="19"/>
      <c r="HJ220" s="19"/>
      <c r="HK220" s="19">
        <v>1.0</v>
      </c>
      <c r="HL220" s="19"/>
      <c r="HM220" s="19">
        <v>1.0</v>
      </c>
      <c r="HN220" s="19"/>
      <c r="HO220" s="19"/>
      <c r="HP220" s="19"/>
      <c r="HQ220" s="19"/>
      <c r="HR220" s="19"/>
      <c r="HS220" s="19"/>
    </row>
    <row r="221">
      <c r="A221" s="19">
        <v>219.0</v>
      </c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  <c r="GC221" s="19"/>
      <c r="GD221" s="19"/>
      <c r="GE221" s="19"/>
      <c r="GF221" s="19"/>
      <c r="GG221" s="19"/>
      <c r="GH221" s="19"/>
      <c r="GI221" s="19"/>
      <c r="GJ221" s="19"/>
      <c r="GK221" s="19"/>
      <c r="GL221" s="19"/>
      <c r="GM221" s="19"/>
      <c r="GN221" s="19"/>
      <c r="GO221" s="19"/>
      <c r="GP221" s="19"/>
      <c r="GQ221" s="19"/>
      <c r="GR221" s="19"/>
      <c r="GS221" s="19"/>
      <c r="GT221" s="19"/>
      <c r="GU221" s="19"/>
      <c r="GV221" s="19"/>
      <c r="GW221" s="19"/>
      <c r="GX221" s="19"/>
      <c r="GY221" s="19"/>
      <c r="GZ221" s="19"/>
      <c r="HA221" s="19"/>
      <c r="HB221" s="19"/>
      <c r="HC221" s="19"/>
      <c r="HD221" s="19"/>
      <c r="HE221" s="19"/>
      <c r="HF221" s="19"/>
      <c r="HG221" s="19"/>
      <c r="HH221" s="19"/>
      <c r="HI221" s="19"/>
      <c r="HJ221" s="19"/>
      <c r="HK221" s="19"/>
      <c r="HL221" s="19">
        <v>1.0</v>
      </c>
      <c r="HM221" s="19"/>
      <c r="HN221" s="19">
        <v>1.0</v>
      </c>
      <c r="HO221" s="19"/>
      <c r="HP221" s="19"/>
      <c r="HQ221" s="19"/>
      <c r="HR221" s="19"/>
      <c r="HS221" s="19"/>
    </row>
    <row r="222">
      <c r="A222" s="19">
        <v>220.0</v>
      </c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>
        <v>1.0</v>
      </c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  <c r="GC222" s="19"/>
      <c r="GD222" s="19"/>
      <c r="GE222" s="19"/>
      <c r="GF222" s="19"/>
      <c r="GG222" s="19"/>
      <c r="GH222" s="19"/>
      <c r="GI222" s="19"/>
      <c r="GJ222" s="19"/>
      <c r="GK222" s="19"/>
      <c r="GL222" s="19"/>
      <c r="GM222" s="19"/>
      <c r="GN222" s="19"/>
      <c r="GO222" s="19"/>
      <c r="GP222" s="19"/>
      <c r="GQ222" s="19"/>
      <c r="GR222" s="19"/>
      <c r="GS222" s="19"/>
      <c r="GT222" s="19"/>
      <c r="GU222" s="19"/>
      <c r="GV222" s="19"/>
      <c r="GW222" s="19"/>
      <c r="GX222" s="19"/>
      <c r="GY222" s="19"/>
      <c r="GZ222" s="19"/>
      <c r="HA222" s="19"/>
      <c r="HB222" s="19"/>
      <c r="HC222" s="19"/>
      <c r="HD222" s="19"/>
      <c r="HE222" s="19"/>
      <c r="HF222" s="19"/>
      <c r="HG222" s="19"/>
      <c r="HH222" s="19"/>
      <c r="HI222" s="19"/>
      <c r="HJ222" s="19"/>
      <c r="HK222" s="19"/>
      <c r="HL222" s="19"/>
      <c r="HM222" s="19">
        <v>1.0</v>
      </c>
      <c r="HN222" s="19"/>
      <c r="HO222" s="19"/>
      <c r="HP222" s="19"/>
      <c r="HQ222" s="19"/>
      <c r="HR222" s="19"/>
      <c r="HS222" s="19"/>
    </row>
    <row r="223">
      <c r="A223" s="19">
        <v>221.0</v>
      </c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>
        <v>1.0</v>
      </c>
      <c r="DX223" s="19"/>
      <c r="DY223" s="19"/>
      <c r="DZ223" s="19">
        <v>1.0</v>
      </c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  <c r="GC223" s="19"/>
      <c r="GD223" s="19"/>
      <c r="GE223" s="19"/>
      <c r="GF223" s="19"/>
      <c r="GG223" s="19"/>
      <c r="GH223" s="19"/>
      <c r="GI223" s="19"/>
      <c r="GJ223" s="19"/>
      <c r="GK223" s="19"/>
      <c r="GL223" s="19"/>
      <c r="GM223" s="19"/>
      <c r="GN223" s="19"/>
      <c r="GO223" s="19"/>
      <c r="GP223" s="19"/>
      <c r="GQ223" s="19"/>
      <c r="GR223" s="19"/>
      <c r="GS223" s="19"/>
      <c r="GT223" s="19"/>
      <c r="GU223" s="19"/>
      <c r="GV223" s="19"/>
      <c r="GW223" s="19"/>
      <c r="GX223" s="19"/>
      <c r="GY223" s="19"/>
      <c r="GZ223" s="19"/>
      <c r="HA223" s="19"/>
      <c r="HB223" s="19"/>
      <c r="HC223" s="19"/>
      <c r="HD223" s="19"/>
      <c r="HE223" s="19"/>
      <c r="HF223" s="19"/>
      <c r="HG223" s="19"/>
      <c r="HH223" s="19"/>
      <c r="HI223" s="19"/>
      <c r="HJ223" s="19"/>
      <c r="HK223" s="19"/>
      <c r="HL223" s="19"/>
      <c r="HM223" s="19"/>
      <c r="HN223" s="19"/>
      <c r="HO223" s="19"/>
      <c r="HP223" s="19">
        <v>1.0</v>
      </c>
      <c r="HQ223" s="19"/>
      <c r="HR223" s="19"/>
      <c r="HS223" s="19"/>
    </row>
    <row r="224">
      <c r="A224" s="19">
        <v>222.0</v>
      </c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  <c r="GC224" s="19"/>
      <c r="GD224" s="19"/>
      <c r="GE224" s="19"/>
      <c r="GF224" s="19"/>
      <c r="GG224" s="19"/>
      <c r="GH224" s="19"/>
      <c r="GI224" s="19"/>
      <c r="GJ224" s="19"/>
      <c r="GK224" s="19"/>
      <c r="GL224" s="19"/>
      <c r="GM224" s="19"/>
      <c r="GN224" s="19"/>
      <c r="GO224" s="19"/>
      <c r="GP224" s="19"/>
      <c r="GQ224" s="19"/>
      <c r="GR224" s="19"/>
      <c r="GS224" s="19"/>
      <c r="GT224" s="19"/>
      <c r="GU224" s="19"/>
      <c r="GV224" s="19"/>
      <c r="GW224" s="19"/>
      <c r="GX224" s="19"/>
      <c r="GY224" s="19"/>
      <c r="GZ224" s="19"/>
      <c r="HA224" s="19"/>
      <c r="HB224" s="19"/>
      <c r="HC224" s="19"/>
      <c r="HD224" s="19"/>
      <c r="HE224" s="19"/>
      <c r="HF224" s="19"/>
      <c r="HG224" s="19"/>
      <c r="HH224" s="19"/>
      <c r="HI224" s="19"/>
      <c r="HJ224" s="19"/>
      <c r="HK224" s="19"/>
      <c r="HL224" s="19"/>
      <c r="HM224" s="19"/>
      <c r="HN224" s="19"/>
      <c r="HO224" s="19">
        <v>1.0</v>
      </c>
      <c r="HP224" s="19"/>
      <c r="HQ224" s="19">
        <v>1.0</v>
      </c>
      <c r="HR224" s="19"/>
      <c r="HS224" s="19"/>
    </row>
    <row r="225">
      <c r="A225" s="19">
        <v>223.0</v>
      </c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  <c r="GC225" s="19"/>
      <c r="GD225" s="19"/>
      <c r="GE225" s="19"/>
      <c r="GF225" s="19"/>
      <c r="GG225" s="19"/>
      <c r="GH225" s="19"/>
      <c r="GI225" s="19"/>
      <c r="GJ225" s="19"/>
      <c r="GK225" s="19"/>
      <c r="GL225" s="19"/>
      <c r="GM225" s="19"/>
      <c r="GN225" s="19"/>
      <c r="GO225" s="19"/>
      <c r="GP225" s="19"/>
      <c r="GQ225" s="19"/>
      <c r="GR225" s="19"/>
      <c r="GS225" s="19"/>
      <c r="GT225" s="19"/>
      <c r="GU225" s="19"/>
      <c r="GV225" s="19"/>
      <c r="GW225" s="19"/>
      <c r="GX225" s="19"/>
      <c r="GY225" s="19"/>
      <c r="GZ225" s="19"/>
      <c r="HA225" s="19"/>
      <c r="HB225" s="19"/>
      <c r="HC225" s="19"/>
      <c r="HD225" s="19"/>
      <c r="HE225" s="19"/>
      <c r="HF225" s="19"/>
      <c r="HG225" s="19"/>
      <c r="HH225" s="19"/>
      <c r="HI225" s="19"/>
      <c r="HJ225" s="19"/>
      <c r="HK225" s="19"/>
      <c r="HL225" s="19"/>
      <c r="HM225" s="19"/>
      <c r="HN225" s="19"/>
      <c r="HO225" s="19"/>
      <c r="HP225" s="19">
        <v>1.0</v>
      </c>
      <c r="HQ225" s="19"/>
      <c r="HR225" s="19">
        <v>1.0</v>
      </c>
      <c r="HS225" s="19"/>
    </row>
    <row r="226">
      <c r="A226" s="19">
        <v>224.0</v>
      </c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  <c r="GC226" s="19"/>
      <c r="GD226" s="19"/>
      <c r="GE226" s="19"/>
      <c r="GF226" s="19"/>
      <c r="GG226" s="19"/>
      <c r="GH226" s="19"/>
      <c r="GI226" s="19"/>
      <c r="GJ226" s="19"/>
      <c r="GK226" s="19"/>
      <c r="GL226" s="19"/>
      <c r="GM226" s="19"/>
      <c r="GN226" s="19"/>
      <c r="GO226" s="19"/>
      <c r="GP226" s="19"/>
      <c r="GQ226" s="19"/>
      <c r="GR226" s="19"/>
      <c r="GS226" s="19"/>
      <c r="GT226" s="19"/>
      <c r="GU226" s="19"/>
      <c r="GV226" s="19"/>
      <c r="GW226" s="19"/>
      <c r="GX226" s="19"/>
      <c r="GY226" s="19"/>
      <c r="GZ226" s="19"/>
      <c r="HA226" s="19"/>
      <c r="HB226" s="19"/>
      <c r="HC226" s="19"/>
      <c r="HD226" s="19"/>
      <c r="HE226" s="19"/>
      <c r="HF226" s="19"/>
      <c r="HG226" s="19"/>
      <c r="HH226" s="19"/>
      <c r="HI226" s="19"/>
      <c r="HJ226" s="19"/>
      <c r="HK226" s="19"/>
      <c r="HL226" s="19"/>
      <c r="HM226" s="19"/>
      <c r="HN226" s="19"/>
      <c r="HO226" s="19"/>
      <c r="HP226" s="19"/>
      <c r="HQ226" s="19">
        <v>1.0</v>
      </c>
      <c r="HR226" s="19"/>
      <c r="HS226" s="19">
        <v>1.0</v>
      </c>
    </row>
    <row r="227">
      <c r="A227" s="19">
        <v>225.0</v>
      </c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>
        <v>1.0</v>
      </c>
      <c r="GA227" s="19"/>
      <c r="GB227" s="19">
        <v>1.0</v>
      </c>
      <c r="GC227" s="19"/>
      <c r="GD227" s="19"/>
      <c r="GE227" s="19"/>
      <c r="GF227" s="19"/>
      <c r="GG227" s="19"/>
      <c r="GH227" s="19"/>
      <c r="GI227" s="19"/>
      <c r="GJ227" s="19"/>
      <c r="GK227" s="19"/>
      <c r="GL227" s="19"/>
      <c r="GM227" s="19"/>
      <c r="GN227" s="19"/>
      <c r="GO227" s="19"/>
      <c r="GP227" s="19"/>
      <c r="GQ227" s="19"/>
      <c r="GR227" s="19"/>
      <c r="GS227" s="19"/>
      <c r="GT227" s="19"/>
      <c r="GU227" s="19"/>
      <c r="GV227" s="19"/>
      <c r="GW227" s="19"/>
      <c r="GX227" s="19"/>
      <c r="GY227" s="19"/>
      <c r="GZ227" s="19"/>
      <c r="HA227" s="19"/>
      <c r="HB227" s="19"/>
      <c r="HC227" s="19"/>
      <c r="HD227" s="19"/>
      <c r="HE227" s="19"/>
      <c r="HF227" s="19"/>
      <c r="HG227" s="19"/>
      <c r="HH227" s="19"/>
      <c r="HI227" s="19"/>
      <c r="HJ227" s="19"/>
      <c r="HK227" s="19"/>
      <c r="HL227" s="19"/>
      <c r="HM227" s="19"/>
      <c r="HN227" s="19"/>
      <c r="HO227" s="19"/>
      <c r="HP227" s="19"/>
      <c r="HQ227" s="19"/>
      <c r="HR227" s="19">
        <v>1.0</v>
      </c>
      <c r="HS227" s="19"/>
    </row>
  </sheetData>
  <drawing r:id="rId1"/>
</worksheet>
</file>