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9" i="1" l="1"/>
  <c r="P9" i="1" s="1"/>
  <c r="J9" i="1"/>
  <c r="G9" i="1"/>
  <c r="L9" i="1" s="1"/>
  <c r="N9" i="1" s="1"/>
  <c r="D9" i="1"/>
  <c r="D8" i="1"/>
  <c r="G8" i="1"/>
  <c r="L8" i="1" s="1"/>
  <c r="N8" i="1" s="1"/>
  <c r="J8" i="1"/>
  <c r="O8" i="1"/>
  <c r="P8" i="1"/>
  <c r="G7" i="1"/>
  <c r="L7" i="1" s="1"/>
  <c r="N7" i="1" s="1"/>
  <c r="J7" i="1"/>
  <c r="O7" i="1"/>
  <c r="P7" i="1"/>
  <c r="O6" i="1"/>
  <c r="P6" i="1" s="1"/>
  <c r="M3" i="1"/>
  <c r="M4" i="1"/>
  <c r="J2" i="1"/>
  <c r="J3" i="1"/>
  <c r="J4" i="1"/>
  <c r="J5" i="1"/>
  <c r="J6" i="1"/>
  <c r="G6" i="1"/>
  <c r="L6" i="1" s="1"/>
  <c r="N6" i="1" s="1"/>
  <c r="O2" i="1"/>
  <c r="G2" i="1"/>
  <c r="M2" i="1"/>
  <c r="O5" i="1"/>
  <c r="G5" i="1"/>
  <c r="M5" i="1"/>
  <c r="O4" i="1"/>
  <c r="O3" i="1"/>
  <c r="K4" i="1"/>
  <c r="K3" i="1"/>
  <c r="G4" i="1"/>
  <c r="G3" i="1"/>
  <c r="P2" i="1" l="1"/>
  <c r="L5" i="1"/>
  <c r="N5" i="1" s="1"/>
  <c r="L3" i="1"/>
  <c r="N3" i="1" s="1"/>
  <c r="L4" i="1"/>
  <c r="N4" i="1" s="1"/>
  <c r="L2" i="1"/>
  <c r="N2" i="1" s="1"/>
  <c r="P3" i="1"/>
  <c r="P5" i="1"/>
  <c r="P4" i="1"/>
</calcChain>
</file>

<file path=xl/sharedStrings.xml><?xml version="1.0" encoding="utf-8"?>
<sst xmlns="http://schemas.openxmlformats.org/spreadsheetml/2006/main" count="30" uniqueCount="24">
  <si>
    <t>center_freq</t>
  </si>
  <si>
    <t>carrier_freq</t>
  </si>
  <si>
    <t>BandWidth</t>
  </si>
  <si>
    <t>RX_Decimation</t>
  </si>
  <si>
    <t>TX_SPS</t>
  </si>
  <si>
    <t>RX_SPS</t>
  </si>
  <si>
    <t>symbol_rate</t>
  </si>
  <si>
    <t>index_number</t>
  </si>
  <si>
    <t>sample_rate</t>
  </si>
  <si>
    <t>Worked?</t>
  </si>
  <si>
    <t>yes</t>
  </si>
  <si>
    <t>no</t>
  </si>
  <si>
    <t>message_intermal (ms)</t>
  </si>
  <si>
    <t>message_repeat_time</t>
  </si>
  <si>
    <t>FSK/MSK</t>
  </si>
  <si>
    <t>Excess Band Width</t>
  </si>
  <si>
    <t>Total BandWidth</t>
  </si>
  <si>
    <t>max_freq_viewField (must &gt; Toal BandWidth)</t>
  </si>
  <si>
    <t>message_length</t>
  </si>
  <si>
    <t>maybe</t>
  </si>
  <si>
    <t>comment</t>
  </si>
  <si>
    <t>only catch short words, not all of them</t>
  </si>
  <si>
    <t>DBPSK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</si>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</sst>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E+00"/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0" xfId="0" applyFill="1"/>
    <xf numFmtId="0" fontId="0" fillId="4" borderId="0" xfId="0" applyFill="1"/>
    <xf numFmtId="164" fontId="0" fillId="3" borderId="0" xfId="0" applyNumberFormat="1" applyFill="1"/>
    <xf numFmtId="164" fontId="0" fillId="2" borderId="0" xfId="0" applyNumberFormat="1" applyFill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8" fontId="0" fillId="2" borderId="0" xfId="0" applyNumberFormat="1" applyFill="1"/>
    <xf numFmtId="164" fontId="0" fillId="4" borderId="0" xfId="0" applyNumberFormat="1" applyFill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164" fontId="0" fillId="3" borderId="0" xfId="0" applyNumberFormat="1" applyFill="1" applyAlignment="1">
      <alignment wrapText="1"/>
    </xf>
    <xf numFmtId="11" fontId="0" fillId="4" borderId="0" xfId="0" applyNumberFormat="1" applyFill="1"/>
    <xf numFmtId="168" fontId="0" fillId="0" borderId="0" xfId="0" applyNumberFormat="1"/>
    <xf numFmtId="168" fontId="0" fillId="3" borderId="0" xfId="0" applyNumberFormat="1" applyFill="1"/>
    <xf numFmtId="0" fontId="0" fillId="0" borderId="1" xfId="0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1" fontId="0" fillId="4" borderId="1" xfId="0" applyNumberFormat="1" applyFill="1" applyBorder="1"/>
    <xf numFmtId="0" fontId="0" fillId="4" borderId="1" xfId="0" applyFill="1" applyBorder="1"/>
    <xf numFmtId="168" fontId="0" fillId="0" borderId="1" xfId="0" applyNumberFormat="1" applyBorder="1"/>
    <xf numFmtId="168" fontId="0" fillId="3" borderId="1" xfId="0" applyNumberFormat="1" applyFill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168" fontId="0" fillId="2" borderId="1" xfId="0" applyNumberFormat="1" applyFill="1" applyBorder="1"/>
    <xf numFmtId="2" fontId="0" fillId="3" borderId="0" xfId="0" applyNumberFormat="1" applyFill="1" applyAlignment="1">
      <alignment wrapText="1"/>
    </xf>
    <xf numFmtId="2" fontId="0" fillId="4" borderId="0" xfId="0" applyNumberFormat="1" applyFill="1"/>
    <xf numFmtId="2" fontId="0" fillId="3" borderId="1" xfId="0" applyNumberFormat="1" applyFill="1" applyBorder="1"/>
    <xf numFmtId="2" fontId="0" fillId="3" borderId="0" xfId="0" applyNumberFormat="1" applyFill="1"/>
    <xf numFmtId="0" fontId="0" fillId="0" borderId="0" xfId="0" applyBorder="1"/>
    <xf numFmtId="164" fontId="0" fillId="2" borderId="0" xfId="0" applyNumberFormat="1" applyFill="1" applyBorder="1"/>
    <xf numFmtId="168" fontId="0" fillId="2" borderId="0" xfId="0" applyNumberFormat="1" applyFill="1" applyBorder="1"/>
    <xf numFmtId="164" fontId="0" fillId="3" borderId="0" xfId="0" applyNumberFormat="1" applyFill="1" applyBorder="1"/>
    <xf numFmtId="2" fontId="0" fillId="3" borderId="0" xfId="0" applyNumberFormat="1" applyFill="1" applyBorder="1"/>
    <xf numFmtId="11" fontId="0" fillId="4" borderId="0" xfId="0" applyNumberFormat="1" applyFill="1" applyBorder="1"/>
    <xf numFmtId="0" fontId="0" fillId="4" borderId="0" xfId="0" applyFill="1" applyBorder="1"/>
    <xf numFmtId="168" fontId="0" fillId="0" borderId="0" xfId="0" applyNumberFormat="1" applyBorder="1"/>
    <xf numFmtId="168" fontId="0" fillId="3" borderId="0" xfId="0" applyNumberFormat="1" applyFill="1" applyBorder="1"/>
    <xf numFmtId="164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168" fontId="0" fillId="2" borderId="0" xfId="0" applyNumberFormat="1" applyFill="1" applyAlignment="1">
      <alignment wrapText="1"/>
    </xf>
    <xf numFmtId="164" fontId="0" fillId="3" borderId="1" xfId="0" applyNumberFormat="1" applyFill="1" applyBorder="1" applyAlignment="1">
      <alignment wrapText="1"/>
    </xf>
    <xf numFmtId="164" fontId="0" fillId="3" borderId="0" xfId="0" applyNumberFormat="1" applyFill="1" applyBorder="1" applyAlignment="1">
      <alignment wrapText="1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200025</xdr:colOff>
      <xdr:row>0</xdr:row>
      <xdr:rowOff>180975</xdr:rowOff>
    </xdr:from>
    <xdr:to>
      <xdr:col>27</xdr:col>
      <xdr:colOff>285750</xdr:colOff>
      <xdr:row>12</xdr:row>
      <xdr:rowOff>104775</xdr:rowOff>
    </xdr:to>
    <xdr:pic>
      <xdr:nvPicPr>
        <xdr:cNvPr id="2" name="Picture 1" descr="https://upload.wikimedia.org/wikipedia/commons/thumb/a/a1/Raised-cosine_filter.svg/585px-Raised-cosine_filter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69025" y="180975"/>
          <a:ext cx="5572125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P13" sqref="P13"/>
    </sheetView>
  </sheetViews>
  <sheetFormatPr defaultRowHeight="15" x14ac:dyDescent="0.25"/>
  <cols>
    <col min="2" max="2" width="13.28515625" style="4" customWidth="1"/>
    <col min="3" max="3" width="16.28515625" style="4" customWidth="1"/>
    <col min="4" max="4" width="16.28515625" style="8" customWidth="1"/>
    <col min="5" max="6" width="18.42578125" style="8" customWidth="1"/>
    <col min="7" max="7" width="13.28515625" style="3" customWidth="1"/>
    <col min="8" max="8" width="15" style="3" customWidth="1"/>
    <col min="9" max="9" width="15" style="29" customWidth="1"/>
    <col min="10" max="10" width="18.28515625" style="13" customWidth="1"/>
    <col min="11" max="11" width="18.28515625" style="2" customWidth="1"/>
    <col min="12" max="12" width="11.85546875" style="14" customWidth="1"/>
    <col min="13" max="13" width="15.7109375" style="15" customWidth="1"/>
    <col min="14" max="14" width="12.42578125" customWidth="1"/>
    <col min="15" max="15" width="12.140625" style="12" customWidth="1"/>
    <col min="16" max="16" width="22.28515625" style="5" customWidth="1"/>
    <col min="17" max="17" width="13.42578125" style="7" customWidth="1"/>
    <col min="18" max="18" width="20.85546875" style="41" customWidth="1"/>
  </cols>
  <sheetData>
    <row r="1" spans="1:18" ht="45" x14ac:dyDescent="0.25">
      <c r="B1" s="4" t="s">
        <v>0</v>
      </c>
      <c r="C1" s="4" t="s">
        <v>1</v>
      </c>
      <c r="D1" s="8" t="s">
        <v>18</v>
      </c>
      <c r="E1" s="46" t="s">
        <v>12</v>
      </c>
      <c r="F1" s="46" t="s">
        <v>13</v>
      </c>
      <c r="G1" s="3" t="s">
        <v>6</v>
      </c>
      <c r="H1" s="3" t="s">
        <v>2</v>
      </c>
      <c r="I1" s="26" t="s">
        <v>15</v>
      </c>
      <c r="J1" s="13" t="s">
        <v>16</v>
      </c>
      <c r="K1" s="1" t="s">
        <v>7</v>
      </c>
      <c r="L1" s="14" t="s">
        <v>4</v>
      </c>
      <c r="M1" s="15" t="s">
        <v>3</v>
      </c>
      <c r="N1" t="s">
        <v>5</v>
      </c>
      <c r="O1" s="12" t="s">
        <v>8</v>
      </c>
      <c r="P1" s="9" t="s">
        <v>17</v>
      </c>
      <c r="Q1" s="7" t="s">
        <v>9</v>
      </c>
      <c r="R1" s="41" t="s">
        <v>20</v>
      </c>
    </row>
    <row r="2" spans="1:18" x14ac:dyDescent="0.25">
      <c r="A2" s="11" t="s">
        <v>14</v>
      </c>
      <c r="B2" s="4">
        <v>30000</v>
      </c>
      <c r="C2" s="4">
        <v>240000</v>
      </c>
      <c r="D2" s="8">
        <v>308</v>
      </c>
      <c r="E2" s="8">
        <v>200</v>
      </c>
      <c r="F2" s="8">
        <v>3</v>
      </c>
      <c r="G2" s="3">
        <f>INT(2000000)</f>
        <v>2000000</v>
      </c>
      <c r="H2" s="3">
        <v>10000</v>
      </c>
      <c r="I2" s="27">
        <v>0</v>
      </c>
      <c r="J2" s="13">
        <f>H:H*(1+I:I)</f>
        <v>10000</v>
      </c>
      <c r="K2" s="1">
        <v>1</v>
      </c>
      <c r="L2" s="14">
        <f>G:G/H:H/2*K:K</f>
        <v>100</v>
      </c>
      <c r="M2" s="15">
        <f>INT(100)</f>
        <v>100</v>
      </c>
      <c r="N2">
        <f>L:L/M:M</f>
        <v>1</v>
      </c>
      <c r="O2" s="12">
        <f>INT(2000000)</f>
        <v>2000000</v>
      </c>
      <c r="P2" s="5">
        <f>O:O/M:M</f>
        <v>20000</v>
      </c>
      <c r="Q2" s="7" t="s">
        <v>11</v>
      </c>
    </row>
    <row r="3" spans="1:18" x14ac:dyDescent="0.25">
      <c r="A3" s="10"/>
      <c r="B3" s="4">
        <v>30000</v>
      </c>
      <c r="C3" s="4">
        <v>240000</v>
      </c>
      <c r="D3" s="8">
        <v>308</v>
      </c>
      <c r="E3" s="8">
        <v>200</v>
      </c>
      <c r="F3" s="8">
        <v>3</v>
      </c>
      <c r="G3" s="3">
        <f>INT(2000000)</f>
        <v>2000000</v>
      </c>
      <c r="H3" s="3">
        <v>10000</v>
      </c>
      <c r="I3" s="27">
        <v>0</v>
      </c>
      <c r="J3" s="13">
        <f>H:H*(1+I:I)</f>
        <v>10000</v>
      </c>
      <c r="K3" s="1">
        <f>INT(2)</f>
        <v>2</v>
      </c>
      <c r="L3" s="14">
        <f>G:G/H:H/2*K:K</f>
        <v>200</v>
      </c>
      <c r="M3" s="15">
        <f t="shared" ref="M3:M4" si="0">INT(100)</f>
        <v>100</v>
      </c>
      <c r="N3">
        <f>L:L/M:M</f>
        <v>2</v>
      </c>
      <c r="O3" s="12">
        <f>INT(2000000)</f>
        <v>2000000</v>
      </c>
      <c r="P3" s="5">
        <f>O:O/M:M</f>
        <v>20000</v>
      </c>
      <c r="Q3" s="6" t="s">
        <v>10</v>
      </c>
    </row>
    <row r="4" spans="1:18" x14ac:dyDescent="0.25">
      <c r="A4" s="10"/>
      <c r="B4" s="4">
        <v>30000</v>
      </c>
      <c r="C4" s="4">
        <v>240000</v>
      </c>
      <c r="D4" s="8">
        <v>308</v>
      </c>
      <c r="E4" s="8">
        <v>200</v>
      </c>
      <c r="F4" s="8">
        <v>3</v>
      </c>
      <c r="G4" s="3">
        <f>INT(2000000)</f>
        <v>2000000</v>
      </c>
      <c r="H4" s="3">
        <v>10000</v>
      </c>
      <c r="I4" s="27">
        <v>0</v>
      </c>
      <c r="J4" s="13">
        <f>H:H*(1+I:I)</f>
        <v>10000</v>
      </c>
      <c r="K4" s="1">
        <f>INT(3)</f>
        <v>3</v>
      </c>
      <c r="L4" s="14">
        <f>G:G/H:H/2*K:K</f>
        <v>300</v>
      </c>
      <c r="M4" s="15">
        <f t="shared" si="0"/>
        <v>100</v>
      </c>
      <c r="N4">
        <f>L:L/M:M</f>
        <v>3</v>
      </c>
      <c r="O4" s="12">
        <f>INT(2000000)</f>
        <v>2000000</v>
      </c>
      <c r="P4" s="5">
        <f>O:O/M:M</f>
        <v>20000</v>
      </c>
      <c r="Q4" s="7" t="s">
        <v>10</v>
      </c>
    </row>
    <row r="5" spans="1:18" ht="15.75" thickBot="1" x14ac:dyDescent="0.3">
      <c r="A5" s="10"/>
      <c r="B5" s="4">
        <v>30000</v>
      </c>
      <c r="C5" s="4">
        <v>240000</v>
      </c>
      <c r="D5" s="8">
        <v>308</v>
      </c>
      <c r="E5" s="8">
        <v>200</v>
      </c>
      <c r="F5" s="8">
        <v>3</v>
      </c>
      <c r="G5" s="3">
        <f>INT(2000000)</f>
        <v>2000000</v>
      </c>
      <c r="H5" s="3">
        <v>10000</v>
      </c>
      <c r="I5" s="27">
        <v>0</v>
      </c>
      <c r="J5" s="13">
        <f>H:H*(1+I:I)</f>
        <v>10000</v>
      </c>
      <c r="K5" s="1">
        <v>4</v>
      </c>
      <c r="L5" s="14">
        <f>G:G/H:H/2*K:K</f>
        <v>400</v>
      </c>
      <c r="M5" s="15">
        <f>INT(100)</f>
        <v>100</v>
      </c>
      <c r="N5">
        <f>L:L/M:M</f>
        <v>4</v>
      </c>
      <c r="O5" s="12">
        <f>INT(2000000)</f>
        <v>2000000</v>
      </c>
      <c r="P5" s="5">
        <f>O:O/M:M</f>
        <v>20000</v>
      </c>
      <c r="Q5" s="7" t="s">
        <v>10</v>
      </c>
    </row>
    <row r="6" spans="1:18" s="16" customFormat="1" ht="15.75" customHeight="1" thickTop="1" x14ac:dyDescent="0.25">
      <c r="A6" s="44" t="s">
        <v>22</v>
      </c>
      <c r="B6" s="17">
        <v>30000</v>
      </c>
      <c r="C6" s="17">
        <v>240000</v>
      </c>
      <c r="D6" s="25">
        <v>308</v>
      </c>
      <c r="E6" s="25">
        <v>200</v>
      </c>
      <c r="F6" s="25">
        <v>3</v>
      </c>
      <c r="G6" s="18">
        <f>INT(2000000)</f>
        <v>2000000</v>
      </c>
      <c r="H6" s="18">
        <v>10000</v>
      </c>
      <c r="I6" s="28">
        <v>0.35</v>
      </c>
      <c r="J6" s="19">
        <f>H:H*(1+I:I)</f>
        <v>13500</v>
      </c>
      <c r="K6" s="20">
        <v>1</v>
      </c>
      <c r="L6" s="21">
        <f>G:G/H:H*K:K</f>
        <v>200</v>
      </c>
      <c r="M6" s="22">
        <v>50</v>
      </c>
      <c r="N6" s="16">
        <f>L:L/M:M</f>
        <v>4</v>
      </c>
      <c r="O6" s="47">
        <f>INT(2000000)</f>
        <v>2000000</v>
      </c>
      <c r="P6" s="23">
        <f>O:O/M:M</f>
        <v>40000</v>
      </c>
      <c r="Q6" s="24" t="s">
        <v>11</v>
      </c>
      <c r="R6" s="42"/>
    </row>
    <row r="7" spans="1:18" s="30" customFormat="1" ht="15" customHeight="1" x14ac:dyDescent="0.25">
      <c r="A7" s="45"/>
      <c r="B7" s="31">
        <v>30000</v>
      </c>
      <c r="C7" s="31">
        <v>240000</v>
      </c>
      <c r="D7" s="32">
        <v>308</v>
      </c>
      <c r="E7" s="32">
        <v>200</v>
      </c>
      <c r="F7" s="32">
        <v>3</v>
      </c>
      <c r="G7" s="33">
        <f>INT(2000000)</f>
        <v>2000000</v>
      </c>
      <c r="H7" s="33">
        <v>10000</v>
      </c>
      <c r="I7" s="34">
        <v>1</v>
      </c>
      <c r="J7" s="35">
        <f>H:H*(1+I:I)</f>
        <v>20000</v>
      </c>
      <c r="K7" s="36">
        <v>1</v>
      </c>
      <c r="L7" s="37">
        <f>G:G/H:H*K:K</f>
        <v>200</v>
      </c>
      <c r="M7" s="38">
        <v>50</v>
      </c>
      <c r="N7" s="30">
        <f>L:L/M:M</f>
        <v>4</v>
      </c>
      <c r="O7" s="48">
        <f>INT(2000000)</f>
        <v>2000000</v>
      </c>
      <c r="P7" s="39">
        <f>O:O/M:M</f>
        <v>40000</v>
      </c>
      <c r="Q7" s="40" t="s">
        <v>11</v>
      </c>
      <c r="R7" s="43"/>
    </row>
    <row r="8" spans="1:18" s="30" customFormat="1" ht="30" customHeight="1" x14ac:dyDescent="0.25">
      <c r="A8" s="45"/>
      <c r="B8" s="31">
        <v>30000</v>
      </c>
      <c r="C8" s="31">
        <v>240000</v>
      </c>
      <c r="D8" s="8">
        <f>LEN("hello world")</f>
        <v>11</v>
      </c>
      <c r="E8" s="32">
        <v>200</v>
      </c>
      <c r="F8" s="32">
        <v>3</v>
      </c>
      <c r="G8" s="33">
        <f>INT(2000000)</f>
        <v>2000000</v>
      </c>
      <c r="H8" s="33">
        <v>10000</v>
      </c>
      <c r="I8" s="34">
        <v>1</v>
      </c>
      <c r="J8" s="35">
        <f>H:H*(1+I:I)</f>
        <v>20000</v>
      </c>
      <c r="K8" s="36">
        <v>1</v>
      </c>
      <c r="L8" s="37">
        <f>G:G/H:H*K:K</f>
        <v>200</v>
      </c>
      <c r="M8" s="38">
        <v>50</v>
      </c>
      <c r="N8" s="30">
        <f>L:L/M:M</f>
        <v>4</v>
      </c>
      <c r="O8" s="48">
        <f>INT(2000000)</f>
        <v>2000000</v>
      </c>
      <c r="P8" s="39">
        <f>O:O/M:M</f>
        <v>40000</v>
      </c>
      <c r="Q8" s="40" t="s">
        <v>19</v>
      </c>
      <c r="R8" s="43" t="s">
        <v>21</v>
      </c>
    </row>
    <row r="9" spans="1:18" s="30" customFormat="1" ht="30" x14ac:dyDescent="0.25">
      <c r="A9" s="45"/>
      <c r="B9" s="31">
        <v>30000</v>
      </c>
      <c r="C9" s="31">
        <v>240000</v>
      </c>
      <c r="D9" s="8">
        <f>LEN("hello world")</f>
        <v>11</v>
      </c>
      <c r="E9" s="32">
        <v>800</v>
      </c>
      <c r="F9" s="32">
        <v>3</v>
      </c>
      <c r="G9" s="33">
        <f>INT(2000000)</f>
        <v>2000000</v>
      </c>
      <c r="H9" s="33">
        <v>10000</v>
      </c>
      <c r="I9" s="34">
        <v>1</v>
      </c>
      <c r="J9" s="35">
        <f>H:H*(1+I:I)</f>
        <v>20000</v>
      </c>
      <c r="K9" s="36">
        <v>1</v>
      </c>
      <c r="L9" s="37">
        <f>G:G/H:H*K:K</f>
        <v>200</v>
      </c>
      <c r="M9" s="38">
        <v>50</v>
      </c>
      <c r="N9" s="30">
        <f>L:L/M:M</f>
        <v>4</v>
      </c>
      <c r="O9" s="48">
        <f>INT(2000000)</f>
        <v>2000000</v>
      </c>
      <c r="P9" s="39">
        <f>O:O/M:M</f>
        <v>40000</v>
      </c>
      <c r="Q9" s="40" t="s">
        <v>19</v>
      </c>
      <c r="R9" s="43" t="s">
        <v>21</v>
      </c>
    </row>
    <row r="17" spans="15:15" x14ac:dyDescent="0.25">
      <c r="O17" s="12" t="s">
        <v>23</v>
      </c>
    </row>
  </sheetData>
  <mergeCells count="2">
    <mergeCell ref="A6:A9"/>
    <mergeCell ref="A2:A5"/>
  </mergeCells>
  <conditionalFormatting sqref="P2:P8">
    <cfRule type="cellIs" dxfId="9" priority="10" operator="lessThan">
      <formula>$H$3</formula>
    </cfRule>
  </conditionalFormatting>
  <conditionalFormatting sqref="Q1:Q8 Q10:Q1048576">
    <cfRule type="cellIs" dxfId="8" priority="5" operator="equal">
      <formula>"yes"</formula>
    </cfRule>
    <cfRule type="cellIs" dxfId="7" priority="7" operator="equal">
      <formula>"maybe"</formula>
    </cfRule>
    <cfRule type="cellIs" dxfId="6" priority="9" operator="equal">
      <formula>"no"</formula>
    </cfRule>
  </conditionalFormatting>
  <conditionalFormatting sqref="P2">
    <cfRule type="cellIs" dxfId="5" priority="8" operator="lessThan">
      <formula>$H$2</formula>
    </cfRule>
  </conditionalFormatting>
  <conditionalFormatting sqref="Q3">
    <cfRule type="cellIs" dxfId="4" priority="6" operator="equal">
      <formula>"yes"</formula>
    </cfRule>
  </conditionalFormatting>
  <conditionalFormatting sqref="P9">
    <cfRule type="cellIs" dxfId="3" priority="4" operator="lessThan">
      <formula>$H$3</formula>
    </cfRule>
  </conditionalFormatting>
  <conditionalFormatting sqref="Q9">
    <cfRule type="cellIs" dxfId="2" priority="1" operator="equal">
      <formula>"yes"</formula>
    </cfRule>
    <cfRule type="cellIs" dxfId="1" priority="2" operator="equal">
      <formula>"maybe"</formula>
    </cfRule>
    <cfRule type="cellIs" dxfId="0" priority="3" operator="equal">
      <formula>"no"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BIOTRONIK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Yifang Chen</dc:creator>
  <cp:lastModifiedBy>Yifang Chen</cp:lastModifiedBy>
  <dcterms:created xsi:type="dcterms:W3CDTF">2017-07-10T16:36:40Z</dcterms:created>
  <dcterms:modified xsi:type="dcterms:W3CDTF">2017-07-10T18:52:56Z</dcterms:modified>
</cp:coreProperties>
</file>